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340" windowHeight="4515" tabRatio="500" activeTab="0"/>
  </bookViews>
  <sheets>
    <sheet name="FORM_A - MODELE" sheetId="1" r:id="rId1"/>
    <sheet name="Tables" sheetId="2" state="hidden" r:id="rId2"/>
  </sheets>
  <externalReferences>
    <externalReference r:id="rId5"/>
  </externalReferences>
  <definedNames>
    <definedName name="_xlnm.Print_Titles" localSheetId="0">'FORM_A - MODELE'!$11:$19</definedName>
    <definedName name="Tab_Canton">'Tables'!$E$4:$E$29</definedName>
    <definedName name="Tab_Groupe_gestion">'[1]Tables'!$B$8:$C$20</definedName>
    <definedName name="Tab_Monnaie">'Tables'!$B$4:$C$173</definedName>
    <definedName name="Tab_Type_operation">'Tables'!$G$10:$G$11</definedName>
    <definedName name="Tab_Type_participation">'Tables'!$G$4:$G$5</definedName>
    <definedName name="_xlnm.Print_Area" localSheetId="0">'FORM_A - MODELE'!$B$11:$O$41</definedName>
  </definedNames>
  <calcPr fullCalcOnLoad="1"/>
</workbook>
</file>

<file path=xl/sharedStrings.xml><?xml version="1.0" encoding="utf-8"?>
<sst xmlns="http://schemas.openxmlformats.org/spreadsheetml/2006/main" count="445" uniqueCount="422">
  <si>
    <t>No AVS</t>
  </si>
  <si>
    <t>Période fiscale, du … au …</t>
  </si>
  <si>
    <t>Nom et prénom</t>
  </si>
  <si>
    <t>Rue</t>
  </si>
  <si>
    <t>Localité</t>
  </si>
  <si>
    <t>Cours de change</t>
  </si>
  <si>
    <t>ou</t>
  </si>
  <si>
    <t>(à déclarer dans l'état des titres de la déclaration d'impôt - imposable en fortune)</t>
  </si>
  <si>
    <t>Date d'échéance du délai de blocage</t>
  </si>
  <si>
    <t>REVENU imposable, déclaré au chiffre 5 du certificat de salaire</t>
  </si>
  <si>
    <t>CALCULS AUTOMATIQUES</t>
  </si>
  <si>
    <t>FORTUNE IMPOSABLE à déclarer dans l'état des titres de la déclaration d'impôt</t>
  </si>
  <si>
    <t>Observations :</t>
  </si>
  <si>
    <t>Complété par :</t>
  </si>
  <si>
    <t>Sociéte</t>
  </si>
  <si>
    <t>Téléphone</t>
  </si>
  <si>
    <t>Date</t>
  </si>
  <si>
    <t>Ruling du</t>
  </si>
  <si>
    <t>Historique des participations et état à la fin de la période, au :</t>
  </si>
  <si>
    <t>Nombre de participations détenues à la fin de la période</t>
  </si>
  <si>
    <t>Calcul du revenu imposable pour les participations acquises durant cette période</t>
  </si>
  <si>
    <r>
      <t xml:space="preserve">Indiquer </t>
    </r>
    <r>
      <rPr>
        <b/>
        <i/>
        <sz val="12"/>
        <color indexed="10"/>
        <rFont val="Arial"/>
        <family val="2"/>
      </rPr>
      <t>le nom du groupe ou de la société dont proviennent les participations</t>
    </r>
  </si>
  <si>
    <t>Désignation du plan de participations</t>
  </si>
  <si>
    <t>Date d'acquisition des participations</t>
  </si>
  <si>
    <r>
      <t xml:space="preserve">Indiquer </t>
    </r>
    <r>
      <rPr>
        <b/>
        <i/>
        <sz val="12"/>
        <color indexed="10"/>
        <rFont val="Arial"/>
        <family val="2"/>
      </rPr>
      <t>le nom de l'action + code boursier</t>
    </r>
  </si>
  <si>
    <r>
      <t xml:space="preserve">Indiquer </t>
    </r>
    <r>
      <rPr>
        <b/>
        <i/>
        <sz val="12"/>
        <color indexed="10"/>
        <rFont val="Arial"/>
        <family val="2"/>
      </rPr>
      <t>le nom de l'employeur (ou ex-employeur)</t>
    </r>
  </si>
  <si>
    <t>Canton</t>
  </si>
  <si>
    <t>Personne de contact</t>
  </si>
  <si>
    <t>Tableau_1</t>
  </si>
  <si>
    <t>Tableau_2</t>
  </si>
  <si>
    <t>Observations</t>
  </si>
  <si>
    <t>Adresse e-mail</t>
  </si>
  <si>
    <t>Actions de collaborateur</t>
  </si>
  <si>
    <t>Options cotées en bourse et librement négociables</t>
  </si>
  <si>
    <t>Type de participations</t>
  </si>
  <si>
    <t>Tab_Type_participation</t>
  </si>
  <si>
    <t>Tab_Monnaie</t>
  </si>
  <si>
    <t>Monnaie</t>
  </si>
  <si>
    <t>CHF</t>
  </si>
  <si>
    <t>Afghani</t>
  </si>
  <si>
    <t>AFN</t>
  </si>
  <si>
    <t>Algerian Dinar</t>
  </si>
  <si>
    <t>DZD</t>
  </si>
  <si>
    <t>Argentine Peso</t>
  </si>
  <si>
    <t>ARS</t>
  </si>
  <si>
    <t>Armenian Dram</t>
  </si>
  <si>
    <t>AMD</t>
  </si>
  <si>
    <t>Aruban Florin</t>
  </si>
  <si>
    <t>AWG</t>
  </si>
  <si>
    <t>Australian Dollar</t>
  </si>
  <si>
    <t>AUD</t>
  </si>
  <si>
    <t>Azerbaijanian Manat</t>
  </si>
  <si>
    <t>AZN</t>
  </si>
  <si>
    <t>Bahamian Dollar</t>
  </si>
  <si>
    <t>BSD</t>
  </si>
  <si>
    <t>Bahraini Dinar</t>
  </si>
  <si>
    <t>BHD</t>
  </si>
  <si>
    <t>Baht</t>
  </si>
  <si>
    <t>THB</t>
  </si>
  <si>
    <t>Balboa</t>
  </si>
  <si>
    <t>PAB</t>
  </si>
  <si>
    <t>Barbados Dollar</t>
  </si>
  <si>
    <t>BBD</t>
  </si>
  <si>
    <t>Belarussian Ruble</t>
  </si>
  <si>
    <t>BYR</t>
  </si>
  <si>
    <t>Belize Dollar</t>
  </si>
  <si>
    <t>BZD</t>
  </si>
  <si>
    <t>Bermudian Dollar</t>
  </si>
  <si>
    <t>BMD</t>
  </si>
  <si>
    <t>Bolivar</t>
  </si>
  <si>
    <t>VEF</t>
  </si>
  <si>
    <t>Boliviano</t>
  </si>
  <si>
    <t>BOB</t>
  </si>
  <si>
    <t>Brazilian Real</t>
  </si>
  <si>
    <t>BRL</t>
  </si>
  <si>
    <t>Brunei Dollar</t>
  </si>
  <si>
    <t>BND</t>
  </si>
  <si>
    <t>Bulgarian Lev</t>
  </si>
  <si>
    <t>BGN</t>
  </si>
  <si>
    <t>Burundi Franc</t>
  </si>
  <si>
    <t>BIF</t>
  </si>
  <si>
    <t>Cabo Verde Escudo</t>
  </si>
  <si>
    <t>CVE</t>
  </si>
  <si>
    <t>Canadian Dollar</t>
  </si>
  <si>
    <t>CAD</t>
  </si>
  <si>
    <t>Cayman Islands Dollar</t>
  </si>
  <si>
    <t>KYD</t>
  </si>
  <si>
    <t>CFA Franc BCEAO</t>
  </si>
  <si>
    <t>XOF</t>
  </si>
  <si>
    <t>CFA Franc BEAC</t>
  </si>
  <si>
    <t>XAF</t>
  </si>
  <si>
    <t>CFP Franc</t>
  </si>
  <si>
    <t>XPF</t>
  </si>
  <si>
    <t>Chilean Peso</t>
  </si>
  <si>
    <t>CLP</t>
  </si>
  <si>
    <t>Colombian Peso</t>
  </si>
  <si>
    <t>COP</t>
  </si>
  <si>
    <t>Comoro Franc</t>
  </si>
  <si>
    <t>KMF</t>
  </si>
  <si>
    <t>Congolese Franc</t>
  </si>
  <si>
    <t>CDF</t>
  </si>
  <si>
    <t>Convertible Mark</t>
  </si>
  <si>
    <t>BAM</t>
  </si>
  <si>
    <t>Cordoba Oro</t>
  </si>
  <si>
    <t>NIO</t>
  </si>
  <si>
    <t>Costa Rican Colon</t>
  </si>
  <si>
    <t>CRC</t>
  </si>
  <si>
    <t>Croatian Kuna</t>
  </si>
  <si>
    <t>HRK</t>
  </si>
  <si>
    <t>Cuban Peso</t>
  </si>
  <si>
    <t>CUP</t>
  </si>
  <si>
    <t>Czech Koruna</t>
  </si>
  <si>
    <t>CZK</t>
  </si>
  <si>
    <t>Dalasi</t>
  </si>
  <si>
    <t>GMD</t>
  </si>
  <si>
    <t>Danish Krone</t>
  </si>
  <si>
    <t>DKK</t>
  </si>
  <si>
    <t>Denar</t>
  </si>
  <si>
    <t>MKD</t>
  </si>
  <si>
    <t>Djibouti Franc</t>
  </si>
  <si>
    <t>DJF</t>
  </si>
  <si>
    <t>Dobra</t>
  </si>
  <si>
    <t>STD</t>
  </si>
  <si>
    <t>Dominican Peso</t>
  </si>
  <si>
    <t>DOP</t>
  </si>
  <si>
    <t>Dong</t>
  </si>
  <si>
    <t>VND</t>
  </si>
  <si>
    <t>East Caribbean Dollar</t>
  </si>
  <si>
    <t>XCD</t>
  </si>
  <si>
    <t>Egyptian Pound</t>
  </si>
  <si>
    <t>EGP</t>
  </si>
  <si>
    <t>El Salvador Colon</t>
  </si>
  <si>
    <t>SVC</t>
  </si>
  <si>
    <t>Ethiopian Birr</t>
  </si>
  <si>
    <t>ETB</t>
  </si>
  <si>
    <t>Euro</t>
  </si>
  <si>
    <t>EUR</t>
  </si>
  <si>
    <t>Falkland Islands Pound</t>
  </si>
  <si>
    <t>FKP</t>
  </si>
  <si>
    <t>Fiji Dollar</t>
  </si>
  <si>
    <t>FJD</t>
  </si>
  <si>
    <t>Forint</t>
  </si>
  <si>
    <t>HUF</t>
  </si>
  <si>
    <t>Ghana Cedi</t>
  </si>
  <si>
    <t>GHS</t>
  </si>
  <si>
    <t>Gibraltar Pound</t>
  </si>
  <si>
    <t>GIP</t>
  </si>
  <si>
    <t>Gourde</t>
  </si>
  <si>
    <t>HTG</t>
  </si>
  <si>
    <t>Guarani</t>
  </si>
  <si>
    <t>PYG</t>
  </si>
  <si>
    <t>Guinea Franc</t>
  </si>
  <si>
    <t>GNF</t>
  </si>
  <si>
    <t>Guyana Dollar</t>
  </si>
  <si>
    <t>GYD</t>
  </si>
  <si>
    <t>Hong Kong Dollar</t>
  </si>
  <si>
    <t>HKD</t>
  </si>
  <si>
    <t>Hryvnia</t>
  </si>
  <si>
    <t>UAH</t>
  </si>
  <si>
    <t>Iceland Krona</t>
  </si>
  <si>
    <t>ISK</t>
  </si>
  <si>
    <t>Indian Rupee</t>
  </si>
  <si>
    <t>INR</t>
  </si>
  <si>
    <t>Iranian Rial</t>
  </si>
  <si>
    <t>IRR</t>
  </si>
  <si>
    <t>Iraqi Dinar</t>
  </si>
  <si>
    <t>IQD</t>
  </si>
  <si>
    <t>Jamaican Dollar</t>
  </si>
  <si>
    <t>JMD</t>
  </si>
  <si>
    <t>Jordanian Dinar</t>
  </si>
  <si>
    <t>JOD</t>
  </si>
  <si>
    <t>Kenyan Shilling</t>
  </si>
  <si>
    <t>KES</t>
  </si>
  <si>
    <t>Kina</t>
  </si>
  <si>
    <t>PGK</t>
  </si>
  <si>
    <t>Kip</t>
  </si>
  <si>
    <t>LAK</t>
  </si>
  <si>
    <t>Kuwaiti Dinar</t>
  </si>
  <si>
    <t>KWD</t>
  </si>
  <si>
    <t>Kwacha</t>
  </si>
  <si>
    <t>MWK</t>
  </si>
  <si>
    <t>Kwanza</t>
  </si>
  <si>
    <t>AOA</t>
  </si>
  <si>
    <t>Kyat</t>
  </si>
  <si>
    <t>MMK</t>
  </si>
  <si>
    <t>Lari</t>
  </si>
  <si>
    <t>GEL</t>
  </si>
  <si>
    <t>Lebanese Pound</t>
  </si>
  <si>
    <t>LBP</t>
  </si>
  <si>
    <t>Lek</t>
  </si>
  <si>
    <t>ALL</t>
  </si>
  <si>
    <t>Lempira</t>
  </si>
  <si>
    <t>HNL</t>
  </si>
  <si>
    <t>Leone</t>
  </si>
  <si>
    <t>SLL</t>
  </si>
  <si>
    <t>Liberian Dollar</t>
  </si>
  <si>
    <t>LRD</t>
  </si>
  <si>
    <t>Libyan Dinar</t>
  </si>
  <si>
    <t>LYD</t>
  </si>
  <si>
    <t>Lilangeni</t>
  </si>
  <si>
    <t>SZL</t>
  </si>
  <si>
    <t>Lithuanian Litas</t>
  </si>
  <si>
    <t>LTL</t>
  </si>
  <si>
    <t>Loti</t>
  </si>
  <si>
    <t>LSL</t>
  </si>
  <si>
    <t>Malagasy Ariary</t>
  </si>
  <si>
    <t>MGA</t>
  </si>
  <si>
    <t>Malaysian Ringgit</t>
  </si>
  <si>
    <t>MYR</t>
  </si>
  <si>
    <t>Mauritius Rupee</t>
  </si>
  <si>
    <t>MUR</t>
  </si>
  <si>
    <t>Mexican Peso</t>
  </si>
  <si>
    <t>MXN</t>
  </si>
  <si>
    <t>Mexican Unidad de Inversion (UDI)</t>
  </si>
  <si>
    <t>MXV</t>
  </si>
  <si>
    <t>Moldovan Leu</t>
  </si>
  <si>
    <t>MDL</t>
  </si>
  <si>
    <t>Moroccan Dirham</t>
  </si>
  <si>
    <t>MAD</t>
  </si>
  <si>
    <t>Mozambique Metical</t>
  </si>
  <si>
    <t>MZN</t>
  </si>
  <si>
    <t>Mvdol</t>
  </si>
  <si>
    <t>BOV</t>
  </si>
  <si>
    <t>Naira</t>
  </si>
  <si>
    <t>NGN</t>
  </si>
  <si>
    <t>Nakfa</t>
  </si>
  <si>
    <t>ERN</t>
  </si>
  <si>
    <t>Namibia Dollar</t>
  </si>
  <si>
    <t>NAD</t>
  </si>
  <si>
    <t>Nepalese Rupee</t>
  </si>
  <si>
    <t>NPR</t>
  </si>
  <si>
    <t>Netherlands Antillean Guilder</t>
  </si>
  <si>
    <t>ANG</t>
  </si>
  <si>
    <t>New Israeli Sheqel</t>
  </si>
  <si>
    <t>ILS</t>
  </si>
  <si>
    <t>New Romanian Leu</t>
  </si>
  <si>
    <t>RON</t>
  </si>
  <si>
    <t>New Taiwan Dollar</t>
  </si>
  <si>
    <t>TWD</t>
  </si>
  <si>
    <t>New Zealand Dollar</t>
  </si>
  <si>
    <t>NZD</t>
  </si>
  <si>
    <t>Ngultrum</t>
  </si>
  <si>
    <t>BTN</t>
  </si>
  <si>
    <t>North Korean Won</t>
  </si>
  <si>
    <t>KPW</t>
  </si>
  <si>
    <t>Norwegian Krone</t>
  </si>
  <si>
    <t>NOK</t>
  </si>
  <si>
    <t>Nuevo Sol</t>
  </si>
  <si>
    <t>PEN</t>
  </si>
  <si>
    <t>Ouguiya</t>
  </si>
  <si>
    <t>MRO</t>
  </si>
  <si>
    <t>Pa’anga</t>
  </si>
  <si>
    <t>TOP</t>
  </si>
  <si>
    <t>Pakistan Rupee</t>
  </si>
  <si>
    <t>PKR</t>
  </si>
  <si>
    <t>Pataca</t>
  </si>
  <si>
    <t>MOP</t>
  </si>
  <si>
    <t>Peso Convertible</t>
  </si>
  <si>
    <t>CUC</t>
  </si>
  <si>
    <t>Peso Uruguayo</t>
  </si>
  <si>
    <t>UYU</t>
  </si>
  <si>
    <t>Philippine Peso</t>
  </si>
  <si>
    <t>PHP</t>
  </si>
  <si>
    <t>Pound Sterling</t>
  </si>
  <si>
    <t>GBP</t>
  </si>
  <si>
    <t>Pula</t>
  </si>
  <si>
    <t>BWP</t>
  </si>
  <si>
    <t>Qatari Rial</t>
  </si>
  <si>
    <t>QAR</t>
  </si>
  <si>
    <t>Quetzal</t>
  </si>
  <si>
    <t>GTQ</t>
  </si>
  <si>
    <t>Rand</t>
  </si>
  <si>
    <t>ZAR</t>
  </si>
  <si>
    <t>Rial Omani</t>
  </si>
  <si>
    <t>OMR</t>
  </si>
  <si>
    <t>Riel</t>
  </si>
  <si>
    <t>KHR</t>
  </si>
  <si>
    <t>Rufiyaa</t>
  </si>
  <si>
    <t>MVR</t>
  </si>
  <si>
    <t>Rupiah</t>
  </si>
  <si>
    <t>IDR</t>
  </si>
  <si>
    <t>Russian Ruble</t>
  </si>
  <si>
    <t>RUB</t>
  </si>
  <si>
    <t>Rwanda Franc</t>
  </si>
  <si>
    <t>RWF</t>
  </si>
  <si>
    <t>Saint Helena Pound</t>
  </si>
  <si>
    <t>SHP</t>
  </si>
  <si>
    <t>Saudi Riyal</t>
  </si>
  <si>
    <t>SAR</t>
  </si>
  <si>
    <t>Serbian Dinar</t>
  </si>
  <si>
    <t>RSD</t>
  </si>
  <si>
    <t>Seychelles Rupee</t>
  </si>
  <si>
    <t>SCR</t>
  </si>
  <si>
    <t>Singapore Dollar</t>
  </si>
  <si>
    <t>SGD</t>
  </si>
  <si>
    <t>Solomon Islands Dollar</t>
  </si>
  <si>
    <t>SBD</t>
  </si>
  <si>
    <t>Som</t>
  </si>
  <si>
    <t>KGS</t>
  </si>
  <si>
    <t>Somali Shilling</t>
  </si>
  <si>
    <t>SOS</t>
  </si>
  <si>
    <t>Somoni</t>
  </si>
  <si>
    <t>TJS</t>
  </si>
  <si>
    <t>South Sudanese Pound</t>
  </si>
  <si>
    <t>SSP</t>
  </si>
  <si>
    <t>Sri Lanka Rupee</t>
  </si>
  <si>
    <t>LKR</t>
  </si>
  <si>
    <t>Sudanese Pound</t>
  </si>
  <si>
    <t>SDG</t>
  </si>
  <si>
    <t>Surinam Dollar</t>
  </si>
  <si>
    <t>SRD</t>
  </si>
  <si>
    <t>Swedish Krona</t>
  </si>
  <si>
    <t>SEK</t>
  </si>
  <si>
    <t>Swiss Franc</t>
  </si>
  <si>
    <t>Syrian Pound</t>
  </si>
  <si>
    <t>SYP</t>
  </si>
  <si>
    <t>Taka</t>
  </si>
  <si>
    <t>BDT</t>
  </si>
  <si>
    <t>Tala</t>
  </si>
  <si>
    <t>WST</t>
  </si>
  <si>
    <t>Tanzanian Shilling</t>
  </si>
  <si>
    <t>TZS</t>
  </si>
  <si>
    <t>Tenge</t>
  </si>
  <si>
    <t>KZT</t>
  </si>
  <si>
    <t>Trinidad and Tobago Dollar</t>
  </si>
  <si>
    <t>TTD</t>
  </si>
  <si>
    <t>Tugrik</t>
  </si>
  <si>
    <t>MNT</t>
  </si>
  <si>
    <t>Tunisian Dinar</t>
  </si>
  <si>
    <t>TND</t>
  </si>
  <si>
    <t>Turkish Lira</t>
  </si>
  <si>
    <t>TRY</t>
  </si>
  <si>
    <t>Turkmenistan New Manat</t>
  </si>
  <si>
    <t>TMT</t>
  </si>
  <si>
    <t>UAE Dirham</t>
  </si>
  <si>
    <t>AED</t>
  </si>
  <si>
    <t>Uganda Shilling</t>
  </si>
  <si>
    <t>UGX</t>
  </si>
  <si>
    <t>Unidad de Fomento</t>
  </si>
  <si>
    <t>CLF</t>
  </si>
  <si>
    <t>Unidad de Valor Real</t>
  </si>
  <si>
    <t>COU</t>
  </si>
  <si>
    <t>UYI</t>
  </si>
  <si>
    <t>US Dollar</t>
  </si>
  <si>
    <t>USD</t>
  </si>
  <si>
    <t>US Dollar (Next day)</t>
  </si>
  <si>
    <t>USN</t>
  </si>
  <si>
    <t>Uzbekistan Sum</t>
  </si>
  <si>
    <t>UZS</t>
  </si>
  <si>
    <t>Vatu</t>
  </si>
  <si>
    <t>VUV</t>
  </si>
  <si>
    <t>WIR Euro</t>
  </si>
  <si>
    <t>CHE</t>
  </si>
  <si>
    <t>WIR Franc</t>
  </si>
  <si>
    <t>CHW</t>
  </si>
  <si>
    <t>Won</t>
  </si>
  <si>
    <t>KRW</t>
  </si>
  <si>
    <t>Yemeni Rial</t>
  </si>
  <si>
    <t>YER</t>
  </si>
  <si>
    <t>Yen</t>
  </si>
  <si>
    <t>JPY</t>
  </si>
  <si>
    <t>Yuan Renminbi</t>
  </si>
  <si>
    <t>CNY</t>
  </si>
  <si>
    <t>Zambian Kwacha</t>
  </si>
  <si>
    <t>ZMW</t>
  </si>
  <si>
    <t>Zimbabwe Dollar</t>
  </si>
  <si>
    <t>ZWL</t>
  </si>
  <si>
    <t>Zloty</t>
  </si>
  <si>
    <t>PLN</t>
  </si>
  <si>
    <t>Uruguay Peso en Unidades Indexadas</t>
  </si>
  <si>
    <t>Durée jusqu'à l'expiration du délai de blocage</t>
  </si>
  <si>
    <t>(%)</t>
  </si>
  <si>
    <t>(CHF)</t>
  </si>
  <si>
    <t>Fortune imposable en Suisse</t>
  </si>
  <si>
    <t>Escompte pour le temps restant jusqu'à la fin du délai de blocage</t>
  </si>
  <si>
    <t>Durée de l'éventuelle obligation de restitution</t>
  </si>
  <si>
    <t>Valeur vénale de la participation à la fin de la période</t>
  </si>
  <si>
    <t>Valeur de l'action non cotée établie à l'aide d'une formule</t>
  </si>
  <si>
    <t>Valeur vénale escomptée
 par participation</t>
  </si>
  <si>
    <t>Valeur totale escomptée</t>
  </si>
  <si>
    <t>Abattement pour délai de blocage</t>
  </si>
  <si>
    <t>Valeur vénale de la participation à la date d'acquisition</t>
  </si>
  <si>
    <t>Formule de calcul pour l'évaluation de l'action</t>
  </si>
  <si>
    <t>Prix d'acquisition</t>
  </si>
  <si>
    <t>Prestation appréciable en argent par participation</t>
  </si>
  <si>
    <t>Prestation totale</t>
  </si>
  <si>
    <t>Revenu déclaré dans le certificat de salaire</t>
  </si>
  <si>
    <t>(En années)</t>
  </si>
  <si>
    <t>(Texte)</t>
  </si>
  <si>
    <t/>
  </si>
  <si>
    <t>Attribution</t>
  </si>
  <si>
    <t>Acquisition</t>
  </si>
  <si>
    <t>Tab_Type_operation</t>
  </si>
  <si>
    <t>Type d'opération</t>
  </si>
  <si>
    <t>Tab_Canton</t>
  </si>
  <si>
    <t>AG</t>
  </si>
  <si>
    <t>AI</t>
  </si>
  <si>
    <t>AR</t>
  </si>
  <si>
    <t>BE</t>
  </si>
  <si>
    <t>BL</t>
  </si>
  <si>
    <t>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</si>
  <si>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</si>
  <si>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</si>
  <si>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</si>
  <si>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</si>
  <si>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</si>
  <si>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</si>
  <si>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</si>
  <si>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</si>
  <si>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</si>
  <si>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</si>
  <si>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</si>
  <si>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</si>
  <si>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</si>
  <si>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</si>
  <si>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</si>
  <si>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</si>
  <si>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</si>
  <si>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</si>
  <si>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</si>
  <si>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</si>
  <si>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Nombre de participations acquises</t>
  </si>
</sst>
</file>

<file path=xl/styles.xml><?xml version="1.0" encoding="utf-8"?>
<styleSheet xmlns="http://schemas.openxmlformats.org/spreadsheetml/2006/main">
  <numFmts count="2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dd/mm/yyyy;@"/>
    <numFmt numFmtId="171" formatCode="&quot;SFr.&quot;\ #,##0"/>
    <numFmt numFmtId="172" formatCode="0.0000%"/>
    <numFmt numFmtId="173" formatCode="#,##0.0000"/>
    <numFmt numFmtId="174" formatCode="[$-100C]dddd\,\ d\ mmmm\ yyyy"/>
    <numFmt numFmtId="175" formatCode="_ &quot;CHF&quot;\ * #,##0_ ;_ &quot;CHF&quot;\ * \-#,##0_ ;_ &quot;CHF&quot;\ * &quot;-&quot;??_ ;_ @_ "/>
    <numFmt numFmtId="176" formatCode="[$-100C]dddd\,\ d\.\ mmmm\ yyyy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u val="single"/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sz val="6"/>
      <name val="Arial"/>
      <family val="2"/>
    </font>
    <font>
      <sz val="11"/>
      <color indexed="5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6"/>
      <color indexed="55"/>
      <name val="Arial"/>
      <family val="2"/>
    </font>
    <font>
      <u val="single"/>
      <sz val="11"/>
      <color indexed="12"/>
      <name val="Arial"/>
      <family val="2"/>
    </font>
    <font>
      <sz val="11"/>
      <color indexed="55"/>
      <name val="Arial"/>
      <family val="2"/>
    </font>
    <font>
      <sz val="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6"/>
      <color theme="0" tint="-0.24997000396251678"/>
      <name val="Arial"/>
      <family val="2"/>
    </font>
    <font>
      <u val="single"/>
      <sz val="11"/>
      <color theme="10"/>
      <name val="Arial"/>
      <family val="2"/>
    </font>
    <font>
      <sz val="11"/>
      <color theme="0" tint="-0.24997000396251678"/>
      <name val="Arial"/>
      <family val="2"/>
    </font>
    <font>
      <sz val="6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>
        <color indexed="62"/>
      </bottom>
    </border>
    <border>
      <left/>
      <right/>
      <top style="medium">
        <color indexed="62"/>
      </top>
      <bottom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indexed="30"/>
      </left>
      <right style="thick">
        <color indexed="30"/>
      </right>
      <top>
        <color indexed="63"/>
      </top>
      <bottom style="thick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30"/>
      </left>
      <right style="thick">
        <color indexed="30"/>
      </right>
      <top style="thick">
        <color indexed="30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hair"/>
      <right/>
      <top/>
      <bottom/>
    </border>
    <border>
      <left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/>
      <top style="thin">
        <color indexed="18"/>
      </top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theme="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 style="thin">
        <color theme="3"/>
      </right>
      <top style="thin">
        <color theme="3"/>
      </top>
      <bottom style="thin">
        <color theme="3"/>
      </bottom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0" borderId="2" applyNumberFormat="0" applyFill="0" applyAlignment="0" applyProtection="0"/>
    <xf numFmtId="0" fontId="0" fillId="26" borderId="3" applyNumberFormat="0" applyFont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9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25" borderId="4" applyNumberFormat="0" applyAlignment="0" applyProtection="0"/>
    <xf numFmtId="0" fontId="7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1" borderId="9" applyNumberFormat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3" fontId="2" fillId="0" borderId="0" xfId="0" applyNumberFormat="1" applyFont="1" applyAlignment="1" applyProtection="1">
      <alignment horizontal="center" vertical="center"/>
      <protection/>
    </xf>
    <xf numFmtId="4" fontId="2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171" fontId="2" fillId="0" borderId="0" xfId="0" applyNumberFormat="1" applyFont="1" applyAlignment="1" applyProtection="1">
      <alignment horizontal="center" vertical="center"/>
      <protection/>
    </xf>
    <xf numFmtId="170" fontId="2" fillId="32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horizontal="left" vertical="center"/>
      <protection/>
    </xf>
    <xf numFmtId="1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33" borderId="0" xfId="0" applyFont="1" applyFill="1" applyAlignment="1">
      <alignment horizontal="center" vertical="center"/>
    </xf>
    <xf numFmtId="3" fontId="2" fillId="33" borderId="0" xfId="0" applyNumberFormat="1" applyFont="1" applyFill="1" applyAlignment="1">
      <alignment horizontal="center" vertical="center"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 applyProtection="1">
      <alignment vertical="center"/>
      <protection/>
    </xf>
    <xf numFmtId="0" fontId="2" fillId="33" borderId="0" xfId="0" applyNumberFormat="1" applyFont="1" applyFill="1" applyAlignment="1" applyProtection="1">
      <alignment vertical="center"/>
      <protection/>
    </xf>
    <xf numFmtId="0" fontId="2" fillId="33" borderId="0" xfId="0" applyNumberFormat="1" applyFont="1" applyFill="1" applyAlignment="1">
      <alignment vertical="center"/>
    </xf>
    <xf numFmtId="0" fontId="9" fillId="33" borderId="0" xfId="0" applyNumberFormat="1" applyFont="1" applyFill="1" applyAlignment="1">
      <alignment vertical="center"/>
    </xf>
    <xf numFmtId="0" fontId="9" fillId="33" borderId="0" xfId="0" applyNumberFormat="1" applyFont="1" applyFill="1" applyAlignment="1">
      <alignment horizontal="right" vertical="center" indent="1"/>
    </xf>
    <xf numFmtId="14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3" fontId="2" fillId="0" borderId="12" xfId="0" applyNumberFormat="1" applyFont="1" applyBorder="1" applyAlignment="1" applyProtection="1">
      <alignment horizontal="center" vertical="center"/>
      <protection/>
    </xf>
    <xf numFmtId="4" fontId="2" fillId="0" borderId="12" xfId="0" applyNumberFormat="1" applyFont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170" fontId="2" fillId="0" borderId="14" xfId="0" applyNumberFormat="1" applyFont="1" applyBorder="1" applyAlignment="1" applyProtection="1">
      <alignment horizontal="center" vertical="center"/>
      <protection/>
    </xf>
    <xf numFmtId="170" fontId="2" fillId="0" borderId="15" xfId="0" applyNumberFormat="1" applyFont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70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vertical="center"/>
      <protection/>
    </xf>
    <xf numFmtId="14" fontId="5" fillId="0" borderId="16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175" fontId="3" fillId="32" borderId="17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Alignment="1" applyProtection="1">
      <alignment horizontal="center" vertical="top"/>
      <protection/>
    </xf>
    <xf numFmtId="49" fontId="14" fillId="0" borderId="0" xfId="0" applyNumberFormat="1" applyFont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15" fillId="0" borderId="18" xfId="0" applyFont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2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16" fillId="34" borderId="19" xfId="0" applyFont="1" applyFill="1" applyBorder="1" applyAlignment="1">
      <alignment horizontal="centerContinuous" vertical="center"/>
    </xf>
    <xf numFmtId="0" fontId="16" fillId="34" borderId="20" xfId="0" applyFont="1" applyFill="1" applyBorder="1" applyAlignment="1">
      <alignment horizontal="centerContinuous" vertical="center"/>
    </xf>
    <xf numFmtId="0" fontId="16" fillId="34" borderId="18" xfId="0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3" fontId="2" fillId="0" borderId="0" xfId="0" applyNumberFormat="1" applyFont="1" applyAlignment="1" applyProtection="1">
      <alignment horizontal="right" vertical="center" inden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1" xfId="0" applyFill="1" applyBorder="1" applyAlignment="1">
      <alignment vertical="center"/>
    </xf>
    <xf numFmtId="0" fontId="0" fillId="35" borderId="22" xfId="0" applyNumberFormat="1" applyFont="1" applyFill="1" applyBorder="1" applyAlignment="1" applyProtection="1">
      <alignment horizontal="center" vertical="center"/>
      <protection/>
    </xf>
    <xf numFmtId="0" fontId="0" fillId="35" borderId="23" xfId="0" applyNumberFormat="1" applyFont="1" applyFill="1" applyBorder="1" applyAlignment="1" applyProtection="1">
      <alignment horizontal="center" vertical="center"/>
      <protection/>
    </xf>
    <xf numFmtId="0" fontId="0" fillId="35" borderId="24" xfId="0" applyNumberFormat="1" applyFont="1" applyFill="1" applyBorder="1" applyAlignment="1" applyProtection="1">
      <alignment horizontal="center" vertical="center"/>
      <protection/>
    </xf>
    <xf numFmtId="0" fontId="0" fillId="35" borderId="25" xfId="0" applyNumberFormat="1" applyFont="1" applyFill="1" applyBorder="1" applyAlignment="1" applyProtection="1">
      <alignment horizontal="center" vertical="center"/>
      <protection/>
    </xf>
    <xf numFmtId="0" fontId="2" fillId="35" borderId="26" xfId="0" applyNumberFormat="1" applyFont="1" applyFill="1" applyBorder="1" applyAlignment="1" applyProtection="1">
      <alignment horizontal="center" vertical="center" wrapText="1"/>
      <protection/>
    </xf>
    <xf numFmtId="0" fontId="2" fillId="35" borderId="27" xfId="0" applyNumberFormat="1" applyFont="1" applyFill="1" applyBorder="1" applyAlignment="1" applyProtection="1">
      <alignment horizontal="center" vertical="center" wrapText="1"/>
      <protection/>
    </xf>
    <xf numFmtId="0" fontId="2" fillId="35" borderId="21" xfId="0" applyNumberFormat="1" applyFont="1" applyFill="1" applyBorder="1" applyAlignment="1" applyProtection="1">
      <alignment horizontal="center" vertical="center" wrapText="1"/>
      <protection/>
    </xf>
    <xf numFmtId="0" fontId="16" fillId="34" borderId="10" xfId="0" applyFont="1" applyFill="1" applyBorder="1" applyAlignment="1">
      <alignment horizontal="centerContinuous" vertical="center"/>
    </xf>
    <xf numFmtId="0" fontId="7" fillId="0" borderId="27" xfId="0" applyFont="1" applyBorder="1" applyAlignment="1" applyProtection="1">
      <alignment horizontal="right" vertical="center" indent="1"/>
      <protection/>
    </xf>
    <xf numFmtId="0" fontId="57" fillId="33" borderId="0" xfId="0" applyNumberFormat="1" applyFont="1" applyFill="1" applyBorder="1" applyAlignment="1" applyProtection="1">
      <alignment horizontal="left" vertical="center"/>
      <protection/>
    </xf>
    <xf numFmtId="0" fontId="2" fillId="35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14" fontId="10" fillId="0" borderId="3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left" vertical="center" indent="1"/>
      <protection/>
    </xf>
    <xf numFmtId="0" fontId="13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0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170" fontId="2" fillId="0" borderId="25" xfId="0" applyNumberFormat="1" applyFont="1" applyFill="1" applyBorder="1" applyAlignment="1" applyProtection="1">
      <alignment horizontal="center" vertical="center"/>
      <protection locked="0"/>
    </xf>
    <xf numFmtId="173" fontId="2" fillId="32" borderId="10" xfId="0" applyNumberFormat="1" applyFont="1" applyFill="1" applyBorder="1" applyAlignment="1" applyProtection="1">
      <alignment horizontal="center" vertical="center"/>
      <protection locked="0"/>
    </xf>
    <xf numFmtId="172" fontId="2" fillId="32" borderId="10" xfId="54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32" borderId="10" xfId="0" applyNumberFormat="1" applyFont="1" applyFill="1" applyBorder="1" applyAlignment="1" applyProtection="1">
      <alignment horizontal="center" vertical="center"/>
      <protection locked="0"/>
    </xf>
    <xf numFmtId="3" fontId="2" fillId="32" borderId="10" xfId="0" applyNumberFormat="1" applyFont="1" applyFill="1" applyBorder="1" applyAlignment="1" applyProtection="1">
      <alignment horizontal="right" vertical="center"/>
      <protection locked="0"/>
    </xf>
    <xf numFmtId="175" fontId="2" fillId="32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17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vertical="center"/>
      <protection/>
    </xf>
    <xf numFmtId="4" fontId="2" fillId="32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right" vertical="center" indent="1"/>
      <protection/>
    </xf>
    <xf numFmtId="3" fontId="2" fillId="0" borderId="31" xfId="0" applyNumberFormat="1" applyFont="1" applyBorder="1" applyAlignment="1" applyProtection="1">
      <alignment horizontal="left" vertical="center"/>
      <protection/>
    </xf>
    <xf numFmtId="3" fontId="2" fillId="0" borderId="0" xfId="0" applyNumberFormat="1" applyFont="1" applyBorder="1" applyAlignment="1" applyProtection="1">
      <alignment horizontal="left" vertical="center"/>
      <protection/>
    </xf>
    <xf numFmtId="3" fontId="2" fillId="0" borderId="32" xfId="0" applyNumberFormat="1" applyFont="1" applyBorder="1" applyAlignment="1" applyProtection="1">
      <alignment horizontal="left" vertical="center"/>
      <protection/>
    </xf>
    <xf numFmtId="0" fontId="6" fillId="32" borderId="19" xfId="0" applyFont="1" applyFill="1" applyBorder="1" applyAlignment="1" applyProtection="1">
      <alignment horizontal="center" vertical="center"/>
      <protection/>
    </xf>
    <xf numFmtId="0" fontId="6" fillId="32" borderId="18" xfId="0" applyFont="1" applyFill="1" applyBorder="1" applyAlignment="1" applyProtection="1">
      <alignment horizontal="center" vertical="center"/>
      <protection/>
    </xf>
    <xf numFmtId="3" fontId="2" fillId="35" borderId="33" xfId="0" applyNumberFormat="1" applyFont="1" applyFill="1" applyBorder="1" applyAlignment="1" applyProtection="1">
      <alignment horizontal="left" vertical="center"/>
      <protection/>
    </xf>
    <xf numFmtId="3" fontId="2" fillId="35" borderId="34" xfId="0" applyNumberFormat="1" applyFont="1" applyFill="1" applyBorder="1" applyAlignment="1" applyProtection="1">
      <alignment horizontal="left" vertical="center"/>
      <protection/>
    </xf>
    <xf numFmtId="3" fontId="2" fillId="35" borderId="35" xfId="0" applyNumberFormat="1" applyFont="1" applyFill="1" applyBorder="1" applyAlignment="1" applyProtection="1">
      <alignment horizontal="left" vertical="center"/>
      <protection/>
    </xf>
    <xf numFmtId="0" fontId="12" fillId="0" borderId="19" xfId="0" applyFont="1" applyBorder="1" applyAlignment="1" applyProtection="1">
      <alignment horizontal="left" vertical="center"/>
      <protection/>
    </xf>
    <xf numFmtId="0" fontId="12" fillId="0" borderId="20" xfId="0" applyFont="1" applyBorder="1" applyAlignment="1" applyProtection="1">
      <alignment horizontal="left" vertical="center"/>
      <protection/>
    </xf>
    <xf numFmtId="0" fontId="12" fillId="0" borderId="18" xfId="0" applyFont="1" applyBorder="1" applyAlignment="1" applyProtection="1">
      <alignment horizontal="left" vertical="center"/>
      <protection/>
    </xf>
    <xf numFmtId="3" fontId="2" fillId="35" borderId="36" xfId="0" applyNumberFormat="1" applyFont="1" applyFill="1" applyBorder="1" applyAlignment="1" applyProtection="1">
      <alignment horizontal="left" vertical="center"/>
      <protection/>
    </xf>
    <xf numFmtId="3" fontId="2" fillId="35" borderId="37" xfId="0" applyNumberFormat="1" applyFont="1" applyFill="1" applyBorder="1" applyAlignment="1" applyProtection="1">
      <alignment horizontal="left" vertical="center"/>
      <protection/>
    </xf>
    <xf numFmtId="3" fontId="2" fillId="35" borderId="38" xfId="0" applyNumberFormat="1" applyFont="1" applyFill="1" applyBorder="1" applyAlignment="1" applyProtection="1">
      <alignment horizontal="left" vertical="center"/>
      <protection/>
    </xf>
    <xf numFmtId="3" fontId="2" fillId="0" borderId="39" xfId="0" applyNumberFormat="1" applyFont="1" applyBorder="1" applyAlignment="1" applyProtection="1">
      <alignment horizontal="left" vertical="center"/>
      <protection/>
    </xf>
    <xf numFmtId="3" fontId="2" fillId="0" borderId="37" xfId="0" applyNumberFormat="1" applyFont="1" applyBorder="1" applyAlignment="1" applyProtection="1">
      <alignment horizontal="left" vertical="center"/>
      <protection/>
    </xf>
    <xf numFmtId="3" fontId="2" fillId="0" borderId="40" xfId="0" applyNumberFormat="1" applyFont="1" applyBorder="1" applyAlignment="1" applyProtection="1">
      <alignment horizontal="left" vertical="center"/>
      <protection/>
    </xf>
    <xf numFmtId="0" fontId="10" fillId="0" borderId="41" xfId="0" applyNumberFormat="1" applyFont="1" applyFill="1" applyBorder="1" applyAlignment="1" applyProtection="1">
      <alignment horizontal="left" vertical="center"/>
      <protection locked="0"/>
    </xf>
    <xf numFmtId="0" fontId="10" fillId="0" borderId="42" xfId="0" applyNumberFormat="1" applyFont="1" applyFill="1" applyBorder="1" applyAlignment="1" applyProtection="1">
      <alignment horizontal="left" vertical="center"/>
      <protection locked="0"/>
    </xf>
    <xf numFmtId="0" fontId="10" fillId="0" borderId="43" xfId="0" applyNumberFormat="1" applyFont="1" applyFill="1" applyBorder="1" applyAlignment="1" applyProtection="1">
      <alignment horizontal="left"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left" vertical="center"/>
      <protection/>
    </xf>
    <xf numFmtId="0" fontId="2" fillId="36" borderId="19" xfId="0" applyFont="1" applyFill="1" applyBorder="1" applyAlignment="1" applyProtection="1">
      <alignment horizontal="left" vertical="center" indent="1"/>
      <protection/>
    </xf>
    <xf numFmtId="0" fontId="2" fillId="36" borderId="20" xfId="0" applyFont="1" applyFill="1" applyBorder="1" applyAlignment="1" applyProtection="1">
      <alignment horizontal="left" vertical="center" indent="1"/>
      <protection/>
    </xf>
    <xf numFmtId="0" fontId="2" fillId="36" borderId="18" xfId="0" applyFont="1" applyFill="1" applyBorder="1" applyAlignment="1" applyProtection="1">
      <alignment horizontal="left" vertical="center" indent="1"/>
      <protection/>
    </xf>
    <xf numFmtId="3" fontId="2" fillId="35" borderId="45" xfId="0" applyNumberFormat="1" applyFont="1" applyFill="1" applyBorder="1" applyAlignment="1" applyProtection="1">
      <alignment horizontal="left" vertical="center"/>
      <protection/>
    </xf>
    <xf numFmtId="3" fontId="2" fillId="35" borderId="46" xfId="0" applyNumberFormat="1" applyFont="1" applyFill="1" applyBorder="1" applyAlignment="1" applyProtection="1">
      <alignment horizontal="left" vertical="center"/>
      <protection/>
    </xf>
    <xf numFmtId="3" fontId="2" fillId="35" borderId="47" xfId="0" applyNumberFormat="1" applyFont="1" applyFill="1" applyBorder="1" applyAlignment="1" applyProtection="1">
      <alignment horizontal="left" vertical="center"/>
      <protection/>
    </xf>
    <xf numFmtId="3" fontId="2" fillId="0" borderId="48" xfId="0" applyNumberFormat="1" applyFont="1" applyBorder="1" applyAlignment="1" applyProtection="1">
      <alignment horizontal="left" vertical="center"/>
      <protection/>
    </xf>
    <xf numFmtId="3" fontId="2" fillId="0" borderId="46" xfId="0" applyNumberFormat="1" applyFont="1" applyBorder="1" applyAlignment="1" applyProtection="1">
      <alignment horizontal="left" vertical="center"/>
      <protection/>
    </xf>
    <xf numFmtId="3" fontId="2" fillId="0" borderId="49" xfId="0" applyNumberFormat="1" applyFont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35" borderId="50" xfId="0" applyFont="1" applyFill="1" applyBorder="1" applyAlignment="1" applyProtection="1">
      <alignment horizontal="left" vertical="center"/>
      <protection/>
    </xf>
    <xf numFmtId="0" fontId="2" fillId="35" borderId="51" xfId="0" applyFont="1" applyFill="1" applyBorder="1" applyAlignment="1" applyProtection="1">
      <alignment horizontal="left" vertical="center"/>
      <protection/>
    </xf>
    <xf numFmtId="0" fontId="2" fillId="35" borderId="14" xfId="0" applyFont="1" applyFill="1" applyBorder="1" applyAlignment="1" applyProtection="1">
      <alignment horizontal="left" vertical="center"/>
      <protection/>
    </xf>
    <xf numFmtId="0" fontId="46" fillId="0" borderId="52" xfId="45" applyNumberFormat="1" applyFill="1" applyBorder="1" applyAlignment="1" applyProtection="1">
      <alignment horizontal="left" vertical="center"/>
      <protection locked="0"/>
    </xf>
    <xf numFmtId="0" fontId="58" fillId="0" borderId="53" xfId="45" applyNumberFormat="1" applyFont="1" applyFill="1" applyBorder="1" applyAlignment="1" applyProtection="1">
      <alignment horizontal="left" vertical="center"/>
      <protection locked="0"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2" fillId="35" borderId="19" xfId="0" applyNumberFormat="1" applyFont="1" applyFill="1" applyBorder="1" applyAlignment="1" applyProtection="1">
      <alignment horizontal="center" vertical="center"/>
      <protection/>
    </xf>
    <xf numFmtId="0" fontId="2" fillId="35" borderId="18" xfId="0" applyNumberFormat="1" applyFont="1" applyFill="1" applyBorder="1" applyAlignment="1" applyProtection="1">
      <alignment horizontal="center" vertical="center"/>
      <protection/>
    </xf>
    <xf numFmtId="3" fontId="2" fillId="0" borderId="54" xfId="0" applyNumberFormat="1" applyFont="1" applyBorder="1" applyAlignment="1" applyProtection="1">
      <alignment horizontal="left" vertical="center"/>
      <protection/>
    </xf>
    <xf numFmtId="3" fontId="2" fillId="0" borderId="55" xfId="0" applyNumberFormat="1" applyFont="1" applyBorder="1" applyAlignment="1" applyProtection="1">
      <alignment horizontal="left" vertical="center"/>
      <protection/>
    </xf>
    <xf numFmtId="3" fontId="2" fillId="0" borderId="56" xfId="0" applyNumberFormat="1" applyFont="1" applyBorder="1" applyAlignment="1" applyProtection="1">
      <alignment horizontal="left" vertical="center"/>
      <protection/>
    </xf>
    <xf numFmtId="3" fontId="2" fillId="35" borderId="57" xfId="0" applyNumberFormat="1" applyFont="1" applyFill="1" applyBorder="1" applyAlignment="1" applyProtection="1">
      <alignment horizontal="left" vertical="center"/>
      <protection/>
    </xf>
    <xf numFmtId="3" fontId="2" fillId="35" borderId="55" xfId="0" applyNumberFormat="1" applyFont="1" applyFill="1" applyBorder="1" applyAlignment="1" applyProtection="1">
      <alignment horizontal="left" vertical="center"/>
      <protection/>
    </xf>
    <xf numFmtId="3" fontId="2" fillId="35" borderId="58" xfId="0" applyNumberFormat="1" applyFont="1" applyFill="1" applyBorder="1" applyAlignment="1" applyProtection="1">
      <alignment horizontal="left" vertical="center"/>
      <protection/>
    </xf>
    <xf numFmtId="0" fontId="59" fillId="33" borderId="0" xfId="0" applyFont="1" applyFill="1" applyAlignment="1">
      <alignment horizontal="center" vertical="center"/>
    </xf>
    <xf numFmtId="0" fontId="57" fillId="33" borderId="0" xfId="0" applyNumberFormat="1" applyFont="1" applyFill="1" applyAlignment="1">
      <alignment horizontal="left" vertical="center"/>
    </xf>
    <xf numFmtId="0" fontId="59" fillId="33" borderId="0" xfId="0" applyNumberFormat="1" applyFont="1" applyFill="1" applyAlignment="1">
      <alignment vertical="center"/>
    </xf>
    <xf numFmtId="0" fontId="60" fillId="36" borderId="0" xfId="0" applyNumberFormat="1" applyFont="1" applyFill="1" applyBorder="1" applyAlignment="1" applyProtection="1">
      <alignment horizontal="left" vertical="center"/>
      <protection/>
    </xf>
    <xf numFmtId="0" fontId="60" fillId="36" borderId="0" xfId="0" applyNumberFormat="1" applyFont="1" applyFill="1" applyAlignment="1" applyProtection="1">
      <alignment horizontal="center"/>
      <protection/>
    </xf>
    <xf numFmtId="0" fontId="60" fillId="36" borderId="0" xfId="0" applyNumberFormat="1" applyFont="1" applyFill="1" applyBorder="1" applyAlignment="1" applyProtection="1">
      <alignment horizontal="center"/>
      <protection/>
    </xf>
    <xf numFmtId="0" fontId="60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Standard_CALC.XLS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11</xdr:row>
      <xdr:rowOff>0</xdr:rowOff>
    </xdr:from>
    <xdr:to>
      <xdr:col>8</xdr:col>
      <xdr:colOff>28575</xdr:colOff>
      <xdr:row>12</xdr:row>
      <xdr:rowOff>47625</xdr:rowOff>
    </xdr:to>
    <xdr:pic>
      <xdr:nvPicPr>
        <xdr:cNvPr id="1" name="Menu_Monna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2200275"/>
          <a:ext cx="1009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nnees\Macro_VBA\Mobatime\_Macro\Mobatime_Heures_absen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ee_Base"/>
      <sheetName val="Tables"/>
    </sheetNames>
    <sheetDataSet>
      <sheetData sheetId="1">
        <row r="8">
          <cell r="B8">
            <v>100</v>
          </cell>
          <cell r="C8" t="str">
            <v>ACI Global</v>
          </cell>
        </row>
        <row r="9">
          <cell r="B9">
            <v>210</v>
          </cell>
          <cell r="C9" t="str">
            <v>ACI Vennes</v>
          </cell>
        </row>
        <row r="10">
          <cell r="B10">
            <v>220</v>
          </cell>
          <cell r="C10" t="str">
            <v>ACI CAT</v>
          </cell>
        </row>
        <row r="11">
          <cell r="B11">
            <v>230</v>
          </cell>
          <cell r="C11" t="str">
            <v>ACI Registre</v>
          </cell>
        </row>
        <row r="12">
          <cell r="B12">
            <v>240</v>
          </cell>
          <cell r="C12" t="str">
            <v>ACI Source</v>
          </cell>
        </row>
        <row r="13">
          <cell r="B13">
            <v>250</v>
          </cell>
          <cell r="C13" t="str">
            <v>ACI CEDI</v>
          </cell>
        </row>
        <row r="14">
          <cell r="B14">
            <v>260</v>
          </cell>
          <cell r="C14" t="str">
            <v>ACI Cybertax</v>
          </cell>
        </row>
        <row r="15">
          <cell r="B15">
            <v>300</v>
          </cell>
          <cell r="C15" t="str">
            <v>Région Lausanne</v>
          </cell>
        </row>
        <row r="16">
          <cell r="B16">
            <v>400</v>
          </cell>
          <cell r="C16" t="str">
            <v>Région La Côte</v>
          </cell>
        </row>
        <row r="17">
          <cell r="B17">
            <v>500</v>
          </cell>
          <cell r="C17" t="str">
            <v>Région Nord vaudois</v>
          </cell>
        </row>
        <row r="18">
          <cell r="B18">
            <v>600</v>
          </cell>
          <cell r="C18" t="str">
            <v>Région Est vaudois</v>
          </cell>
        </row>
        <row r="19">
          <cell r="B19">
            <v>700</v>
          </cell>
          <cell r="C19" t="str">
            <v>Personnes morales</v>
          </cell>
        </row>
        <row r="20">
          <cell r="B20">
            <v>800</v>
          </cell>
          <cell r="C20" t="str">
            <v>Z_ACI_Sortis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O41"/>
  <sheetViews>
    <sheetView showGridLines="0" tabSelected="1" zoomScaleSheetLayoutView="100" zoomScalePageLayoutView="0" workbookViewId="0" topLeftCell="A31">
      <selection activeCell="C37" sqref="C37"/>
    </sheetView>
  </sheetViews>
  <sheetFormatPr defaultColWidth="14.8515625" defaultRowHeight="15.75" customHeight="1"/>
  <cols>
    <col min="1" max="1" width="1.7109375" style="11" customWidth="1"/>
    <col min="2" max="4" width="14.7109375" style="1" customWidth="1"/>
    <col min="5" max="5" width="14.7109375" style="2" customWidth="1"/>
    <col min="6" max="6" width="14.7109375" style="3" customWidth="1"/>
    <col min="7" max="7" width="14.7109375" style="4" customWidth="1"/>
    <col min="8" max="10" width="14.7109375" style="1" customWidth="1"/>
    <col min="11" max="12" width="14.7109375" style="2" customWidth="1"/>
    <col min="13" max="14" width="14.7109375" style="1" customWidth="1"/>
    <col min="15" max="15" width="17.7109375" style="1" customWidth="1"/>
    <col min="16" max="16384" width="14.8515625" style="1" customWidth="1"/>
  </cols>
  <sheetData>
    <row r="1" spans="1:12" s="15" customFormat="1" ht="15.75" customHeight="1">
      <c r="A1" s="23"/>
      <c r="B1" s="24"/>
      <c r="C1" s="24"/>
      <c r="D1" s="24"/>
      <c r="E1" s="24"/>
      <c r="F1" s="24"/>
      <c r="G1" s="24"/>
      <c r="K1" s="16"/>
      <c r="L1" s="16"/>
    </row>
    <row r="2" spans="1:12" s="15" customFormat="1" ht="15.75" customHeight="1">
      <c r="A2" s="23"/>
      <c r="B2" s="25" t="s">
        <v>13</v>
      </c>
      <c r="C2" s="26" t="s">
        <v>14</v>
      </c>
      <c r="D2" s="121"/>
      <c r="E2" s="122"/>
      <c r="F2" s="122"/>
      <c r="G2" s="123"/>
      <c r="H2" s="80">
        <v>51</v>
      </c>
      <c r="K2" s="16"/>
      <c r="L2" s="16"/>
    </row>
    <row r="3" spans="1:12" s="15" customFormat="1" ht="15.75" customHeight="1">
      <c r="A3" s="23"/>
      <c r="B3" s="24"/>
      <c r="C3" s="26" t="s">
        <v>27</v>
      </c>
      <c r="D3" s="124"/>
      <c r="E3" s="122"/>
      <c r="F3" s="122"/>
      <c r="G3" s="123"/>
      <c r="H3" s="80">
        <v>53</v>
      </c>
      <c r="K3" s="16"/>
      <c r="L3" s="16"/>
    </row>
    <row r="4" spans="1:12" s="15" customFormat="1" ht="15.75" customHeight="1">
      <c r="A4" s="23"/>
      <c r="B4" s="24"/>
      <c r="C4" s="26" t="s">
        <v>15</v>
      </c>
      <c r="D4" s="82"/>
      <c r="E4" s="80">
        <v>54</v>
      </c>
      <c r="F4" s="24"/>
      <c r="G4" s="24"/>
      <c r="H4" s="150"/>
      <c r="K4" s="16"/>
      <c r="L4" s="16"/>
    </row>
    <row r="5" spans="1:12" s="15" customFormat="1" ht="15.75" customHeight="1">
      <c r="A5" s="23"/>
      <c r="B5" s="24"/>
      <c r="C5" s="26" t="s">
        <v>31</v>
      </c>
      <c r="D5" s="139"/>
      <c r="E5" s="140"/>
      <c r="F5" s="151">
        <v>55</v>
      </c>
      <c r="G5" s="24"/>
      <c r="H5" s="150"/>
      <c r="K5" s="16"/>
      <c r="L5" s="16"/>
    </row>
    <row r="6" spans="1:12" s="15" customFormat="1" ht="15.75" customHeight="1">
      <c r="A6" s="23"/>
      <c r="B6" s="24"/>
      <c r="C6" s="26" t="s">
        <v>16</v>
      </c>
      <c r="D6" s="83"/>
      <c r="E6" s="80">
        <v>49</v>
      </c>
      <c r="F6" s="24"/>
      <c r="G6" s="24"/>
      <c r="H6" s="150"/>
      <c r="K6" s="16"/>
      <c r="L6" s="16"/>
    </row>
    <row r="7" spans="1:12" s="15" customFormat="1" ht="15.75" customHeight="1">
      <c r="A7" s="23"/>
      <c r="B7" s="24"/>
      <c r="C7" s="24"/>
      <c r="D7" s="24"/>
      <c r="E7" s="152"/>
      <c r="F7" s="24"/>
      <c r="G7" s="24"/>
      <c r="H7" s="150"/>
      <c r="K7" s="16"/>
      <c r="L7" s="16"/>
    </row>
    <row r="8" spans="1:12" s="15" customFormat="1" ht="15.75" customHeight="1">
      <c r="A8" s="23"/>
      <c r="B8" s="24"/>
      <c r="C8" s="26" t="s">
        <v>17</v>
      </c>
      <c r="D8" s="27"/>
      <c r="E8" s="80">
        <v>3</v>
      </c>
      <c r="F8" s="26" t="s">
        <v>26</v>
      </c>
      <c r="G8" s="27"/>
      <c r="H8" s="80">
        <v>4</v>
      </c>
      <c r="K8" s="16"/>
      <c r="L8" s="16"/>
    </row>
    <row r="9" spans="1:12" s="18" customFormat="1" ht="15.75" customHeight="1" thickBot="1">
      <c r="A9" s="17"/>
      <c r="E9" s="19"/>
      <c r="F9" s="20"/>
      <c r="G9" s="21"/>
      <c r="K9" s="19"/>
      <c r="L9" s="19"/>
    </row>
    <row r="10" spans="1:12" s="28" customFormat="1" ht="15.75" customHeight="1">
      <c r="A10" s="22"/>
      <c r="E10" s="29"/>
      <c r="F10" s="30"/>
      <c r="G10" s="31"/>
      <c r="K10" s="29"/>
      <c r="L10" s="29"/>
    </row>
    <row r="11" spans="1:15" s="5" customFormat="1" ht="15.75" customHeight="1">
      <c r="A11" s="11"/>
      <c r="B11" s="112" t="s">
        <v>21</v>
      </c>
      <c r="C11" s="113"/>
      <c r="D11" s="113"/>
      <c r="E11" s="113"/>
      <c r="F11" s="113"/>
      <c r="G11" s="113"/>
      <c r="H11" s="114"/>
      <c r="I11" s="153">
        <v>52</v>
      </c>
      <c r="J11" s="11"/>
      <c r="K11" s="66" t="s">
        <v>34</v>
      </c>
      <c r="L11" s="126"/>
      <c r="M11" s="127"/>
      <c r="N11" s="127"/>
      <c r="O11" s="128"/>
    </row>
    <row r="12" spans="1:11" s="5" customFormat="1" ht="15.75" customHeight="1">
      <c r="A12" s="11"/>
      <c r="B12" s="112" t="s">
        <v>24</v>
      </c>
      <c r="C12" s="113"/>
      <c r="D12" s="113"/>
      <c r="E12" s="114"/>
      <c r="F12" s="153">
        <v>1</v>
      </c>
      <c r="G12" s="79" t="s">
        <v>37</v>
      </c>
      <c r="H12" s="54" t="s">
        <v>389</v>
      </c>
      <c r="I12" s="153">
        <v>29</v>
      </c>
      <c r="J12" s="11"/>
      <c r="K12" s="66"/>
    </row>
    <row r="13" spans="1:15" s="5" customFormat="1" ht="15.75" customHeight="1">
      <c r="A13" s="11"/>
      <c r="B13" s="125" t="s">
        <v>25</v>
      </c>
      <c r="C13" s="125"/>
      <c r="D13" s="125"/>
      <c r="E13" s="125"/>
      <c r="F13" s="153">
        <v>50</v>
      </c>
      <c r="G13" s="49"/>
      <c r="H13" s="49"/>
      <c r="I13" s="50"/>
      <c r="J13" s="11"/>
      <c r="K13" s="32"/>
      <c r="L13" s="52"/>
      <c r="M13" s="11"/>
      <c r="O13" s="46"/>
    </row>
    <row r="14" spans="1:13" s="5" customFormat="1" ht="15.75" customHeight="1" thickBot="1">
      <c r="A14" s="11"/>
      <c r="B14" s="11"/>
      <c r="C14" s="11"/>
      <c r="D14" s="11"/>
      <c r="E14" s="32"/>
      <c r="F14" s="33"/>
      <c r="G14" s="34"/>
      <c r="H14" s="11"/>
      <c r="I14" s="11"/>
      <c r="J14" s="11"/>
      <c r="K14" s="51"/>
      <c r="L14" s="32"/>
      <c r="M14" s="11"/>
    </row>
    <row r="15" spans="1:13" s="5" customFormat="1" ht="15.75" customHeight="1" thickBot="1">
      <c r="A15" s="11"/>
      <c r="B15" s="115" t="s">
        <v>0</v>
      </c>
      <c r="C15" s="116"/>
      <c r="D15" s="117"/>
      <c r="E15" s="118"/>
      <c r="F15" s="119"/>
      <c r="G15" s="120"/>
      <c r="H15" s="136" t="s">
        <v>1</v>
      </c>
      <c r="I15" s="137"/>
      <c r="J15" s="137"/>
      <c r="K15" s="138"/>
      <c r="L15" s="35"/>
      <c r="M15" s="36"/>
    </row>
    <row r="16" spans="1:13" s="5" customFormat="1" ht="15.75" customHeight="1">
      <c r="A16" s="11"/>
      <c r="B16" s="129" t="s">
        <v>2</v>
      </c>
      <c r="C16" s="130"/>
      <c r="D16" s="131"/>
      <c r="E16" s="132"/>
      <c r="F16" s="133"/>
      <c r="G16" s="134"/>
      <c r="H16" s="135"/>
      <c r="I16" s="135"/>
      <c r="J16" s="135"/>
      <c r="K16" s="135"/>
      <c r="L16" s="135"/>
      <c r="M16" s="37"/>
    </row>
    <row r="17" spans="1:13" s="5" customFormat="1" ht="15.75" customHeight="1">
      <c r="A17" s="11"/>
      <c r="B17" s="109" t="s">
        <v>3</v>
      </c>
      <c r="C17" s="110"/>
      <c r="D17" s="111"/>
      <c r="E17" s="104"/>
      <c r="F17" s="105"/>
      <c r="G17" s="106"/>
      <c r="I17" s="107" t="s">
        <v>10</v>
      </c>
      <c r="J17" s="108"/>
      <c r="K17" s="38"/>
      <c r="L17" s="38"/>
      <c r="M17" s="39"/>
    </row>
    <row r="18" spans="1:13" s="5" customFormat="1" ht="15.75" customHeight="1">
      <c r="A18" s="11"/>
      <c r="B18" s="147" t="s">
        <v>4</v>
      </c>
      <c r="C18" s="148"/>
      <c r="D18" s="149"/>
      <c r="E18" s="144"/>
      <c r="F18" s="145"/>
      <c r="G18" s="146"/>
      <c r="H18" s="135"/>
      <c r="I18" s="135"/>
      <c r="J18" s="135"/>
      <c r="K18" s="135"/>
      <c r="L18" s="135"/>
      <c r="M18" s="37"/>
    </row>
    <row r="19" spans="1:13" s="5" customFormat="1" ht="15.75" customHeight="1">
      <c r="A19" s="11"/>
      <c r="E19" s="6"/>
      <c r="F19" s="7"/>
      <c r="G19" s="8"/>
      <c r="H19" s="48"/>
      <c r="I19" s="48"/>
      <c r="J19" s="154">
        <v>31</v>
      </c>
      <c r="K19" s="154">
        <v>32</v>
      </c>
      <c r="L19" s="48"/>
      <c r="M19" s="39"/>
    </row>
    <row r="20" spans="1:13" s="5" customFormat="1" ht="15.75" customHeight="1">
      <c r="A20" s="11"/>
      <c r="B20" s="40" t="s">
        <v>18</v>
      </c>
      <c r="E20" s="6"/>
      <c r="F20" s="7"/>
      <c r="G20" s="10">
        <f>IF(ISBLANK($M$15),"",$M$15)</f>
      </c>
      <c r="H20" s="85" t="s">
        <v>7</v>
      </c>
      <c r="J20" s="12"/>
      <c r="K20" s="12"/>
      <c r="L20" s="13"/>
      <c r="M20" s="6"/>
    </row>
    <row r="21" spans="1:15" s="5" customFormat="1" ht="15" thickBot="1">
      <c r="A21" s="11"/>
      <c r="B21" s="154">
        <v>2</v>
      </c>
      <c r="C21" s="154">
        <v>13</v>
      </c>
      <c r="D21" s="154">
        <v>16</v>
      </c>
      <c r="E21" s="154">
        <v>20</v>
      </c>
      <c r="F21" s="155">
        <v>18</v>
      </c>
      <c r="G21" s="154">
        <v>27</v>
      </c>
      <c r="H21" s="154">
        <v>21</v>
      </c>
      <c r="I21" s="154">
        <v>28</v>
      </c>
      <c r="J21" s="142" t="s">
        <v>6</v>
      </c>
      <c r="K21" s="143"/>
      <c r="L21" s="154">
        <v>34</v>
      </c>
      <c r="M21" s="156"/>
      <c r="N21" s="154">
        <v>30</v>
      </c>
      <c r="O21" s="86"/>
    </row>
    <row r="22" spans="1:15" s="41" customFormat="1" ht="72" thickTop="1">
      <c r="A22" s="87" t="s">
        <v>28</v>
      </c>
      <c r="B22" s="75" t="s">
        <v>22</v>
      </c>
      <c r="C22" s="81" t="s">
        <v>23</v>
      </c>
      <c r="D22" s="81" t="s">
        <v>8</v>
      </c>
      <c r="E22" s="76" t="s">
        <v>370</v>
      </c>
      <c r="F22" s="77" t="s">
        <v>374</v>
      </c>
      <c r="G22" s="76" t="s">
        <v>421</v>
      </c>
      <c r="H22" s="77" t="s">
        <v>375</v>
      </c>
      <c r="I22" s="77" t="s">
        <v>19</v>
      </c>
      <c r="J22" s="77" t="s">
        <v>376</v>
      </c>
      <c r="K22" s="77" t="s">
        <v>377</v>
      </c>
      <c r="L22" s="77" t="s">
        <v>378</v>
      </c>
      <c r="M22" s="77" t="s">
        <v>379</v>
      </c>
      <c r="N22" s="77" t="s">
        <v>5</v>
      </c>
      <c r="O22" s="77" t="s">
        <v>373</v>
      </c>
    </row>
    <row r="23" spans="1:15" s="41" customFormat="1" ht="15" thickBot="1">
      <c r="A23" s="87"/>
      <c r="B23" s="71"/>
      <c r="C23" s="72"/>
      <c r="D23" s="72"/>
      <c r="E23" s="73" t="s">
        <v>387</v>
      </c>
      <c r="F23" s="74" t="s">
        <v>371</v>
      </c>
      <c r="G23" s="74"/>
      <c r="H23" s="74" t="s">
        <v>387</v>
      </c>
      <c r="I23" s="74"/>
      <c r="J23" s="74" t="str">
        <f>"("&amp;IF($H$12="","Monnaie",$H$12)&amp;")"</f>
        <v>(Monnaie)</v>
      </c>
      <c r="K23" s="74" t="str">
        <f>"("&amp;IF($H$12="","Monnaie",$H$12)&amp;")"</f>
        <v>(Monnaie)</v>
      </c>
      <c r="L23" s="74" t="str">
        <f>"("&amp;IF($H$12="","Monnaie",$H$12)&amp;")"</f>
        <v>(Monnaie)</v>
      </c>
      <c r="M23" s="74" t="str">
        <f>"("&amp;IF($H$12="","Monnaie",$H$12)&amp;")"</f>
        <v>(Monnaie)</v>
      </c>
      <c r="N23" s="74"/>
      <c r="O23" s="74" t="s">
        <v>372</v>
      </c>
    </row>
    <row r="24" spans="1:15" s="98" customFormat="1" ht="15.75" customHeight="1" thickTop="1">
      <c r="A24" s="88"/>
      <c r="B24" s="69"/>
      <c r="C24" s="89"/>
      <c r="D24" s="90"/>
      <c r="E24" s="91">
        <f>IF(AND($M$15&gt;0,$G$20&gt;0),IF((D24-$G$20)/365&gt;=0,(D24-$G$20)/365,0),0)</f>
        <v>0</v>
      </c>
      <c r="F24" s="92">
        <f>IF(E24=0,0,1-POWER(1+0.06,-E24))</f>
        <v>0</v>
      </c>
      <c r="G24" s="93"/>
      <c r="H24" s="94"/>
      <c r="I24" s="93"/>
      <c r="J24" s="68"/>
      <c r="K24" s="68"/>
      <c r="L24" s="95">
        <f>IF(NOT(ISBLANK(J24)),IF(F24="0",J24,J24*(1-F24)),IF(F24="0",K24,K24*(1-F24)))</f>
        <v>0</v>
      </c>
      <c r="M24" s="96">
        <f>L24*I24</f>
        <v>0</v>
      </c>
      <c r="N24" s="68">
        <v>1</v>
      </c>
      <c r="O24" s="97">
        <f>IF(M24*N24&gt;0,M24*N24,0)</f>
        <v>0</v>
      </c>
    </row>
    <row r="25" spans="1:15" s="98" customFormat="1" ht="15.75" customHeight="1">
      <c r="A25" s="88"/>
      <c r="B25" s="69"/>
      <c r="C25" s="99"/>
      <c r="D25" s="100"/>
      <c r="E25" s="91">
        <f>IF(AND($M$15&gt;0,$G$20&gt;0),IF((D25-$G$20)/365&gt;=0,(D25-$G$20)/365,0),0)</f>
        <v>0</v>
      </c>
      <c r="F25" s="92">
        <f>IF(E25=0,0,1-POWER(1+0.06,-E25))</f>
        <v>0</v>
      </c>
      <c r="G25" s="93"/>
      <c r="H25" s="94"/>
      <c r="I25" s="93"/>
      <c r="J25" s="68"/>
      <c r="K25" s="68"/>
      <c r="L25" s="95">
        <f>IF(NOT(ISBLANK(J25)),IF(F25="0",J25,J25*(1-F25)),IF(F25="0",K25,K25*(1-F25)))</f>
        <v>0</v>
      </c>
      <c r="M25" s="96">
        <f>L25*I25</f>
        <v>0</v>
      </c>
      <c r="N25" s="68">
        <v>1</v>
      </c>
      <c r="O25" s="97">
        <f>IF(M25*N25&gt;0,M25*N25,0)</f>
        <v>0</v>
      </c>
    </row>
    <row r="26" spans="1:15" s="5" customFormat="1" ht="15.75" customHeight="1" thickBot="1">
      <c r="A26" s="11"/>
      <c r="F26" s="6"/>
      <c r="G26" s="7"/>
      <c r="I26" s="8"/>
      <c r="M26" s="6"/>
      <c r="N26" s="6"/>
      <c r="O26" s="9"/>
    </row>
    <row r="27" spans="1:15" s="5" customFormat="1" ht="15.75" customHeight="1" thickBot="1">
      <c r="A27" s="11"/>
      <c r="F27" s="6"/>
      <c r="G27" s="7"/>
      <c r="I27" s="8"/>
      <c r="J27" s="42"/>
      <c r="K27" s="42"/>
      <c r="L27" s="42"/>
      <c r="M27" s="43"/>
      <c r="N27" s="44" t="s">
        <v>11</v>
      </c>
      <c r="O27" s="47">
        <f>IF(SUM(O24:O26)&gt;0,SUM(O24:O26),0)</f>
        <v>0</v>
      </c>
    </row>
    <row r="28" spans="1:11" s="5" customFormat="1" ht="15.75" customHeight="1">
      <c r="A28" s="11"/>
      <c r="D28" s="6"/>
      <c r="E28" s="7"/>
      <c r="F28" s="8"/>
      <c r="G28" s="154">
        <v>31</v>
      </c>
      <c r="H28" s="154">
        <v>32</v>
      </c>
      <c r="J28" s="6"/>
      <c r="K28" s="6"/>
    </row>
    <row r="29" spans="1:11" s="5" customFormat="1" ht="15.75" customHeight="1">
      <c r="A29" s="11"/>
      <c r="B29" s="40" t="s">
        <v>20</v>
      </c>
      <c r="D29" s="6"/>
      <c r="E29" s="7"/>
      <c r="F29" s="8"/>
      <c r="J29" s="6"/>
      <c r="K29" s="6"/>
    </row>
    <row r="30" spans="1:15" s="5" customFormat="1" ht="15" thickBot="1">
      <c r="A30" s="11"/>
      <c r="B30" s="156">
        <v>2</v>
      </c>
      <c r="C30" s="154">
        <v>13</v>
      </c>
      <c r="D30" s="154">
        <v>16</v>
      </c>
      <c r="E30" s="154">
        <v>17</v>
      </c>
      <c r="F30" s="154">
        <v>27</v>
      </c>
      <c r="G30" s="142" t="s">
        <v>6</v>
      </c>
      <c r="H30" s="143"/>
      <c r="I30" s="154">
        <v>33</v>
      </c>
      <c r="J30" s="154">
        <v>21</v>
      </c>
      <c r="K30" s="154">
        <v>35</v>
      </c>
      <c r="L30" s="154">
        <v>36</v>
      </c>
      <c r="M30" s="154">
        <v>37</v>
      </c>
      <c r="N30" s="154">
        <v>30</v>
      </c>
      <c r="O30" s="156"/>
    </row>
    <row r="31" spans="1:15" s="67" customFormat="1" ht="72" thickTop="1">
      <c r="A31" s="101" t="s">
        <v>29</v>
      </c>
      <c r="B31" s="75" t="s">
        <v>22</v>
      </c>
      <c r="C31" s="81" t="s">
        <v>23</v>
      </c>
      <c r="D31" s="81" t="s">
        <v>8</v>
      </c>
      <c r="E31" s="76" t="s">
        <v>380</v>
      </c>
      <c r="F31" s="76" t="s">
        <v>421</v>
      </c>
      <c r="G31" s="77" t="s">
        <v>381</v>
      </c>
      <c r="H31" s="77" t="s">
        <v>377</v>
      </c>
      <c r="I31" s="77" t="s">
        <v>382</v>
      </c>
      <c r="J31" s="77" t="s">
        <v>375</v>
      </c>
      <c r="K31" s="77" t="s">
        <v>383</v>
      </c>
      <c r="L31" s="77" t="s">
        <v>384</v>
      </c>
      <c r="M31" s="77" t="s">
        <v>385</v>
      </c>
      <c r="N31" s="77" t="s">
        <v>5</v>
      </c>
      <c r="O31" s="77" t="s">
        <v>386</v>
      </c>
    </row>
    <row r="32" spans="1:15" s="67" customFormat="1" ht="15" thickBot="1">
      <c r="A32" s="101"/>
      <c r="B32" s="71"/>
      <c r="C32" s="72"/>
      <c r="D32" s="72"/>
      <c r="E32" s="73" t="s">
        <v>371</v>
      </c>
      <c r="F32" s="74"/>
      <c r="G32" s="74" t="str">
        <f>"("&amp;IF($H$12="","Monnaie",$H$12)&amp;")"</f>
        <v>(Monnaie)</v>
      </c>
      <c r="H32" s="74" t="str">
        <f>"("&amp;IF($H$12="","Monnaie",$H$12)&amp;")"</f>
        <v>(Monnaie)</v>
      </c>
      <c r="I32" s="74" t="s">
        <v>388</v>
      </c>
      <c r="J32" s="74" t="s">
        <v>387</v>
      </c>
      <c r="K32" s="74" t="str">
        <f>"("&amp;IF($H$12="","Monnaie",$H$12)&amp;")"</f>
        <v>(Monnaie)</v>
      </c>
      <c r="L32" s="74" t="str">
        <f>"("&amp;IF($H$12="","Monnaie",$H$12)&amp;")"</f>
        <v>(Monnaie)</v>
      </c>
      <c r="M32" s="74" t="str">
        <f>"("&amp;IF($H$12="","Monnaie",$H$12)&amp;")"</f>
        <v>(Monnaie)</v>
      </c>
      <c r="N32" s="74"/>
      <c r="O32" s="74" t="s">
        <v>372</v>
      </c>
    </row>
    <row r="33" spans="1:15" s="98" customFormat="1" ht="15.75" customHeight="1" thickTop="1">
      <c r="A33" s="88"/>
      <c r="B33" s="69"/>
      <c r="C33" s="89"/>
      <c r="D33" s="90"/>
      <c r="E33" s="92">
        <f>IF(ISBLANK(D33),0,1-POWER(1+0.06,-(D33-C33)/365))</f>
        <v>0</v>
      </c>
      <c r="F33" s="93"/>
      <c r="G33" s="68"/>
      <c r="H33" s="68"/>
      <c r="I33" s="84"/>
      <c r="J33" s="94"/>
      <c r="K33" s="68"/>
      <c r="L33" s="95">
        <f>IF(AND(H33&gt;0,G33&gt;0),"Erreur",IF(NOT(ISBLANK(H33)),H33*(1-E33)-K33,G33*(1-E33)-K33))</f>
        <v>0</v>
      </c>
      <c r="M33" s="102">
        <f>L33*F33</f>
        <v>0</v>
      </c>
      <c r="N33" s="68">
        <v>1</v>
      </c>
      <c r="O33" s="97">
        <f>M33*N33</f>
        <v>0</v>
      </c>
    </row>
    <row r="34" spans="1:15" s="98" customFormat="1" ht="15.75" customHeight="1">
      <c r="A34" s="88"/>
      <c r="B34" s="69"/>
      <c r="C34" s="99"/>
      <c r="D34" s="100"/>
      <c r="E34" s="92">
        <f>IF(ISBLANK(D34),0,1-POWER(1+0.06,-(D34-C34)/365))</f>
        <v>0</v>
      </c>
      <c r="F34" s="93"/>
      <c r="G34" s="68"/>
      <c r="H34" s="68"/>
      <c r="I34" s="84"/>
      <c r="J34" s="94"/>
      <c r="K34" s="68"/>
      <c r="L34" s="95">
        <f>IF(AND(H34&gt;0,G34&gt;0),"Erreur",IF(NOT(ISBLANK(H34)),H34*(1-E34)-K34,G34*(1-E34)-K34))</f>
        <v>0</v>
      </c>
      <c r="M34" s="102">
        <f>L34*F34</f>
        <v>0</v>
      </c>
      <c r="N34" s="68">
        <v>1</v>
      </c>
      <c r="O34" s="97">
        <f>M34*N34</f>
        <v>0</v>
      </c>
    </row>
    <row r="35" spans="1:15" s="5" customFormat="1" ht="15.75" customHeight="1" thickBot="1">
      <c r="A35" s="11"/>
      <c r="L35" s="12"/>
      <c r="M35" s="13"/>
      <c r="O35" s="14"/>
    </row>
    <row r="36" spans="1:15" s="5" customFormat="1" ht="15.75" customHeight="1" thickBot="1">
      <c r="A36" s="11"/>
      <c r="F36" s="6"/>
      <c r="G36" s="7"/>
      <c r="H36" s="45"/>
      <c r="I36" s="45"/>
      <c r="J36" s="45"/>
      <c r="K36" s="45"/>
      <c r="L36" s="45"/>
      <c r="M36" s="45"/>
      <c r="N36" s="103" t="s">
        <v>9</v>
      </c>
      <c r="O36" s="47">
        <f>SUM(O33:O35)</f>
        <v>0</v>
      </c>
    </row>
    <row r="37" spans="1:11" s="5" customFormat="1" ht="15.75" customHeight="1">
      <c r="A37" s="87" t="s">
        <v>30</v>
      </c>
      <c r="B37" s="5" t="s">
        <v>12</v>
      </c>
      <c r="C37" s="154">
        <v>56</v>
      </c>
      <c r="D37" s="6"/>
      <c r="E37" s="7"/>
      <c r="F37" s="8"/>
      <c r="J37" s="6"/>
      <c r="K37" s="6"/>
    </row>
    <row r="38" spans="1:15" s="5" customFormat="1" ht="15.75" customHeight="1">
      <c r="A38" s="1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</row>
    <row r="39" spans="2:15" ht="15.75" customHeight="1"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</row>
    <row r="40" spans="2:15" ht="15.75" customHeight="1"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</row>
    <row r="41" spans="2:15" ht="15.75" customHeight="1"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</row>
  </sheetData>
  <sheetProtection/>
  <mergeCells count="25">
    <mergeCell ref="B41:O41"/>
    <mergeCell ref="G30:H30"/>
    <mergeCell ref="J21:K21"/>
    <mergeCell ref="E18:G18"/>
    <mergeCell ref="H18:L18"/>
    <mergeCell ref="B18:D18"/>
    <mergeCell ref="B38:O38"/>
    <mergeCell ref="B39:O39"/>
    <mergeCell ref="B40:O40"/>
    <mergeCell ref="D2:G2"/>
    <mergeCell ref="D3:G3"/>
    <mergeCell ref="B12:E12"/>
    <mergeCell ref="B13:E13"/>
    <mergeCell ref="L11:O11"/>
    <mergeCell ref="B16:D16"/>
    <mergeCell ref="E16:G16"/>
    <mergeCell ref="H16:L16"/>
    <mergeCell ref="H15:K15"/>
    <mergeCell ref="D5:E5"/>
    <mergeCell ref="E17:G17"/>
    <mergeCell ref="I17:J17"/>
    <mergeCell ref="B17:D17"/>
    <mergeCell ref="B11:H11"/>
    <mergeCell ref="B15:D15"/>
    <mergeCell ref="E15:G15"/>
  </mergeCells>
  <dataValidations count="2">
    <dataValidation type="list" allowBlank="1" showInputMessage="1" showErrorMessage="1" sqref="L11:O11">
      <formula1>Tab_Type_participation</formula1>
    </dataValidation>
    <dataValidation type="list" allowBlank="1" showInputMessage="1" showErrorMessage="1" sqref="G8">
      <formula1>Tab_Canton</formula1>
    </dataValidation>
  </dataValidations>
  <printOptions horizontalCentered="1"/>
  <pageMargins left="0.3937007874015748" right="0.3937007874015748" top="0.4724409448818898" bottom="0.5905511811023623" header="0.31496062992125984" footer="0.31496062992125984"/>
  <pageSetup fitToHeight="16" fitToWidth="1" horizontalDpi="1200" verticalDpi="1200" orientation="landscape" paperSize="9" scale="68" r:id="rId2"/>
  <headerFooter>
    <oddHeader>&amp;L&amp;"Arial,Gras"&amp;12Participations de collaborateur imposables à l'octroi : déclaration du revenu et suivi pour l'impôt sur la fortune&amp;R&amp;"Arial,Gras"&amp;12Attestation de participations de collaborateur - Form_A</oddHeader>
    <oddFooter>&amp;L&amp;"Arial,Gras"Ruling&amp;CComplété par : &amp;RAnnexe au certificat de salaire
&amp;8(version novembre 2014)&amp;10
Page &amp;P / &amp;N</oddFooter>
  </headerFooter>
  <ignoredErrors>
    <ignoredError sqref="E24:F25 E33:E34 L33:M34 O33:O34 L24:M25 O24:O2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2:J173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.7109375" style="53" customWidth="1"/>
    <col min="2" max="2" width="12.7109375" style="53" customWidth="1"/>
    <col min="3" max="3" width="32.7109375" style="53" customWidth="1"/>
    <col min="4" max="4" width="2.7109375" style="53" customWidth="1"/>
    <col min="5" max="5" width="11.421875" style="53" customWidth="1"/>
    <col min="6" max="6" width="2.7109375" style="53" customWidth="1"/>
    <col min="7" max="16384" width="11.421875" style="53" customWidth="1"/>
  </cols>
  <sheetData>
    <row r="2" spans="2:8" ht="12.75">
      <c r="B2" s="70" t="s">
        <v>36</v>
      </c>
      <c r="C2" s="64"/>
      <c r="E2" s="55" t="s">
        <v>394</v>
      </c>
      <c r="G2" s="59" t="s">
        <v>35</v>
      </c>
      <c r="H2" s="58"/>
    </row>
    <row r="3" spans="2:10" ht="12.75">
      <c r="B3" s="60" t="s">
        <v>37</v>
      </c>
      <c r="C3" s="62"/>
      <c r="E3" s="78" t="s">
        <v>26</v>
      </c>
      <c r="G3" s="60" t="s">
        <v>34</v>
      </c>
      <c r="H3" s="61"/>
      <c r="I3" s="61"/>
      <c r="J3" s="62"/>
    </row>
    <row r="4" spans="2:10" ht="12.75">
      <c r="B4" s="65" t="s">
        <v>38</v>
      </c>
      <c r="C4" s="55" t="s">
        <v>313</v>
      </c>
      <c r="E4" s="63" t="s">
        <v>395</v>
      </c>
      <c r="G4" s="56" t="s">
        <v>32</v>
      </c>
      <c r="H4" s="57"/>
      <c r="I4" s="57"/>
      <c r="J4" s="58"/>
    </row>
    <row r="5" spans="2:10" ht="12.75">
      <c r="B5" s="65" t="s">
        <v>136</v>
      </c>
      <c r="C5" s="55" t="s">
        <v>135</v>
      </c>
      <c r="E5" s="63" t="s">
        <v>396</v>
      </c>
      <c r="G5" s="56" t="s">
        <v>33</v>
      </c>
      <c r="H5" s="57"/>
      <c r="I5" s="57"/>
      <c r="J5" s="58"/>
    </row>
    <row r="6" spans="2:5" ht="12.75">
      <c r="B6" s="65" t="s">
        <v>344</v>
      </c>
      <c r="C6" s="55" t="s">
        <v>343</v>
      </c>
      <c r="E6" s="63" t="s">
        <v>397</v>
      </c>
    </row>
    <row r="7" spans="2:5" ht="12.75">
      <c r="B7" s="65" t="s">
        <v>360</v>
      </c>
      <c r="C7" s="55" t="s">
        <v>359</v>
      </c>
      <c r="E7" s="63" t="s">
        <v>398</v>
      </c>
    </row>
    <row r="8" spans="2:8" ht="12.75">
      <c r="B8" s="63" t="s">
        <v>40</v>
      </c>
      <c r="C8" s="55" t="s">
        <v>39</v>
      </c>
      <c r="E8" s="65" t="s">
        <v>399</v>
      </c>
      <c r="G8" s="59" t="s">
        <v>392</v>
      </c>
      <c r="H8" s="58"/>
    </row>
    <row r="9" spans="2:8" ht="12.75">
      <c r="B9" s="63" t="s">
        <v>42</v>
      </c>
      <c r="C9" s="55" t="s">
        <v>41</v>
      </c>
      <c r="E9" s="65" t="s">
        <v>400</v>
      </c>
      <c r="G9" s="60" t="s">
        <v>393</v>
      </c>
      <c r="H9" s="62"/>
    </row>
    <row r="10" spans="2:8" ht="12.75">
      <c r="B10" s="65" t="s">
        <v>44</v>
      </c>
      <c r="C10" s="55" t="s">
        <v>43</v>
      </c>
      <c r="E10" s="65" t="s">
        <v>401</v>
      </c>
      <c r="G10" s="56" t="s">
        <v>390</v>
      </c>
      <c r="H10" s="58"/>
    </row>
    <row r="11" spans="2:8" ht="12.75">
      <c r="B11" s="65" t="s">
        <v>46</v>
      </c>
      <c r="C11" s="55" t="s">
        <v>45</v>
      </c>
      <c r="E11" s="65" t="s">
        <v>402</v>
      </c>
      <c r="G11" s="56" t="s">
        <v>391</v>
      </c>
      <c r="H11" s="58"/>
    </row>
    <row r="12" spans="2:5" ht="12.75">
      <c r="B12" s="65" t="s">
        <v>48</v>
      </c>
      <c r="C12" s="55" t="s">
        <v>47</v>
      </c>
      <c r="E12" s="65" t="s">
        <v>403</v>
      </c>
    </row>
    <row r="13" spans="2:5" ht="12.75">
      <c r="B13" s="65" t="s">
        <v>50</v>
      </c>
      <c r="C13" s="55" t="s">
        <v>49</v>
      </c>
      <c r="E13" s="65" t="s">
        <v>404</v>
      </c>
    </row>
    <row r="14" spans="2:5" ht="12.75">
      <c r="B14" s="65" t="s">
        <v>52</v>
      </c>
      <c r="C14" s="55" t="s">
        <v>51</v>
      </c>
      <c r="E14" s="65" t="s">
        <v>405</v>
      </c>
    </row>
    <row r="15" spans="2:5" ht="12.75">
      <c r="B15" s="65" t="s">
        <v>54</v>
      </c>
      <c r="C15" s="55" t="s">
        <v>53</v>
      </c>
      <c r="E15" s="65" t="s">
        <v>406</v>
      </c>
    </row>
    <row r="16" spans="2:5" ht="12.75">
      <c r="B16" s="65" t="s">
        <v>56</v>
      </c>
      <c r="C16" s="55" t="s">
        <v>55</v>
      </c>
      <c r="E16" s="65" t="s">
        <v>407</v>
      </c>
    </row>
    <row r="17" spans="2:5" ht="12.75">
      <c r="B17" s="65" t="s">
        <v>58</v>
      </c>
      <c r="C17" s="55" t="s">
        <v>57</v>
      </c>
      <c r="E17" s="65" t="s">
        <v>408</v>
      </c>
    </row>
    <row r="18" spans="2:5" ht="12.75">
      <c r="B18" s="65" t="s">
        <v>60</v>
      </c>
      <c r="C18" s="55" t="s">
        <v>59</v>
      </c>
      <c r="E18" s="65" t="s">
        <v>409</v>
      </c>
    </row>
    <row r="19" spans="2:5" ht="12.75">
      <c r="B19" s="65" t="s">
        <v>62</v>
      </c>
      <c r="C19" s="55" t="s">
        <v>61</v>
      </c>
      <c r="E19" s="65" t="s">
        <v>410</v>
      </c>
    </row>
    <row r="20" spans="2:5" ht="12.75">
      <c r="B20" s="65" t="s">
        <v>64</v>
      </c>
      <c r="C20" s="55" t="s">
        <v>63</v>
      </c>
      <c r="E20" s="65" t="s">
        <v>411</v>
      </c>
    </row>
    <row r="21" spans="2:5" ht="12.75">
      <c r="B21" s="65" t="s">
        <v>66</v>
      </c>
      <c r="C21" s="55" t="s">
        <v>65</v>
      </c>
      <c r="E21" s="65" t="s">
        <v>412</v>
      </c>
    </row>
    <row r="22" spans="2:5" ht="12.75">
      <c r="B22" s="65" t="s">
        <v>68</v>
      </c>
      <c r="C22" s="55" t="s">
        <v>67</v>
      </c>
      <c r="E22" s="65" t="s">
        <v>413</v>
      </c>
    </row>
    <row r="23" spans="2:5" ht="12.75">
      <c r="B23" s="65" t="s">
        <v>70</v>
      </c>
      <c r="C23" s="55" t="s">
        <v>69</v>
      </c>
      <c r="E23" s="65" t="s">
        <v>414</v>
      </c>
    </row>
    <row r="24" spans="2:5" ht="12.75">
      <c r="B24" s="65" t="s">
        <v>72</v>
      </c>
      <c r="C24" s="55" t="s">
        <v>71</v>
      </c>
      <c r="E24" s="65" t="s">
        <v>415</v>
      </c>
    </row>
    <row r="25" spans="2:5" ht="12.75">
      <c r="B25" s="65" t="s">
        <v>74</v>
      </c>
      <c r="C25" s="55" t="s">
        <v>73</v>
      </c>
      <c r="E25" s="65" t="s">
        <v>416</v>
      </c>
    </row>
    <row r="26" spans="2:5" ht="12.75">
      <c r="B26" s="65" t="s">
        <v>76</v>
      </c>
      <c r="C26" s="55" t="s">
        <v>75</v>
      </c>
      <c r="E26" s="65" t="s">
        <v>417</v>
      </c>
    </row>
    <row r="27" spans="2:5" ht="12.75">
      <c r="B27" s="65" t="s">
        <v>78</v>
      </c>
      <c r="C27" s="55" t="s">
        <v>77</v>
      </c>
      <c r="E27" s="65" t="s">
        <v>418</v>
      </c>
    </row>
    <row r="28" spans="2:5" ht="12.75">
      <c r="B28" s="65" t="s">
        <v>80</v>
      </c>
      <c r="C28" s="55" t="s">
        <v>79</v>
      </c>
      <c r="E28" s="65" t="s">
        <v>419</v>
      </c>
    </row>
    <row r="29" spans="2:5" ht="12.75">
      <c r="B29" s="65" t="s">
        <v>82</v>
      </c>
      <c r="C29" s="55" t="s">
        <v>81</v>
      </c>
      <c r="E29" s="65" t="s">
        <v>420</v>
      </c>
    </row>
    <row r="30" spans="2:3" ht="12.75">
      <c r="B30" s="65" t="s">
        <v>84</v>
      </c>
      <c r="C30" s="55" t="s">
        <v>83</v>
      </c>
    </row>
    <row r="31" spans="2:3" ht="12.75">
      <c r="B31" s="65" t="s">
        <v>86</v>
      </c>
      <c r="C31" s="55" t="s">
        <v>85</v>
      </c>
    </row>
    <row r="32" spans="2:3" ht="12.75">
      <c r="B32" s="65" t="s">
        <v>88</v>
      </c>
      <c r="C32" s="55" t="s">
        <v>87</v>
      </c>
    </row>
    <row r="33" spans="2:3" ht="12.75">
      <c r="B33" s="65" t="s">
        <v>90</v>
      </c>
      <c r="C33" s="55" t="s">
        <v>89</v>
      </c>
    </row>
    <row r="34" spans="2:3" ht="12.75">
      <c r="B34" s="65" t="s">
        <v>92</v>
      </c>
      <c r="C34" s="55" t="s">
        <v>91</v>
      </c>
    </row>
    <row r="35" spans="2:3" ht="12.75">
      <c r="B35" s="65" t="s">
        <v>94</v>
      </c>
      <c r="C35" s="55" t="s">
        <v>93</v>
      </c>
    </row>
    <row r="36" spans="2:3" ht="12.75">
      <c r="B36" s="65" t="s">
        <v>96</v>
      </c>
      <c r="C36" s="55" t="s">
        <v>95</v>
      </c>
    </row>
    <row r="37" spans="2:3" ht="12.75">
      <c r="B37" s="65" t="s">
        <v>98</v>
      </c>
      <c r="C37" s="55" t="s">
        <v>97</v>
      </c>
    </row>
    <row r="38" spans="2:3" ht="12.75">
      <c r="B38" s="65" t="s">
        <v>100</v>
      </c>
      <c r="C38" s="55" t="s">
        <v>99</v>
      </c>
    </row>
    <row r="39" spans="2:3" ht="12.75">
      <c r="B39" s="65" t="s">
        <v>102</v>
      </c>
      <c r="C39" s="55" t="s">
        <v>101</v>
      </c>
    </row>
    <row r="40" spans="2:3" ht="12.75">
      <c r="B40" s="65" t="s">
        <v>104</v>
      </c>
      <c r="C40" s="55" t="s">
        <v>103</v>
      </c>
    </row>
    <row r="41" spans="2:3" ht="12.75">
      <c r="B41" s="65" t="s">
        <v>106</v>
      </c>
      <c r="C41" s="55" t="s">
        <v>105</v>
      </c>
    </row>
    <row r="42" spans="2:3" ht="12.75">
      <c r="B42" s="65" t="s">
        <v>108</v>
      </c>
      <c r="C42" s="55" t="s">
        <v>107</v>
      </c>
    </row>
    <row r="43" spans="2:3" ht="12.75">
      <c r="B43" s="65" t="s">
        <v>110</v>
      </c>
      <c r="C43" s="55" t="s">
        <v>109</v>
      </c>
    </row>
    <row r="44" spans="2:3" ht="12.75">
      <c r="B44" s="65" t="s">
        <v>112</v>
      </c>
      <c r="C44" s="55" t="s">
        <v>111</v>
      </c>
    </row>
    <row r="45" spans="2:3" ht="12.75">
      <c r="B45" s="65" t="s">
        <v>114</v>
      </c>
      <c r="C45" s="55" t="s">
        <v>113</v>
      </c>
    </row>
    <row r="46" spans="2:3" ht="12.75">
      <c r="B46" s="65" t="s">
        <v>116</v>
      </c>
      <c r="C46" s="55" t="s">
        <v>115</v>
      </c>
    </row>
    <row r="47" spans="2:3" ht="12.75">
      <c r="B47" s="65" t="s">
        <v>118</v>
      </c>
      <c r="C47" s="55" t="s">
        <v>117</v>
      </c>
    </row>
    <row r="48" spans="2:3" ht="12.75">
      <c r="B48" s="65" t="s">
        <v>120</v>
      </c>
      <c r="C48" s="55" t="s">
        <v>119</v>
      </c>
    </row>
    <row r="49" spans="2:3" ht="12.75">
      <c r="B49" s="65" t="s">
        <v>122</v>
      </c>
      <c r="C49" s="55" t="s">
        <v>121</v>
      </c>
    </row>
    <row r="50" spans="2:3" ht="12.75">
      <c r="B50" s="65" t="s">
        <v>124</v>
      </c>
      <c r="C50" s="55" t="s">
        <v>123</v>
      </c>
    </row>
    <row r="51" spans="2:3" ht="12.75">
      <c r="B51" s="65" t="s">
        <v>126</v>
      </c>
      <c r="C51" s="55" t="s">
        <v>125</v>
      </c>
    </row>
    <row r="52" spans="2:3" ht="12.75">
      <c r="B52" s="65" t="s">
        <v>128</v>
      </c>
      <c r="C52" s="55" t="s">
        <v>127</v>
      </c>
    </row>
    <row r="53" spans="2:3" ht="12.75">
      <c r="B53" s="65" t="s">
        <v>130</v>
      </c>
      <c r="C53" s="55" t="s">
        <v>129</v>
      </c>
    </row>
    <row r="54" spans="2:3" ht="12.75">
      <c r="B54" s="65" t="s">
        <v>132</v>
      </c>
      <c r="C54" s="55" t="s">
        <v>131</v>
      </c>
    </row>
    <row r="55" spans="2:3" ht="12.75">
      <c r="B55" s="65" t="s">
        <v>134</v>
      </c>
      <c r="C55" s="55" t="s">
        <v>133</v>
      </c>
    </row>
    <row r="56" spans="2:3" ht="12.75">
      <c r="B56" s="65" t="s">
        <v>136</v>
      </c>
      <c r="C56" s="55" t="s">
        <v>135</v>
      </c>
    </row>
    <row r="57" spans="2:3" ht="12.75">
      <c r="B57" s="65" t="s">
        <v>138</v>
      </c>
      <c r="C57" s="55" t="s">
        <v>137</v>
      </c>
    </row>
    <row r="58" spans="2:3" ht="12.75">
      <c r="B58" s="65" t="s">
        <v>140</v>
      </c>
      <c r="C58" s="55" t="s">
        <v>139</v>
      </c>
    </row>
    <row r="59" spans="2:3" ht="12.75">
      <c r="B59" s="65" t="s">
        <v>142</v>
      </c>
      <c r="C59" s="55" t="s">
        <v>141</v>
      </c>
    </row>
    <row r="60" spans="2:3" ht="12.75">
      <c r="B60" s="65" t="s">
        <v>144</v>
      </c>
      <c r="C60" s="55" t="s">
        <v>143</v>
      </c>
    </row>
    <row r="61" spans="2:3" ht="12.75">
      <c r="B61" s="65" t="s">
        <v>146</v>
      </c>
      <c r="C61" s="55" t="s">
        <v>145</v>
      </c>
    </row>
    <row r="62" spans="2:3" ht="12.75">
      <c r="B62" s="65" t="s">
        <v>148</v>
      </c>
      <c r="C62" s="55" t="s">
        <v>147</v>
      </c>
    </row>
    <row r="63" spans="2:3" ht="12.75">
      <c r="B63" s="65" t="s">
        <v>150</v>
      </c>
      <c r="C63" s="55" t="s">
        <v>149</v>
      </c>
    </row>
    <row r="64" spans="2:3" ht="12.75">
      <c r="B64" s="65" t="s">
        <v>152</v>
      </c>
      <c r="C64" s="55" t="s">
        <v>151</v>
      </c>
    </row>
    <row r="65" spans="2:3" ht="12.75">
      <c r="B65" s="65" t="s">
        <v>154</v>
      </c>
      <c r="C65" s="55" t="s">
        <v>153</v>
      </c>
    </row>
    <row r="66" spans="2:3" ht="12.75">
      <c r="B66" s="65" t="s">
        <v>156</v>
      </c>
      <c r="C66" s="55" t="s">
        <v>155</v>
      </c>
    </row>
    <row r="67" spans="2:3" ht="12.75">
      <c r="B67" s="65" t="s">
        <v>158</v>
      </c>
      <c r="C67" s="55" t="s">
        <v>157</v>
      </c>
    </row>
    <row r="68" spans="2:3" ht="12.75">
      <c r="B68" s="65" t="s">
        <v>160</v>
      </c>
      <c r="C68" s="55" t="s">
        <v>159</v>
      </c>
    </row>
    <row r="69" spans="2:3" ht="12.75">
      <c r="B69" s="65" t="s">
        <v>162</v>
      </c>
      <c r="C69" s="55" t="s">
        <v>161</v>
      </c>
    </row>
    <row r="70" spans="2:3" ht="12.75">
      <c r="B70" s="65" t="s">
        <v>164</v>
      </c>
      <c r="C70" s="55" t="s">
        <v>163</v>
      </c>
    </row>
    <row r="71" spans="2:3" ht="12.75">
      <c r="B71" s="65" t="s">
        <v>166</v>
      </c>
      <c r="C71" s="55" t="s">
        <v>165</v>
      </c>
    </row>
    <row r="72" spans="2:3" ht="12.75">
      <c r="B72" s="65" t="s">
        <v>168</v>
      </c>
      <c r="C72" s="55" t="s">
        <v>167</v>
      </c>
    </row>
    <row r="73" spans="2:3" ht="12.75">
      <c r="B73" s="65" t="s">
        <v>170</v>
      </c>
      <c r="C73" s="55" t="s">
        <v>169</v>
      </c>
    </row>
    <row r="74" spans="2:3" ht="12.75">
      <c r="B74" s="65" t="s">
        <v>172</v>
      </c>
      <c r="C74" s="55" t="s">
        <v>171</v>
      </c>
    </row>
    <row r="75" spans="2:3" ht="12.75">
      <c r="B75" s="65" t="s">
        <v>174</v>
      </c>
      <c r="C75" s="55" t="s">
        <v>173</v>
      </c>
    </row>
    <row r="76" spans="2:3" ht="12.75">
      <c r="B76" s="65" t="s">
        <v>176</v>
      </c>
      <c r="C76" s="55" t="s">
        <v>175</v>
      </c>
    </row>
    <row r="77" spans="2:3" ht="12.75">
      <c r="B77" s="65" t="s">
        <v>178</v>
      </c>
      <c r="C77" s="55" t="s">
        <v>177</v>
      </c>
    </row>
    <row r="78" spans="2:3" ht="12.75">
      <c r="B78" s="65" t="s">
        <v>180</v>
      </c>
      <c r="C78" s="55" t="s">
        <v>179</v>
      </c>
    </row>
    <row r="79" spans="2:3" ht="12.75">
      <c r="B79" s="65" t="s">
        <v>182</v>
      </c>
      <c r="C79" s="55" t="s">
        <v>181</v>
      </c>
    </row>
    <row r="80" spans="2:3" ht="12.75">
      <c r="B80" s="65" t="s">
        <v>184</v>
      </c>
      <c r="C80" s="55" t="s">
        <v>183</v>
      </c>
    </row>
    <row r="81" spans="2:3" ht="12.75">
      <c r="B81" s="65" t="s">
        <v>186</v>
      </c>
      <c r="C81" s="55" t="s">
        <v>185</v>
      </c>
    </row>
    <row r="82" spans="2:3" ht="12.75">
      <c r="B82" s="65" t="s">
        <v>188</v>
      </c>
      <c r="C82" s="55" t="s">
        <v>187</v>
      </c>
    </row>
    <row r="83" spans="2:3" ht="12.75">
      <c r="B83" s="65" t="s">
        <v>190</v>
      </c>
      <c r="C83" s="55" t="s">
        <v>189</v>
      </c>
    </row>
    <row r="84" spans="2:3" ht="12.75">
      <c r="B84" s="65" t="s">
        <v>192</v>
      </c>
      <c r="C84" s="55" t="s">
        <v>191</v>
      </c>
    </row>
    <row r="85" spans="2:3" ht="12.75">
      <c r="B85" s="65" t="s">
        <v>194</v>
      </c>
      <c r="C85" s="55" t="s">
        <v>193</v>
      </c>
    </row>
    <row r="86" spans="2:3" ht="12.75">
      <c r="B86" s="65" t="s">
        <v>196</v>
      </c>
      <c r="C86" s="55" t="s">
        <v>195</v>
      </c>
    </row>
    <row r="87" spans="2:3" ht="12.75">
      <c r="B87" s="65" t="s">
        <v>198</v>
      </c>
      <c r="C87" s="55" t="s">
        <v>197</v>
      </c>
    </row>
    <row r="88" spans="2:3" ht="12.75">
      <c r="B88" s="65" t="s">
        <v>200</v>
      </c>
      <c r="C88" s="55" t="s">
        <v>199</v>
      </c>
    </row>
    <row r="89" spans="2:3" ht="12.75">
      <c r="B89" s="65" t="s">
        <v>202</v>
      </c>
      <c r="C89" s="55" t="s">
        <v>201</v>
      </c>
    </row>
    <row r="90" spans="2:3" ht="12.75">
      <c r="B90" s="65" t="s">
        <v>204</v>
      </c>
      <c r="C90" s="55" t="s">
        <v>203</v>
      </c>
    </row>
    <row r="91" spans="2:3" ht="12.75">
      <c r="B91" s="65" t="s">
        <v>206</v>
      </c>
      <c r="C91" s="55" t="s">
        <v>205</v>
      </c>
    </row>
    <row r="92" spans="2:3" ht="12.75">
      <c r="B92" s="65" t="s">
        <v>208</v>
      </c>
      <c r="C92" s="55" t="s">
        <v>207</v>
      </c>
    </row>
    <row r="93" spans="2:3" ht="12.75">
      <c r="B93" s="65" t="s">
        <v>210</v>
      </c>
      <c r="C93" s="55" t="s">
        <v>209</v>
      </c>
    </row>
    <row r="94" spans="2:3" ht="12.75">
      <c r="B94" s="65" t="s">
        <v>212</v>
      </c>
      <c r="C94" s="55" t="s">
        <v>211</v>
      </c>
    </row>
    <row r="95" spans="2:3" ht="12.75">
      <c r="B95" s="65" t="s">
        <v>214</v>
      </c>
      <c r="C95" s="55" t="s">
        <v>213</v>
      </c>
    </row>
    <row r="96" spans="2:3" ht="12.75">
      <c r="B96" s="65" t="s">
        <v>216</v>
      </c>
      <c r="C96" s="55" t="s">
        <v>215</v>
      </c>
    </row>
    <row r="97" spans="2:3" ht="12.75">
      <c r="B97" s="65" t="s">
        <v>218</v>
      </c>
      <c r="C97" s="55" t="s">
        <v>217</v>
      </c>
    </row>
    <row r="98" spans="2:3" ht="12.75">
      <c r="B98" s="65" t="s">
        <v>220</v>
      </c>
      <c r="C98" s="55" t="s">
        <v>219</v>
      </c>
    </row>
    <row r="99" spans="2:3" ht="12.75">
      <c r="B99" s="65" t="s">
        <v>222</v>
      </c>
      <c r="C99" s="55" t="s">
        <v>221</v>
      </c>
    </row>
    <row r="100" spans="2:3" ht="12.75">
      <c r="B100" s="65" t="s">
        <v>224</v>
      </c>
      <c r="C100" s="55" t="s">
        <v>223</v>
      </c>
    </row>
    <row r="101" spans="2:3" ht="12.75">
      <c r="B101" s="65" t="s">
        <v>226</v>
      </c>
      <c r="C101" s="55" t="s">
        <v>225</v>
      </c>
    </row>
    <row r="102" spans="2:3" ht="12.75">
      <c r="B102" s="65" t="s">
        <v>228</v>
      </c>
      <c r="C102" s="55" t="s">
        <v>227</v>
      </c>
    </row>
    <row r="103" spans="2:3" ht="12.75">
      <c r="B103" s="65" t="s">
        <v>230</v>
      </c>
      <c r="C103" s="55" t="s">
        <v>229</v>
      </c>
    </row>
    <row r="104" spans="2:3" ht="12.75">
      <c r="B104" s="65" t="s">
        <v>232</v>
      </c>
      <c r="C104" s="55" t="s">
        <v>231</v>
      </c>
    </row>
    <row r="105" spans="2:3" ht="12.75">
      <c r="B105" s="65" t="s">
        <v>234</v>
      </c>
      <c r="C105" s="55" t="s">
        <v>233</v>
      </c>
    </row>
    <row r="106" spans="2:3" ht="12.75">
      <c r="B106" s="65" t="s">
        <v>236</v>
      </c>
      <c r="C106" s="55" t="s">
        <v>235</v>
      </c>
    </row>
    <row r="107" spans="2:3" ht="12.75">
      <c r="B107" s="65" t="s">
        <v>238</v>
      </c>
      <c r="C107" s="55" t="s">
        <v>237</v>
      </c>
    </row>
    <row r="108" spans="2:3" ht="12.75">
      <c r="B108" s="65" t="s">
        <v>240</v>
      </c>
      <c r="C108" s="55" t="s">
        <v>239</v>
      </c>
    </row>
    <row r="109" spans="2:3" ht="12.75">
      <c r="B109" s="65" t="s">
        <v>242</v>
      </c>
      <c r="C109" s="55" t="s">
        <v>241</v>
      </c>
    </row>
    <row r="110" spans="2:3" ht="12.75">
      <c r="B110" s="65" t="s">
        <v>244</v>
      </c>
      <c r="C110" s="55" t="s">
        <v>243</v>
      </c>
    </row>
    <row r="111" spans="2:3" ht="12.75">
      <c r="B111" s="65" t="s">
        <v>246</v>
      </c>
      <c r="C111" s="55" t="s">
        <v>245</v>
      </c>
    </row>
    <row r="112" spans="2:3" ht="12.75">
      <c r="B112" s="65" t="s">
        <v>248</v>
      </c>
      <c r="C112" s="55" t="s">
        <v>247</v>
      </c>
    </row>
    <row r="113" spans="2:3" ht="12.75">
      <c r="B113" s="65" t="s">
        <v>250</v>
      </c>
      <c r="C113" s="55" t="s">
        <v>249</v>
      </c>
    </row>
    <row r="114" spans="2:3" ht="12.75">
      <c r="B114" s="65" t="s">
        <v>252</v>
      </c>
      <c r="C114" s="55" t="s">
        <v>251</v>
      </c>
    </row>
    <row r="115" spans="2:3" ht="12.75">
      <c r="B115" s="65" t="s">
        <v>254</v>
      </c>
      <c r="C115" s="55" t="s">
        <v>253</v>
      </c>
    </row>
    <row r="116" spans="2:3" ht="12.75">
      <c r="B116" s="65" t="s">
        <v>256</v>
      </c>
      <c r="C116" s="55" t="s">
        <v>255</v>
      </c>
    </row>
    <row r="117" spans="2:3" ht="12.75">
      <c r="B117" s="65" t="s">
        <v>258</v>
      </c>
      <c r="C117" s="55" t="s">
        <v>257</v>
      </c>
    </row>
    <row r="118" spans="2:3" ht="12.75">
      <c r="B118" s="65" t="s">
        <v>260</v>
      </c>
      <c r="C118" s="55" t="s">
        <v>259</v>
      </c>
    </row>
    <row r="119" spans="2:3" ht="12.75">
      <c r="B119" s="65" t="s">
        <v>262</v>
      </c>
      <c r="C119" s="55" t="s">
        <v>261</v>
      </c>
    </row>
    <row r="120" spans="2:3" ht="12.75">
      <c r="B120" s="65" t="s">
        <v>264</v>
      </c>
      <c r="C120" s="55" t="s">
        <v>263</v>
      </c>
    </row>
    <row r="121" spans="2:3" ht="12.75">
      <c r="B121" s="65" t="s">
        <v>266</v>
      </c>
      <c r="C121" s="55" t="s">
        <v>265</v>
      </c>
    </row>
    <row r="122" spans="2:3" ht="12.75">
      <c r="B122" s="65" t="s">
        <v>268</v>
      </c>
      <c r="C122" s="55" t="s">
        <v>267</v>
      </c>
    </row>
    <row r="123" spans="2:3" ht="12.75">
      <c r="B123" s="65" t="s">
        <v>270</v>
      </c>
      <c r="C123" s="55" t="s">
        <v>269</v>
      </c>
    </row>
    <row r="124" spans="2:3" ht="12.75">
      <c r="B124" s="65" t="s">
        <v>272</v>
      </c>
      <c r="C124" s="55" t="s">
        <v>271</v>
      </c>
    </row>
    <row r="125" spans="2:3" ht="12.75">
      <c r="B125" s="65" t="s">
        <v>274</v>
      </c>
      <c r="C125" s="55" t="s">
        <v>273</v>
      </c>
    </row>
    <row r="126" spans="2:3" ht="12.75">
      <c r="B126" s="65" t="s">
        <v>276</v>
      </c>
      <c r="C126" s="55" t="s">
        <v>275</v>
      </c>
    </row>
    <row r="127" spans="2:3" ht="12.75">
      <c r="B127" s="65" t="s">
        <v>278</v>
      </c>
      <c r="C127" s="55" t="s">
        <v>277</v>
      </c>
    </row>
    <row r="128" spans="2:3" ht="12.75">
      <c r="B128" s="65" t="s">
        <v>280</v>
      </c>
      <c r="C128" s="55" t="s">
        <v>279</v>
      </c>
    </row>
    <row r="129" spans="2:3" ht="12.75">
      <c r="B129" s="65" t="s">
        <v>282</v>
      </c>
      <c r="C129" s="55" t="s">
        <v>281</v>
      </c>
    </row>
    <row r="130" spans="2:3" ht="12.75">
      <c r="B130" s="65" t="s">
        <v>284</v>
      </c>
      <c r="C130" s="55" t="s">
        <v>283</v>
      </c>
    </row>
    <row r="131" spans="2:3" ht="12.75">
      <c r="B131" s="65" t="s">
        <v>286</v>
      </c>
      <c r="C131" s="55" t="s">
        <v>285</v>
      </c>
    </row>
    <row r="132" spans="2:3" ht="12.75">
      <c r="B132" s="65" t="s">
        <v>288</v>
      </c>
      <c r="C132" s="55" t="s">
        <v>287</v>
      </c>
    </row>
    <row r="133" spans="2:3" ht="12.75">
      <c r="B133" s="65" t="s">
        <v>290</v>
      </c>
      <c r="C133" s="55" t="s">
        <v>289</v>
      </c>
    </row>
    <row r="134" spans="2:3" ht="12.75">
      <c r="B134" s="65" t="s">
        <v>292</v>
      </c>
      <c r="C134" s="55" t="s">
        <v>291</v>
      </c>
    </row>
    <row r="135" spans="2:3" ht="12.75">
      <c r="B135" s="65" t="s">
        <v>294</v>
      </c>
      <c r="C135" s="55" t="s">
        <v>293</v>
      </c>
    </row>
    <row r="136" spans="2:3" ht="12.75">
      <c r="B136" s="65" t="s">
        <v>296</v>
      </c>
      <c r="C136" s="55" t="s">
        <v>295</v>
      </c>
    </row>
    <row r="137" spans="2:3" ht="12.75">
      <c r="B137" s="65" t="s">
        <v>298</v>
      </c>
      <c r="C137" s="55" t="s">
        <v>297</v>
      </c>
    </row>
    <row r="138" spans="2:3" ht="12.75">
      <c r="B138" s="65" t="s">
        <v>300</v>
      </c>
      <c r="C138" s="55" t="s">
        <v>299</v>
      </c>
    </row>
    <row r="139" spans="2:3" ht="12.75">
      <c r="B139" s="65" t="s">
        <v>302</v>
      </c>
      <c r="C139" s="55" t="s">
        <v>301</v>
      </c>
    </row>
    <row r="140" spans="2:3" ht="12.75">
      <c r="B140" s="65" t="s">
        <v>304</v>
      </c>
      <c r="C140" s="55" t="s">
        <v>303</v>
      </c>
    </row>
    <row r="141" spans="2:3" ht="12.75">
      <c r="B141" s="65" t="s">
        <v>306</v>
      </c>
      <c r="C141" s="55" t="s">
        <v>305</v>
      </c>
    </row>
    <row r="142" spans="2:3" ht="12.75">
      <c r="B142" s="65" t="s">
        <v>308</v>
      </c>
      <c r="C142" s="55" t="s">
        <v>307</v>
      </c>
    </row>
    <row r="143" spans="2:3" ht="12.75">
      <c r="B143" s="65" t="s">
        <v>310</v>
      </c>
      <c r="C143" s="55" t="s">
        <v>309</v>
      </c>
    </row>
    <row r="144" spans="2:3" ht="12.75">
      <c r="B144" s="65" t="s">
        <v>312</v>
      </c>
      <c r="C144" s="55" t="s">
        <v>311</v>
      </c>
    </row>
    <row r="145" spans="2:3" ht="12.75">
      <c r="B145" s="65" t="s">
        <v>38</v>
      </c>
      <c r="C145" s="55" t="s">
        <v>313</v>
      </c>
    </row>
    <row r="146" spans="2:3" ht="12.75">
      <c r="B146" s="65" t="s">
        <v>315</v>
      </c>
      <c r="C146" s="55" t="s">
        <v>314</v>
      </c>
    </row>
    <row r="147" spans="2:3" ht="12.75">
      <c r="B147" s="65" t="s">
        <v>317</v>
      </c>
      <c r="C147" s="55" t="s">
        <v>316</v>
      </c>
    </row>
    <row r="148" spans="2:3" ht="12.75">
      <c r="B148" s="65" t="s">
        <v>319</v>
      </c>
      <c r="C148" s="55" t="s">
        <v>318</v>
      </c>
    </row>
    <row r="149" spans="2:3" ht="12.75">
      <c r="B149" s="65" t="s">
        <v>321</v>
      </c>
      <c r="C149" s="55" t="s">
        <v>320</v>
      </c>
    </row>
    <row r="150" spans="2:3" ht="12.75">
      <c r="B150" s="65" t="s">
        <v>323</v>
      </c>
      <c r="C150" s="55" t="s">
        <v>322</v>
      </c>
    </row>
    <row r="151" spans="2:3" ht="12.75">
      <c r="B151" s="65" t="s">
        <v>325</v>
      </c>
      <c r="C151" s="55" t="s">
        <v>324</v>
      </c>
    </row>
    <row r="152" spans="2:3" ht="12.75">
      <c r="B152" s="65" t="s">
        <v>327</v>
      </c>
      <c r="C152" s="55" t="s">
        <v>326</v>
      </c>
    </row>
    <row r="153" spans="2:3" ht="12.75">
      <c r="B153" s="65" t="s">
        <v>329</v>
      </c>
      <c r="C153" s="55" t="s">
        <v>328</v>
      </c>
    </row>
    <row r="154" spans="2:3" ht="12.75">
      <c r="B154" s="65" t="s">
        <v>331</v>
      </c>
      <c r="C154" s="55" t="s">
        <v>330</v>
      </c>
    </row>
    <row r="155" spans="2:3" ht="12.75">
      <c r="B155" s="65" t="s">
        <v>333</v>
      </c>
      <c r="C155" s="55" t="s">
        <v>332</v>
      </c>
    </row>
    <row r="156" spans="2:3" ht="12.75">
      <c r="B156" s="65" t="s">
        <v>335</v>
      </c>
      <c r="C156" s="55" t="s">
        <v>334</v>
      </c>
    </row>
    <row r="157" spans="2:3" ht="12.75">
      <c r="B157" s="65" t="s">
        <v>337</v>
      </c>
      <c r="C157" s="55" t="s">
        <v>336</v>
      </c>
    </row>
    <row r="158" spans="2:3" ht="12.75">
      <c r="B158" s="65" t="s">
        <v>339</v>
      </c>
      <c r="C158" s="55" t="s">
        <v>338</v>
      </c>
    </row>
    <row r="159" spans="2:3" ht="12.75">
      <c r="B159" s="65" t="s">
        <v>341</v>
      </c>
      <c r="C159" s="55" t="s">
        <v>340</v>
      </c>
    </row>
    <row r="160" spans="2:3" ht="12.75">
      <c r="B160" s="65" t="s">
        <v>342</v>
      </c>
      <c r="C160" s="55" t="s">
        <v>369</v>
      </c>
    </row>
    <row r="161" spans="2:3" ht="12.75">
      <c r="B161" s="65" t="s">
        <v>344</v>
      </c>
      <c r="C161" s="55" t="s">
        <v>343</v>
      </c>
    </row>
    <row r="162" spans="2:3" ht="12.75">
      <c r="B162" s="65" t="s">
        <v>346</v>
      </c>
      <c r="C162" s="55" t="s">
        <v>345</v>
      </c>
    </row>
    <row r="163" spans="2:3" ht="12.75">
      <c r="B163" s="65" t="s">
        <v>348</v>
      </c>
      <c r="C163" s="55" t="s">
        <v>347</v>
      </c>
    </row>
    <row r="164" spans="2:3" ht="12.75">
      <c r="B164" s="65" t="s">
        <v>350</v>
      </c>
      <c r="C164" s="55" t="s">
        <v>349</v>
      </c>
    </row>
    <row r="165" spans="2:3" ht="12.75">
      <c r="B165" s="65" t="s">
        <v>352</v>
      </c>
      <c r="C165" s="55" t="s">
        <v>351</v>
      </c>
    </row>
    <row r="166" spans="2:3" ht="12.75">
      <c r="B166" s="65" t="s">
        <v>354</v>
      </c>
      <c r="C166" s="55" t="s">
        <v>353</v>
      </c>
    </row>
    <row r="167" spans="2:3" ht="12.75">
      <c r="B167" s="65" t="s">
        <v>356</v>
      </c>
      <c r="C167" s="55" t="s">
        <v>355</v>
      </c>
    </row>
    <row r="168" spans="2:3" ht="12.75">
      <c r="B168" s="65" t="s">
        <v>358</v>
      </c>
      <c r="C168" s="55" t="s">
        <v>357</v>
      </c>
    </row>
    <row r="169" spans="2:3" ht="12.75">
      <c r="B169" s="65" t="s">
        <v>360</v>
      </c>
      <c r="C169" s="55" t="s">
        <v>359</v>
      </c>
    </row>
    <row r="170" spans="2:3" ht="12.75">
      <c r="B170" s="65" t="s">
        <v>362</v>
      </c>
      <c r="C170" s="55" t="s">
        <v>361</v>
      </c>
    </row>
    <row r="171" spans="2:3" ht="12.75">
      <c r="B171" s="65" t="s">
        <v>364</v>
      </c>
      <c r="C171" s="55" t="s">
        <v>363</v>
      </c>
    </row>
    <row r="172" spans="2:3" ht="12.75">
      <c r="B172" s="65" t="s">
        <v>366</v>
      </c>
      <c r="C172" s="55" t="s">
        <v>365</v>
      </c>
    </row>
    <row r="173" spans="2:3" ht="12.75">
      <c r="B173" s="65" t="s">
        <v>368</v>
      </c>
      <c r="C173" s="55" t="s">
        <v>367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ZAIMBN</dc:creator>
  <cp:keywords/>
  <dc:description/>
  <cp:lastModifiedBy>zaigbt</cp:lastModifiedBy>
  <cp:lastPrinted>2014-11-25T09:56:49Z</cp:lastPrinted>
  <dcterms:created xsi:type="dcterms:W3CDTF">2013-03-10T16:42:41Z</dcterms:created>
  <dcterms:modified xsi:type="dcterms:W3CDTF">2014-11-25T09:56:57Z</dcterms:modified>
  <cp:category/>
  <cp:version/>
  <cp:contentType/>
  <cp:contentStatus/>
</cp:coreProperties>
</file>