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tabRatio="759" activeTab="0"/>
  </bookViews>
  <sheets>
    <sheet name="Vide" sheetId="1" r:id="rId1"/>
    <sheet name="Exemple tôle lisse" sheetId="2" r:id="rId2"/>
    <sheet name="Exemple tôle perforée" sheetId="3" r:id="rId3"/>
    <sheet name="Exemple système acoustique" sheetId="4" r:id="rId4"/>
    <sheet name="Exemple tôle perforée partielle" sheetId="5" r:id="rId5"/>
  </sheets>
  <definedNames>
    <definedName name="_xlnm.Print_Area" localSheetId="0">'Vide'!$B$9:$O$39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<sst xmlns="http://schemas.openxmlformats.org/spreadsheetml/2006/main" count="262" uniqueCount="51">
  <si>
    <t>Produit, matériau, structure</t>
  </si>
  <si>
    <t>S</t>
  </si>
  <si>
    <t>a</t>
  </si>
  <si>
    <t>A</t>
  </si>
  <si>
    <t>Plafond</t>
  </si>
  <si>
    <t>fenêtres</t>
  </si>
  <si>
    <t>Parois</t>
  </si>
  <si>
    <t>fond en tôle plate</t>
  </si>
  <si>
    <t>Sol</t>
  </si>
  <si>
    <t>dalle en béton</t>
  </si>
  <si>
    <t xml:space="preserve"> </t>
  </si>
  <si>
    <t>Atot</t>
  </si>
  <si>
    <r>
      <t xml:space="preserve">Valeur moyenne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= A</t>
    </r>
    <r>
      <rPr>
        <sz val="8"/>
        <rFont val="Times New Roman"/>
        <family val="1"/>
      </rPr>
      <t>tot</t>
    </r>
    <r>
      <rPr>
        <sz val="10"/>
        <rFont val="Times New Roman"/>
        <family val="1"/>
      </rPr>
      <t>/S</t>
    </r>
    <r>
      <rPr>
        <sz val="8"/>
        <rFont val="Times New Roman"/>
        <family val="1"/>
      </rPr>
      <t>tot</t>
    </r>
  </si>
  <si>
    <r>
      <t>m</t>
    </r>
    <r>
      <rPr>
        <vertAlign val="superscript"/>
        <sz val="10"/>
        <rFont val="Times New Roman"/>
        <family val="1"/>
      </rPr>
      <t>2</t>
    </r>
  </si>
  <si>
    <t>Lieu et date :</t>
  </si>
  <si>
    <t xml:space="preserve">Coefficient moyen d'absorption : </t>
  </si>
  <si>
    <t>Mode opératoire</t>
  </si>
  <si>
    <t xml:space="preserve">Nom de l'entreprise : </t>
  </si>
  <si>
    <r>
      <t xml:space="preserve">CALCUL DU COEFFICIENT D'ABSORPTION ACOUSTIQUE MOYEN  </t>
    </r>
    <r>
      <rPr>
        <b/>
        <sz val="16"/>
        <rFont val="Symbol"/>
        <family val="1"/>
      </rPr>
      <t>a</t>
    </r>
    <r>
      <rPr>
        <b/>
        <vertAlign val="subscript"/>
        <sz val="16"/>
        <rFont val="Times New Roman"/>
        <family val="1"/>
      </rPr>
      <t>s</t>
    </r>
  </si>
  <si>
    <r>
      <t xml:space="preserve">Voir le document SUVA no. 66008 </t>
    </r>
    <r>
      <rPr>
        <i/>
        <sz val="12"/>
        <rFont val="Times New Roman"/>
        <family val="1"/>
      </rPr>
      <t>(également téléchargeable sur notre site internet)</t>
    </r>
  </si>
  <si>
    <t xml:space="preserve">Siège de l'entreprise : </t>
  </si>
  <si>
    <r>
      <t xml:space="preserve">La valeur de chaque coefficient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doit être tirée des documents techniques de chacun des matériaux (voir chez le fournisseur).</t>
    </r>
  </si>
  <si>
    <t>Chaque ligne correspond à un matériau spécifique</t>
  </si>
  <si>
    <r>
      <t xml:space="preserve">125 </t>
    </r>
    <r>
      <rPr>
        <b/>
        <sz val="11"/>
        <rFont val="Times New Roman"/>
        <family val="1"/>
      </rPr>
      <t>Hz</t>
    </r>
  </si>
  <si>
    <r>
      <t xml:space="preserve">250 </t>
    </r>
    <r>
      <rPr>
        <b/>
        <sz val="11"/>
        <rFont val="Times New Roman"/>
        <family val="1"/>
      </rPr>
      <t>Hz</t>
    </r>
  </si>
  <si>
    <r>
      <t xml:space="preserve">500 </t>
    </r>
    <r>
      <rPr>
        <b/>
        <sz val="11"/>
        <rFont val="Times New Roman"/>
        <family val="1"/>
      </rPr>
      <t>Hz</t>
    </r>
  </si>
  <si>
    <r>
      <t xml:space="preserve">1000 </t>
    </r>
    <r>
      <rPr>
        <b/>
        <sz val="11"/>
        <rFont val="Times New Roman"/>
        <family val="1"/>
      </rPr>
      <t>Hz</t>
    </r>
  </si>
  <si>
    <t>2000 Hz</t>
  </si>
  <si>
    <r>
      <t xml:space="preserve">4000 </t>
    </r>
    <r>
      <rPr>
        <b/>
        <sz val="11"/>
        <rFont val="Times New Roman"/>
        <family val="1"/>
      </rPr>
      <t>Hz</t>
    </r>
  </si>
  <si>
    <t xml:space="preserve">Désignation du projet : </t>
  </si>
  <si>
    <r>
      <t xml:space="preserve">4. Le document </t>
    </r>
    <r>
      <rPr>
        <b/>
        <sz val="11"/>
        <rFont val="Times New Roman"/>
        <family val="1"/>
      </rPr>
      <t>daté et signé</t>
    </r>
    <r>
      <rPr>
        <sz val="11"/>
        <rFont val="Times New Roman"/>
        <family val="1"/>
      </rPr>
      <t xml:space="preserve"> doit être retourné au Service des arts et métiers et du travail.</t>
    </r>
  </si>
  <si>
    <t>1. Introduire les données concernant l'entreprise et le projet (cases jaunes)</t>
  </si>
  <si>
    <t xml:space="preserve">2. Introduire les types de matériaux (cases vertes), les surfaces et coefficients α correspondants </t>
  </si>
  <si>
    <r>
      <t xml:space="preserve">Surface totale : </t>
    </r>
    <r>
      <rPr>
        <b/>
        <sz val="12"/>
        <rFont val="Times New Roman"/>
        <family val="1"/>
      </rPr>
      <t>Stot</t>
    </r>
  </si>
  <si>
    <t xml:space="preserve">Résultat </t>
  </si>
  <si>
    <r>
      <t xml:space="preserve">Critère d'acceptation : le coefficient moyen d'absorption acoustique doit atteindre la valeur </t>
    </r>
    <r>
      <rPr>
        <b/>
        <sz val="12"/>
        <rFont val="Symbol"/>
        <family val="1"/>
      </rPr>
      <t>a</t>
    </r>
    <r>
      <rPr>
        <b/>
        <vertAlign val="subscript"/>
        <sz val="12"/>
        <rFont val="Times New Roman"/>
        <family val="1"/>
      </rPr>
      <t xml:space="preserve">s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0.25</t>
    </r>
  </si>
  <si>
    <t>Entreprise test</t>
  </si>
  <si>
    <t>2800 Delémont</t>
  </si>
  <si>
    <t>contre-cœur : tôle plate</t>
  </si>
  <si>
    <t>3. Le coefficient d'absorption acoustique moyen est donné en D36</t>
  </si>
  <si>
    <t>tôle profilée perforée à 25%</t>
  </si>
  <si>
    <t>tôle profilée lisse</t>
  </si>
  <si>
    <r>
      <t>Construction d'un atelier avec</t>
    </r>
    <r>
      <rPr>
        <b/>
        <sz val="11"/>
        <color indexed="10"/>
        <rFont val="Times New Roman"/>
        <family val="1"/>
      </rPr>
      <t xml:space="preserve"> panneaux pyramidaux en matériau alvéolaire</t>
    </r>
  </si>
  <si>
    <t>Tôle profilée lisse</t>
  </si>
  <si>
    <t xml:space="preserve">Panneaux pyramidaux </t>
  </si>
  <si>
    <r>
      <t>Construction d'un atelier avec</t>
    </r>
    <r>
      <rPr>
        <b/>
        <sz val="11"/>
        <color indexed="10"/>
        <rFont val="Times New Roman"/>
        <family val="1"/>
      </rPr>
      <t xml:space="preserve"> tôle profilée lisse </t>
    </r>
    <r>
      <rPr>
        <b/>
        <sz val="11"/>
        <rFont val="Times New Roman"/>
        <family val="1"/>
      </rPr>
      <t>sur toute la surface du plafond</t>
    </r>
  </si>
  <si>
    <r>
      <t xml:space="preserve">montés sur </t>
    </r>
    <r>
      <rPr>
        <b/>
        <sz val="11"/>
        <color indexed="10"/>
        <rFont val="Times New Roman"/>
        <family val="1"/>
      </rPr>
      <t>une partie</t>
    </r>
    <r>
      <rPr>
        <b/>
        <sz val="11"/>
        <rFont val="Times New Roman"/>
        <family val="1"/>
      </rPr>
      <t xml:space="preserve"> de la surface du plafond</t>
    </r>
  </si>
  <si>
    <r>
      <t>Construction d'un atelier avec</t>
    </r>
    <r>
      <rPr>
        <b/>
        <sz val="11"/>
        <color indexed="10"/>
        <rFont val="Times New Roman"/>
        <family val="1"/>
      </rPr>
      <t xml:space="preserve"> plafond constitué de tôle profilée perforée </t>
    </r>
    <r>
      <rPr>
        <b/>
        <sz val="11"/>
        <rFont val="Times New Roman"/>
        <family val="1"/>
      </rPr>
      <t>sur toute la surface</t>
    </r>
  </si>
  <si>
    <r>
      <t xml:space="preserve">Construction d'un atelier avec plafond constitué de </t>
    </r>
    <r>
      <rPr>
        <b/>
        <sz val="11"/>
        <color indexed="10"/>
        <rFont val="Times New Roman"/>
        <family val="1"/>
      </rPr>
      <t>tôle profilée perforée sur une</t>
    </r>
  </si>
  <si>
    <r>
      <t>partie de la surface</t>
    </r>
    <r>
      <rPr>
        <b/>
        <sz val="11"/>
        <rFont val="Times New Roman"/>
        <family val="1"/>
      </rPr>
      <t xml:space="preserve"> (réduction des coûts)</t>
    </r>
  </si>
  <si>
    <t xml:space="preserve">Signature : 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</si>
</sst>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r.&quot;;\-#,##0\ &quot;Fr.&quot;"/>
    <numFmt numFmtId="181" formatCode="#,##0\ &quot;Fr.&quot;;[Red]\-#,##0\ &quot;Fr.&quot;"/>
    <numFmt numFmtId="182" formatCode="#,##0.00\ &quot;Fr.&quot;;\-#,##0.00\ &quot;Fr.&quot;"/>
    <numFmt numFmtId="183" formatCode="#,##0.00\ &quot;Fr.&quot;;[Red]\-#,##0.00\ &quot;Fr.&quot;"/>
    <numFmt numFmtId="184" formatCode="_-* #,##0\ &quot;Fr.&quot;_-;\-* #,##0\ &quot;Fr.&quot;_-;_-* &quot;-&quot;\ &quot;Fr.&quot;_-;_-@_-"/>
    <numFmt numFmtId="185" formatCode="_-* #,##0\ _F_r_._-;\-* #,##0\ _F_r_._-;_-* &quot;-&quot;\ _F_r_._-;_-@_-"/>
    <numFmt numFmtId="186" formatCode="_-* #,##0.00\ &quot;Fr.&quot;_-;\-* #,##0.00\ &quot;Fr.&quot;_-;_-* &quot;-&quot;??\ &quot;Fr.&quot;_-;_-@_-"/>
    <numFmt numFmtId="187" formatCode="_-* #,##0.00\ _F_r_._-;\-* #,##0.00\ _F_r_._-;_-* &quot;-&quot;??\ _F_r_._-;_-@_-"/>
    <numFmt numFmtId="188" formatCode="0.0"/>
    <numFmt numFmtId="189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0"/>
    </font>
    <font>
      <sz val="12"/>
      <name val="Symbol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0"/>
    </font>
    <font>
      <vertAlign val="superscript"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Symbol"/>
      <family val="1"/>
    </font>
    <font>
      <b/>
      <vertAlign val="subscript"/>
      <sz val="16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name val="Symbol"/>
      <family val="1"/>
    </font>
    <font>
      <b/>
      <vertAlign val="subscript"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vertical="center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2" fontId="9" fillId="2" borderId="9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top" wrapText="1"/>
    </xf>
    <xf numFmtId="0" fontId="22" fillId="0" borderId="8" xfId="0" applyFont="1" applyBorder="1" applyAlignment="1" applyProtection="1">
      <alignment/>
      <protection/>
    </xf>
    <xf numFmtId="188" fontId="7" fillId="0" borderId="1" xfId="0" applyNumberFormat="1" applyFont="1" applyBorder="1" applyAlignment="1" applyProtection="1">
      <alignment horizontal="center"/>
      <protection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88" fontId="7" fillId="0" borderId="16" xfId="0" applyNumberFormat="1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 locked="0"/>
    </xf>
    <xf numFmtId="0" fontId="5" fillId="3" borderId="17" xfId="0" applyFont="1" applyFill="1" applyBorder="1" applyAlignment="1" applyProtection="1">
      <alignment/>
      <protection locked="0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"/>
      <protection/>
    </xf>
    <xf numFmtId="2" fontId="5" fillId="4" borderId="0" xfId="0" applyNumberFormat="1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/>
      <protection/>
    </xf>
    <xf numFmtId="0" fontId="5" fillId="4" borderId="21" xfId="0" applyFont="1" applyFill="1" applyBorder="1" applyAlignment="1" applyProtection="1">
      <alignment/>
      <protection/>
    </xf>
    <xf numFmtId="2" fontId="5" fillId="4" borderId="0" xfId="0" applyNumberFormat="1" applyFont="1" applyFill="1" applyBorder="1" applyAlignment="1" applyProtection="1">
      <alignment horizontal="center"/>
      <protection/>
    </xf>
    <xf numFmtId="188" fontId="7" fillId="4" borderId="0" xfId="0" applyNumberFormat="1" applyFont="1" applyFill="1" applyBorder="1" applyAlignment="1" applyProtection="1">
      <alignment horizontal="center"/>
      <protection/>
    </xf>
    <xf numFmtId="188" fontId="7" fillId="4" borderId="21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21" xfId="0" applyNumberFormat="1" applyFont="1" applyBorder="1" applyAlignment="1" applyProtection="1">
      <alignment/>
      <protection/>
    </xf>
    <xf numFmtId="2" fontId="5" fillId="5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1" xfId="0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2" fontId="12" fillId="6" borderId="2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7" borderId="24" xfId="0" applyFont="1" applyFill="1" applyBorder="1" applyAlignment="1" applyProtection="1">
      <alignment/>
      <protection/>
    </xf>
    <xf numFmtId="0" fontId="5" fillId="7" borderId="25" xfId="0" applyFont="1" applyFill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2" fontId="5" fillId="0" borderId="24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17" xfId="0" applyFont="1" applyFill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 wrapText="1"/>
      <protection/>
    </xf>
    <xf numFmtId="0" fontId="5" fillId="3" borderId="18" xfId="0" applyFont="1" applyFill="1" applyBorder="1" applyAlignment="1" applyProtection="1">
      <alignment/>
      <protection/>
    </xf>
    <xf numFmtId="0" fontId="5" fillId="3" borderId="17" xfId="0" applyFont="1" applyFill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Continuous"/>
      <protection/>
    </xf>
    <xf numFmtId="0" fontId="15" fillId="7" borderId="25" xfId="0" applyFont="1" applyFill="1" applyBorder="1" applyAlignment="1" applyProtection="1">
      <alignment/>
      <protection/>
    </xf>
    <xf numFmtId="0" fontId="27" fillId="3" borderId="17" xfId="0" applyFont="1" applyFill="1" applyBorder="1" applyAlignment="1" applyProtection="1">
      <alignment/>
      <protection/>
    </xf>
    <xf numFmtId="2" fontId="27" fillId="2" borderId="1" xfId="0" applyNumberFormat="1" applyFont="1" applyFill="1" applyBorder="1" applyAlignment="1" applyProtection="1">
      <alignment horizontal="center"/>
      <protection/>
    </xf>
    <xf numFmtId="0" fontId="15" fillId="7" borderId="0" xfId="0" applyFont="1" applyFill="1" applyBorder="1" applyAlignment="1" applyProtection="1">
      <alignment horizontal="left"/>
      <protection/>
    </xf>
    <xf numFmtId="0" fontId="27" fillId="0" borderId="1" xfId="0" applyFont="1" applyBorder="1" applyAlignment="1" applyProtection="1">
      <alignment horizontal="center"/>
      <protection/>
    </xf>
    <xf numFmtId="0" fontId="27" fillId="3" borderId="18" xfId="0" applyFont="1" applyFill="1" applyBorder="1" applyAlignment="1" applyProtection="1">
      <alignment/>
      <protection/>
    </xf>
    <xf numFmtId="0" fontId="23" fillId="7" borderId="0" xfId="0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15" fillId="7" borderId="2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applyProtection="1">
      <alignment horizontal="center" vertical="top" wrapText="1"/>
      <protection/>
    </xf>
    <xf numFmtId="0" fontId="15" fillId="7" borderId="24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tabSelected="1" workbookViewId="0" topLeftCell="A1">
      <selection activeCell="C11" sqref="C11:O11"/>
    </sheetView>
  </sheetViews>
  <sheetFormatPr defaultColWidth="11.421875" defaultRowHeight="12.75"/>
  <cols>
    <col min="1" max="1" width="5.140625" style="26" customWidth="1"/>
    <col min="2" max="2" width="28.421875" style="6" customWidth="1"/>
    <col min="3" max="3" width="6.7109375" style="7" customWidth="1"/>
    <col min="4" max="4" width="5.57421875" style="8" customWidth="1"/>
    <col min="5" max="5" width="6.421875" style="6" customWidth="1"/>
    <col min="6" max="6" width="5.57421875" style="8" customWidth="1"/>
    <col min="7" max="7" width="6.421875" style="6" customWidth="1"/>
    <col min="8" max="8" width="5.57421875" style="6" customWidth="1"/>
    <col min="9" max="9" width="6.421875" style="6" customWidth="1"/>
    <col min="10" max="10" width="5.57421875" style="6" customWidth="1"/>
    <col min="11" max="11" width="6.421875" style="6" customWidth="1"/>
    <col min="12" max="12" width="5.57421875" style="6" customWidth="1"/>
    <col min="13" max="13" width="6.421875" style="6" customWidth="1"/>
    <col min="14" max="14" width="5.57421875" style="6" customWidth="1"/>
    <col min="15" max="15" width="6.421875" style="6" customWidth="1"/>
    <col min="16" max="16" width="2.8515625" style="26" customWidth="1"/>
    <col min="17" max="16384" width="11.421875" style="1" customWidth="1"/>
  </cols>
  <sheetData>
    <row r="1" spans="2:15" ht="23.25">
      <c r="B1" s="70" t="s">
        <v>18</v>
      </c>
      <c r="C1" s="27"/>
      <c r="D1" s="28"/>
      <c r="E1" s="26"/>
      <c r="F1" s="28"/>
      <c r="G1" s="26"/>
      <c r="H1" s="26"/>
      <c r="I1" s="26"/>
      <c r="J1" s="26"/>
      <c r="K1" s="26"/>
      <c r="L1" s="26"/>
      <c r="M1" s="26"/>
      <c r="N1" s="26"/>
      <c r="O1" s="26"/>
    </row>
    <row r="2" spans="1:16" s="4" customFormat="1" ht="19.5" customHeight="1">
      <c r="A2" s="25"/>
      <c r="B2" s="37" t="s">
        <v>19</v>
      </c>
      <c r="C2" s="23"/>
      <c r="D2" s="24"/>
      <c r="E2" s="25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4" customFormat="1" ht="25.5" customHeight="1">
      <c r="A3" s="25"/>
      <c r="B3" s="36" t="s">
        <v>16</v>
      </c>
      <c r="C3" s="23"/>
      <c r="D3" s="24"/>
      <c r="E3" s="25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5" ht="15">
      <c r="B4" s="35" t="s">
        <v>31</v>
      </c>
      <c r="C4" s="27"/>
      <c r="D4" s="28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</row>
    <row r="5" spans="2:15" ht="15">
      <c r="B5" s="35" t="s">
        <v>32</v>
      </c>
      <c r="C5" s="27"/>
      <c r="D5" s="28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</row>
    <row r="6" spans="2:15" ht="15">
      <c r="B6" s="35" t="s">
        <v>39</v>
      </c>
      <c r="C6" s="27"/>
      <c r="D6" s="28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</row>
    <row r="7" spans="2:15" ht="15">
      <c r="B7" s="35" t="s">
        <v>30</v>
      </c>
      <c r="C7" s="27"/>
      <c r="D7" s="28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</row>
    <row r="8" spans="2:15" ht="15">
      <c r="B8" s="35"/>
      <c r="C8" s="27"/>
      <c r="D8" s="28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</row>
    <row r="9" spans="2:17" ht="18" customHeight="1">
      <c r="B9" s="48" t="s">
        <v>17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75"/>
      <c r="Q9" s="76"/>
    </row>
    <row r="10" spans="2:17" ht="18.75">
      <c r="B10" s="48" t="s">
        <v>20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75"/>
      <c r="Q10" s="76"/>
    </row>
    <row r="11" spans="2:17" ht="18.75">
      <c r="B11" s="48" t="s">
        <v>29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75"/>
      <c r="Q11" s="76"/>
    </row>
    <row r="12" spans="2:15" ht="18" customHeight="1" thickBot="1">
      <c r="B12" s="26"/>
      <c r="C12" s="27"/>
      <c r="D12" s="28"/>
      <c r="E12" s="26"/>
      <c r="F12" s="28"/>
      <c r="G12" s="26"/>
      <c r="H12" s="26"/>
      <c r="I12" s="26"/>
      <c r="J12" s="26"/>
      <c r="K12" s="26"/>
      <c r="L12" s="26"/>
      <c r="M12" s="26"/>
      <c r="N12" s="26"/>
      <c r="O12" s="26"/>
    </row>
    <row r="13" spans="2:18" ht="18.75" customHeight="1">
      <c r="B13" s="13" t="s">
        <v>0</v>
      </c>
      <c r="C13" s="14" t="s">
        <v>1</v>
      </c>
      <c r="D13" s="15" t="s">
        <v>23</v>
      </c>
      <c r="E13" s="16"/>
      <c r="F13" s="15" t="s">
        <v>24</v>
      </c>
      <c r="G13" s="16"/>
      <c r="H13" s="15" t="s">
        <v>25</v>
      </c>
      <c r="I13" s="16"/>
      <c r="J13" s="15" t="s">
        <v>26</v>
      </c>
      <c r="K13" s="16"/>
      <c r="L13" s="15" t="s">
        <v>27</v>
      </c>
      <c r="M13" s="16"/>
      <c r="N13" s="15" t="s">
        <v>28</v>
      </c>
      <c r="O13" s="17"/>
      <c r="Q13" s="100" t="s">
        <v>21</v>
      </c>
      <c r="R13" s="100"/>
    </row>
    <row r="14" spans="2:18" ht="16.5">
      <c r="B14" s="18"/>
      <c r="C14" s="19" t="s">
        <v>13</v>
      </c>
      <c r="D14" s="20" t="s">
        <v>2</v>
      </c>
      <c r="E14" s="21" t="s">
        <v>3</v>
      </c>
      <c r="F14" s="20" t="s">
        <v>2</v>
      </c>
      <c r="G14" s="21" t="s">
        <v>3</v>
      </c>
      <c r="H14" s="20" t="s">
        <v>2</v>
      </c>
      <c r="I14" s="21" t="s">
        <v>3</v>
      </c>
      <c r="J14" s="20" t="s">
        <v>2</v>
      </c>
      <c r="K14" s="21" t="s">
        <v>3</v>
      </c>
      <c r="L14" s="20" t="s">
        <v>2</v>
      </c>
      <c r="M14" s="21" t="s">
        <v>3</v>
      </c>
      <c r="N14" s="20" t="s">
        <v>2</v>
      </c>
      <c r="O14" s="22" t="s">
        <v>3</v>
      </c>
      <c r="Q14" s="100"/>
      <c r="R14" s="100"/>
    </row>
    <row r="15" spans="2:18" ht="12.75">
      <c r="B15" s="30"/>
      <c r="C15" s="49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2"/>
      <c r="Q15" s="100"/>
      <c r="R15" s="100"/>
    </row>
    <row r="16" spans="2:18" ht="19.5">
      <c r="B16" s="39" t="s">
        <v>4</v>
      </c>
      <c r="C16" s="4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3"/>
      <c r="Q16" s="100"/>
      <c r="R16" s="100"/>
    </row>
    <row r="17" spans="2:18" ht="12.75">
      <c r="B17" s="43"/>
      <c r="C17" s="9"/>
      <c r="D17" s="41"/>
      <c r="E17" s="40">
        <f>$C$17*D17</f>
        <v>0</v>
      </c>
      <c r="F17" s="41"/>
      <c r="G17" s="40">
        <f>$C$17*F17</f>
        <v>0</v>
      </c>
      <c r="H17" s="41"/>
      <c r="I17" s="40">
        <f>$C$17*H17</f>
        <v>0</v>
      </c>
      <c r="J17" s="41"/>
      <c r="K17" s="40">
        <f>$C$17*J17</f>
        <v>0</v>
      </c>
      <c r="L17" s="41"/>
      <c r="M17" s="40">
        <f>$C$17*L17</f>
        <v>0</v>
      </c>
      <c r="N17" s="41"/>
      <c r="O17" s="42">
        <f>$C$17*N17</f>
        <v>0</v>
      </c>
      <c r="Q17" s="38"/>
      <c r="R17" s="38"/>
    </row>
    <row r="18" spans="2:18" ht="15.75" customHeight="1">
      <c r="B18" s="44"/>
      <c r="C18" s="9"/>
      <c r="D18" s="41"/>
      <c r="E18" s="40">
        <f>$C$18*D18</f>
        <v>0</v>
      </c>
      <c r="F18" s="41"/>
      <c r="G18" s="40">
        <f>$C$18*F18</f>
        <v>0</v>
      </c>
      <c r="H18" s="41"/>
      <c r="I18" s="40">
        <f>$C$18*H18</f>
        <v>0</v>
      </c>
      <c r="J18" s="41"/>
      <c r="K18" s="40">
        <f>$C$18*J18</f>
        <v>0</v>
      </c>
      <c r="L18" s="41"/>
      <c r="M18" s="40">
        <f>$C$18*L18</f>
        <v>0</v>
      </c>
      <c r="N18" s="41"/>
      <c r="O18" s="42">
        <f>$C$18*N18</f>
        <v>0</v>
      </c>
      <c r="Q18" s="100" t="s">
        <v>22</v>
      </c>
      <c r="R18" s="100"/>
    </row>
    <row r="19" spans="2:18" ht="15.75" customHeight="1">
      <c r="B19" s="44"/>
      <c r="C19" s="9"/>
      <c r="D19" s="41"/>
      <c r="E19" s="40">
        <f>$C$19*D19</f>
        <v>0</v>
      </c>
      <c r="F19" s="41"/>
      <c r="G19" s="40">
        <f>$C$19*F19</f>
        <v>0</v>
      </c>
      <c r="H19" s="41"/>
      <c r="I19" s="40">
        <f>$C$19*H19</f>
        <v>0</v>
      </c>
      <c r="J19" s="41"/>
      <c r="K19" s="40">
        <f>$C$19*J19</f>
        <v>0</v>
      </c>
      <c r="L19" s="41"/>
      <c r="M19" s="40">
        <f>$C$19*L19</f>
        <v>0</v>
      </c>
      <c r="N19" s="41"/>
      <c r="O19" s="42">
        <f>$C$19*N19</f>
        <v>0</v>
      </c>
      <c r="Q19" s="100"/>
      <c r="R19" s="100"/>
    </row>
    <row r="20" spans="2:18" ht="28.5" customHeight="1">
      <c r="B20" s="39" t="s">
        <v>6</v>
      </c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  <c r="N20" s="54"/>
      <c r="O20" s="56"/>
      <c r="Q20" s="100"/>
      <c r="R20" s="100"/>
    </row>
    <row r="21" spans="2:18" ht="12.75">
      <c r="B21" s="43"/>
      <c r="C21" s="9"/>
      <c r="D21" s="41"/>
      <c r="E21" s="40">
        <f>$C$21*D21</f>
        <v>0</v>
      </c>
      <c r="F21" s="41"/>
      <c r="G21" s="40">
        <f>$C$21*F21</f>
        <v>0</v>
      </c>
      <c r="H21" s="41"/>
      <c r="I21" s="40">
        <f>$C$21*H21</f>
        <v>0</v>
      </c>
      <c r="J21" s="41"/>
      <c r="K21" s="40">
        <f>$C$21*J21</f>
        <v>0</v>
      </c>
      <c r="L21" s="41"/>
      <c r="M21" s="40">
        <f>$C$21*L21</f>
        <v>0</v>
      </c>
      <c r="N21" s="41"/>
      <c r="O21" s="42">
        <f>$C$21*N21</f>
        <v>0</v>
      </c>
      <c r="Q21" s="38"/>
      <c r="R21" s="38"/>
    </row>
    <row r="22" spans="2:18" ht="12.75">
      <c r="B22" s="44"/>
      <c r="C22" s="9"/>
      <c r="D22" s="41"/>
      <c r="E22" s="40">
        <f>$C$22*D22</f>
        <v>0</v>
      </c>
      <c r="F22" s="41"/>
      <c r="G22" s="40">
        <f>$C$22*F22</f>
        <v>0</v>
      </c>
      <c r="H22" s="41"/>
      <c r="I22" s="40">
        <f>$C$22*H22</f>
        <v>0</v>
      </c>
      <c r="J22" s="41"/>
      <c r="K22" s="40">
        <f>$C$22*J22</f>
        <v>0</v>
      </c>
      <c r="L22" s="41"/>
      <c r="M22" s="40">
        <f>$C$22*L22</f>
        <v>0</v>
      </c>
      <c r="N22" s="41"/>
      <c r="O22" s="42">
        <f>$C$22*N22</f>
        <v>0</v>
      </c>
      <c r="Q22" s="38"/>
      <c r="R22" s="38"/>
    </row>
    <row r="23" spans="2:18" ht="12.75">
      <c r="B23" s="44"/>
      <c r="C23" s="9"/>
      <c r="D23" s="41"/>
      <c r="E23" s="40">
        <f>$C$23*D23</f>
        <v>0</v>
      </c>
      <c r="F23" s="41"/>
      <c r="G23" s="40">
        <f>$C$23*F23</f>
        <v>0</v>
      </c>
      <c r="H23" s="41"/>
      <c r="I23" s="40">
        <f>$C$23*H23</f>
        <v>0</v>
      </c>
      <c r="J23" s="41"/>
      <c r="K23" s="40">
        <f>$C$23*J23</f>
        <v>0</v>
      </c>
      <c r="L23" s="41"/>
      <c r="M23" s="40">
        <f>$C$23*L23</f>
        <v>0</v>
      </c>
      <c r="N23" s="41"/>
      <c r="O23" s="42">
        <f>$C$23*N23</f>
        <v>0</v>
      </c>
      <c r="Q23" s="38"/>
      <c r="R23" s="38"/>
    </row>
    <row r="24" spans="2:15" ht="28.5" customHeight="1">
      <c r="B24" s="39" t="s">
        <v>8</v>
      </c>
      <c r="C24" s="49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6"/>
    </row>
    <row r="25" spans="2:15" ht="12.75">
      <c r="B25" s="45"/>
      <c r="C25" s="9"/>
      <c r="D25" s="41"/>
      <c r="E25" s="40">
        <f>$C$25*D25</f>
        <v>0</v>
      </c>
      <c r="F25" s="41"/>
      <c r="G25" s="40">
        <f>$C$25*F25</f>
        <v>0</v>
      </c>
      <c r="H25" s="41"/>
      <c r="I25" s="40">
        <f>$C$25*H25</f>
        <v>0</v>
      </c>
      <c r="J25" s="41"/>
      <c r="K25" s="40">
        <f>$C$25*J25</f>
        <v>0</v>
      </c>
      <c r="L25" s="41"/>
      <c r="M25" s="40">
        <f>$C$25*L25</f>
        <v>0</v>
      </c>
      <c r="N25" s="41"/>
      <c r="O25" s="42">
        <f>$C$25*N25</f>
        <v>0</v>
      </c>
    </row>
    <row r="26" spans="2:15" ht="12.75">
      <c r="B26" s="44" t="s">
        <v>10</v>
      </c>
      <c r="C26" s="9"/>
      <c r="D26" s="41"/>
      <c r="E26" s="40">
        <f>$C$26*D26</f>
        <v>0</v>
      </c>
      <c r="F26" s="41"/>
      <c r="G26" s="40">
        <f>$C$26*F26</f>
        <v>0</v>
      </c>
      <c r="H26" s="41"/>
      <c r="I26" s="40">
        <f>$C$26*H26</f>
        <v>0</v>
      </c>
      <c r="J26" s="41"/>
      <c r="K26" s="40">
        <f>$C$26*J26</f>
        <v>0</v>
      </c>
      <c r="L26" s="41"/>
      <c r="M26" s="40">
        <f>$C$26*L26</f>
        <v>0</v>
      </c>
      <c r="N26" s="41"/>
      <c r="O26" s="42">
        <f>$C$26*N26</f>
        <v>0</v>
      </c>
    </row>
    <row r="27" spans="2:15" ht="12.75">
      <c r="B27" s="44"/>
      <c r="C27" s="9"/>
      <c r="D27" s="41"/>
      <c r="E27" s="40">
        <f>$C$27*D27</f>
        <v>0</v>
      </c>
      <c r="F27" s="41"/>
      <c r="G27" s="40">
        <f>$C$27*F27</f>
        <v>0</v>
      </c>
      <c r="H27" s="41"/>
      <c r="I27" s="40">
        <f>$C$27*H27</f>
        <v>0</v>
      </c>
      <c r="J27" s="41"/>
      <c r="K27" s="40">
        <f>$C$27*J27</f>
        <v>0</v>
      </c>
      <c r="L27" s="41"/>
      <c r="M27" s="40">
        <f>$C$27*L27</f>
        <v>0</v>
      </c>
      <c r="N27" s="41"/>
      <c r="O27" s="42">
        <f>$C$27*N27</f>
        <v>0</v>
      </c>
    </row>
    <row r="28" spans="2:18" ht="12.75">
      <c r="B28" s="30"/>
      <c r="C28" s="57"/>
      <c r="D28" s="60"/>
      <c r="E28" s="61"/>
      <c r="F28" s="60"/>
      <c r="G28" s="61"/>
      <c r="H28" s="61"/>
      <c r="I28" s="61"/>
      <c r="J28" s="61"/>
      <c r="K28" s="61"/>
      <c r="L28" s="61"/>
      <c r="M28" s="61"/>
      <c r="N28" s="61"/>
      <c r="O28" s="62"/>
      <c r="Q28" s="2"/>
      <c r="R28" s="2"/>
    </row>
    <row r="29" spans="2:18" ht="15.75">
      <c r="B29" s="29" t="s">
        <v>33</v>
      </c>
      <c r="C29" s="10">
        <f>SUM(C16:C27)</f>
        <v>0</v>
      </c>
      <c r="D29" s="63"/>
      <c r="E29" s="60"/>
      <c r="F29" s="61"/>
      <c r="G29" s="60"/>
      <c r="H29" s="60"/>
      <c r="I29" s="60"/>
      <c r="J29" s="60"/>
      <c r="K29" s="60"/>
      <c r="L29" s="64"/>
      <c r="M29" s="64"/>
      <c r="N29" s="60"/>
      <c r="O29" s="65"/>
      <c r="Q29" s="5"/>
      <c r="R29" s="3"/>
    </row>
    <row r="30" spans="2:18" ht="12.75">
      <c r="B30" s="30" t="s">
        <v>11</v>
      </c>
      <c r="C30" s="26"/>
      <c r="D30" s="66"/>
      <c r="E30" s="46">
        <f>SUM(E17:E27)</f>
        <v>0</v>
      </c>
      <c r="F30" s="67"/>
      <c r="G30" s="46">
        <f>SUM(G17:G27)</f>
        <v>0</v>
      </c>
      <c r="H30" s="67"/>
      <c r="I30" s="46">
        <f>SUM(I17:I27)</f>
        <v>0</v>
      </c>
      <c r="J30" s="67"/>
      <c r="K30" s="46">
        <f>SUM(K17:K27)</f>
        <v>0</v>
      </c>
      <c r="L30" s="67"/>
      <c r="M30" s="46">
        <f>SUM(M17:M27)</f>
        <v>0</v>
      </c>
      <c r="N30" s="19"/>
      <c r="O30" s="47">
        <f>SUM(O17:O27)</f>
        <v>0</v>
      </c>
      <c r="Q30" s="2"/>
      <c r="R30" s="2"/>
    </row>
    <row r="31" spans="2:15" ht="12.75">
      <c r="B31" s="30"/>
      <c r="C31" s="26"/>
      <c r="D31" s="61"/>
      <c r="E31" s="60"/>
      <c r="F31" s="61"/>
      <c r="G31" s="60"/>
      <c r="H31" s="60"/>
      <c r="I31" s="60"/>
      <c r="J31" s="60"/>
      <c r="K31" s="60"/>
      <c r="L31" s="60"/>
      <c r="M31" s="60"/>
      <c r="N31" s="60"/>
      <c r="O31" s="65"/>
    </row>
    <row r="32" spans="2:15" ht="12.75">
      <c r="B32" s="30"/>
      <c r="C32" s="58"/>
      <c r="D32" s="61"/>
      <c r="E32" s="60"/>
      <c r="F32" s="61" t="s">
        <v>10</v>
      </c>
      <c r="G32" s="60"/>
      <c r="H32" s="60"/>
      <c r="I32" s="60"/>
      <c r="J32" s="60"/>
      <c r="K32" s="60"/>
      <c r="L32" s="60"/>
      <c r="M32" s="60"/>
      <c r="N32" s="60"/>
      <c r="O32" s="65"/>
    </row>
    <row r="33" spans="2:15" ht="13.5" thickBot="1">
      <c r="B33" s="31" t="s">
        <v>12</v>
      </c>
      <c r="C33" s="59"/>
      <c r="D33" s="68"/>
      <c r="E33" s="11">
        <f>IF(C29=0,"",E30/$C$29)</f>
      </c>
      <c r="F33" s="68"/>
      <c r="G33" s="11">
        <f>IF(C29=0,"",G30/$C$29)</f>
      </c>
      <c r="H33" s="69"/>
      <c r="I33" s="11">
        <f>IF(C29=0,"",I30/$C$29)</f>
      </c>
      <c r="J33" s="69"/>
      <c r="K33" s="11">
        <f>IF(C29=0,"",K30/$C$29)</f>
      </c>
      <c r="L33" s="69"/>
      <c r="M33" s="11">
        <f>IF(C29=0,"",M30/$C$29)</f>
      </c>
      <c r="N33" s="69"/>
      <c r="O33" s="12">
        <f>IF(C29=0,"",O30/$C$29)</f>
      </c>
    </row>
    <row r="34" spans="2:15" ht="12.75">
      <c r="B34" s="26"/>
      <c r="C34" s="27"/>
      <c r="D34" s="28"/>
      <c r="E34" s="26"/>
      <c r="F34" s="28"/>
      <c r="G34" s="26"/>
      <c r="H34" s="26"/>
      <c r="I34" s="28"/>
      <c r="J34" s="26"/>
      <c r="K34" s="28"/>
      <c r="L34" s="26"/>
      <c r="M34" s="26"/>
      <c r="N34" s="26"/>
      <c r="O34" s="26"/>
    </row>
    <row r="35" spans="2:15" ht="15.75" thickBot="1">
      <c r="B35" s="74" t="s">
        <v>34</v>
      </c>
      <c r="C35" s="27"/>
      <c r="D35" s="28"/>
      <c r="E35" s="26"/>
      <c r="F35" s="28"/>
      <c r="G35" s="26"/>
      <c r="H35" s="26"/>
      <c r="I35" s="26"/>
      <c r="J35" s="26"/>
      <c r="K35" s="26"/>
      <c r="L35" s="26"/>
      <c r="M35" s="26"/>
      <c r="N35" s="26"/>
      <c r="O35" s="26"/>
    </row>
    <row r="36" spans="2:17" s="25" customFormat="1" ht="22.5" customHeight="1" thickBot="1">
      <c r="B36" s="32"/>
      <c r="C36" s="33" t="s">
        <v>15</v>
      </c>
      <c r="D36" s="72">
        <f>IF(C29=0,"",(E33+G33+I33+K33+M33+O33)/6)</f>
      </c>
      <c r="E36" s="97">
        <f>IF(D36="","",IF(D36&lt;0.245," TROP BAS! MODIFIER LA QUALITE ACOUSTIQUE DES MATERIAUX"," LE COEFFICIENT MOYEN D'ABSORPTION ACOUSTIQUE EST SATISFAISANT"))</f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5" ht="17.25">
      <c r="B37" s="71" t="s">
        <v>35</v>
      </c>
      <c r="C37" s="27"/>
      <c r="D37" s="28"/>
      <c r="E37" s="26"/>
      <c r="F37" s="28"/>
      <c r="G37" s="26"/>
      <c r="H37" s="26"/>
      <c r="I37" s="26"/>
      <c r="J37" s="26"/>
      <c r="K37" s="26"/>
      <c r="L37" s="26"/>
      <c r="M37" s="26"/>
      <c r="N37" s="26"/>
      <c r="O37" s="26"/>
    </row>
    <row r="38" spans="2:15" ht="12.75">
      <c r="B38" s="26"/>
      <c r="C38" s="27"/>
      <c r="D38" s="28"/>
      <c r="E38" s="26"/>
      <c r="F38" s="28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24.75" customHeight="1">
      <c r="B39" s="79" t="s">
        <v>14</v>
      </c>
      <c r="C39" s="80"/>
      <c r="D39" s="81"/>
      <c r="E39" s="82"/>
      <c r="F39" s="28"/>
      <c r="G39" s="26"/>
      <c r="H39" s="79" t="s">
        <v>50</v>
      </c>
      <c r="I39" s="80"/>
      <c r="J39" s="81"/>
      <c r="K39" s="82"/>
      <c r="L39" s="79"/>
      <c r="M39" s="80"/>
      <c r="N39" s="81"/>
      <c r="O39" s="82"/>
    </row>
    <row r="40" spans="2:15" ht="12.75">
      <c r="B40" s="26"/>
      <c r="C40" s="27"/>
      <c r="D40" s="28"/>
      <c r="E40" s="26"/>
      <c r="F40" s="28"/>
      <c r="G40" s="26"/>
      <c r="H40" s="26"/>
      <c r="I40" s="26"/>
      <c r="J40" s="26"/>
      <c r="K40" s="26"/>
      <c r="L40" s="26"/>
      <c r="M40" s="26"/>
      <c r="N40" s="26"/>
      <c r="O40" s="26"/>
    </row>
    <row r="41" spans="2:15" ht="12.75">
      <c r="B41" s="26"/>
      <c r="C41" s="27"/>
      <c r="D41" s="28"/>
      <c r="E41" s="26"/>
      <c r="F41" s="28"/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12.75">
      <c r="B42" s="26"/>
      <c r="C42" s="27"/>
      <c r="D42" s="28"/>
      <c r="E42" s="26"/>
      <c r="F42" s="28"/>
      <c r="G42" s="26"/>
      <c r="H42" s="26"/>
      <c r="I42" s="26"/>
      <c r="J42" s="26"/>
      <c r="K42" s="26"/>
      <c r="L42" s="26"/>
      <c r="M42" s="26"/>
      <c r="N42" s="26"/>
      <c r="O42" s="26"/>
    </row>
    <row r="43" spans="2:15" ht="12.75">
      <c r="B43" s="26"/>
      <c r="C43" s="27"/>
      <c r="D43" s="28"/>
      <c r="E43" s="26"/>
      <c r="F43" s="28"/>
      <c r="G43" s="26"/>
      <c r="H43" s="26"/>
      <c r="I43" s="26"/>
      <c r="J43" s="26"/>
      <c r="K43" s="26"/>
      <c r="L43" s="26"/>
      <c r="M43" s="26"/>
      <c r="N43" s="26"/>
      <c r="O43" s="26"/>
    </row>
    <row r="44" spans="2:15" ht="12.75">
      <c r="B44" s="26"/>
      <c r="C44" s="27"/>
      <c r="D44" s="28"/>
      <c r="E44" s="26"/>
      <c r="F44" s="28"/>
      <c r="G44" s="26"/>
      <c r="H44" s="26"/>
      <c r="I44" s="26"/>
      <c r="J44" s="26"/>
      <c r="K44" s="26"/>
      <c r="L44" s="26"/>
      <c r="M44" s="26"/>
      <c r="N44" s="26"/>
      <c r="O44" s="26"/>
    </row>
    <row r="45" spans="2:15" ht="12.75">
      <c r="B45" s="26"/>
      <c r="C45" s="27"/>
      <c r="D45" s="28"/>
      <c r="E45" s="26"/>
      <c r="F45" s="28"/>
      <c r="G45" s="26"/>
      <c r="H45" s="26"/>
      <c r="I45" s="26"/>
      <c r="J45" s="26"/>
      <c r="K45" s="26"/>
      <c r="L45" s="26"/>
      <c r="M45" s="26"/>
      <c r="N45" s="26"/>
      <c r="O45" s="26"/>
    </row>
  </sheetData>
  <sheetProtection password="C7A8" sheet="1" objects="1" scenarios="1" selectLockedCells="1"/>
  <protectedRanges>
    <protectedRange sqref="B17:B19 B25:B27 B21:B23" name="Plage3_1"/>
    <protectedRange sqref="H36 C17:D27 N17:N27 L17:L27 J17:J27 H17:H27 F17:F18 F20:F27" name="Plage1_1"/>
    <protectedRange sqref="B9" name="Plage2_1"/>
  </protectedRanges>
  <mergeCells count="6">
    <mergeCell ref="E36:Q36"/>
    <mergeCell ref="C9:O9"/>
    <mergeCell ref="C11:O11"/>
    <mergeCell ref="Q13:R16"/>
    <mergeCell ref="Q18:R20"/>
    <mergeCell ref="C10:O10"/>
  </mergeCells>
  <conditionalFormatting sqref="E36">
    <cfRule type="cellIs" priority="1" dxfId="0" operator="lessThan" stopIfTrue="1">
      <formula>0.245</formula>
    </cfRule>
  </conditionalFormatting>
  <printOptions horizontalCentered="1"/>
  <pageMargins left="0.31496062992125984" right="0.2362204724409449" top="0.7086614173228347" bottom="0.5118110236220472" header="0.31496062992125984" footer="0.15748031496062992"/>
  <pageSetup fitToHeight="1" fitToWidth="1" horizontalDpi="300" verticalDpi="300" orientation="landscape" paperSize="9" r:id="rId1"/>
  <headerFooter alignWithMargins="0">
    <oddHeader>&amp;L&amp;"Times New Roman,Gras"&amp;16CALCUL DU COEFFICIENT MOYEN D'ABSORPTION ACOUSTIQUE</oddHeader>
    <oddFooter>&amp;LA livrer avec les plans de construction.
&amp;"Arial,Italique"&amp;8Calcul_coefficient_acoustique.xls/jp/janvier_09&amp;R&amp;"Arial,Italique"&amp;8Adresse  pour envoi  :
OCIRT - Service de l'nspection du travail - Case postale 1255 - 1211 Genève 26 La Praille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37"/>
  <sheetViews>
    <sheetView showGridLines="0" workbookViewId="0" topLeftCell="A1">
      <selection activeCell="F17" sqref="F17"/>
    </sheetView>
  </sheetViews>
  <sheetFormatPr defaultColWidth="11.421875" defaultRowHeight="12.75"/>
  <cols>
    <col min="1" max="1" width="5.140625" style="26" customWidth="1"/>
    <col min="2" max="2" width="28.421875" style="26" customWidth="1"/>
    <col min="3" max="3" width="6.7109375" style="27" customWidth="1"/>
    <col min="4" max="4" width="5.57421875" style="28" customWidth="1"/>
    <col min="5" max="5" width="6.421875" style="26" customWidth="1"/>
    <col min="6" max="6" width="5.57421875" style="28" customWidth="1"/>
    <col min="7" max="7" width="6.421875" style="26" customWidth="1"/>
    <col min="8" max="8" width="5.57421875" style="26" customWidth="1"/>
    <col min="9" max="9" width="6.421875" style="26" customWidth="1"/>
    <col min="10" max="10" width="5.57421875" style="26" customWidth="1"/>
    <col min="11" max="11" width="6.421875" style="26" customWidth="1"/>
    <col min="12" max="12" width="5.57421875" style="26" customWidth="1"/>
    <col min="13" max="13" width="6.421875" style="26" customWidth="1"/>
    <col min="14" max="14" width="5.57421875" style="26" customWidth="1"/>
    <col min="15" max="15" width="6.421875" style="26" customWidth="1"/>
    <col min="16" max="16" width="2.8515625" style="26" customWidth="1"/>
    <col min="17" max="16384" width="11.421875" style="26" customWidth="1"/>
  </cols>
  <sheetData>
    <row r="1" ht="23.25">
      <c r="B1" s="70" t="s">
        <v>18</v>
      </c>
    </row>
    <row r="2" spans="2:6" s="25" customFormat="1" ht="19.5" customHeight="1">
      <c r="B2" s="37" t="s">
        <v>19</v>
      </c>
      <c r="C2" s="23"/>
      <c r="D2" s="24"/>
      <c r="F2" s="24"/>
    </row>
    <row r="3" spans="2:6" s="25" customFormat="1" ht="25.5" customHeight="1">
      <c r="B3" s="36" t="s">
        <v>16</v>
      </c>
      <c r="C3" s="23"/>
      <c r="D3" s="24"/>
      <c r="F3" s="24"/>
    </row>
    <row r="4" ht="15">
      <c r="B4" s="35" t="s">
        <v>31</v>
      </c>
    </row>
    <row r="5" ht="15">
      <c r="B5" s="35" t="s">
        <v>32</v>
      </c>
    </row>
    <row r="6" ht="15">
      <c r="B6" s="35" t="s">
        <v>39</v>
      </c>
    </row>
    <row r="7" ht="15">
      <c r="B7" s="35" t="s">
        <v>30</v>
      </c>
    </row>
    <row r="8" ht="15">
      <c r="B8" s="35"/>
    </row>
    <row r="9" spans="2:15" ht="18" customHeight="1">
      <c r="B9" s="48" t="s">
        <v>17</v>
      </c>
      <c r="C9" s="102" t="s">
        <v>36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ht="18.75">
      <c r="B10" s="48" t="s">
        <v>20</v>
      </c>
      <c r="C10" s="102" t="s">
        <v>37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8.75">
      <c r="B11" s="48" t="s">
        <v>29</v>
      </c>
      <c r="C11" s="102" t="s">
        <v>45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ht="18" customHeight="1" thickBot="1"/>
    <row r="13" spans="2:18" ht="18.75" customHeight="1">
      <c r="B13" s="13" t="s">
        <v>0</v>
      </c>
      <c r="C13" s="14" t="s">
        <v>1</v>
      </c>
      <c r="D13" s="15" t="s">
        <v>23</v>
      </c>
      <c r="E13" s="16"/>
      <c r="F13" s="15" t="s">
        <v>24</v>
      </c>
      <c r="G13" s="16"/>
      <c r="H13" s="15" t="s">
        <v>25</v>
      </c>
      <c r="I13" s="16"/>
      <c r="J13" s="15" t="s">
        <v>26</v>
      </c>
      <c r="K13" s="16"/>
      <c r="L13" s="15" t="s">
        <v>27</v>
      </c>
      <c r="M13" s="16"/>
      <c r="N13" s="15" t="s">
        <v>28</v>
      </c>
      <c r="O13" s="17"/>
      <c r="Q13" s="101" t="s">
        <v>21</v>
      </c>
      <c r="R13" s="101"/>
    </row>
    <row r="14" spans="2:18" ht="16.5">
      <c r="B14" s="18"/>
      <c r="C14" s="19" t="s">
        <v>13</v>
      </c>
      <c r="D14" s="20" t="s">
        <v>2</v>
      </c>
      <c r="E14" s="21" t="s">
        <v>3</v>
      </c>
      <c r="F14" s="20" t="s">
        <v>2</v>
      </c>
      <c r="G14" s="21" t="s">
        <v>3</v>
      </c>
      <c r="H14" s="20" t="s">
        <v>2</v>
      </c>
      <c r="I14" s="21" t="s">
        <v>3</v>
      </c>
      <c r="J14" s="20" t="s">
        <v>2</v>
      </c>
      <c r="K14" s="21" t="s">
        <v>3</v>
      </c>
      <c r="L14" s="20" t="s">
        <v>2</v>
      </c>
      <c r="M14" s="21" t="s">
        <v>3</v>
      </c>
      <c r="N14" s="20" t="s">
        <v>2</v>
      </c>
      <c r="O14" s="22" t="s">
        <v>3</v>
      </c>
      <c r="Q14" s="101"/>
      <c r="R14" s="101"/>
    </row>
    <row r="15" spans="2:18" ht="12.75">
      <c r="B15" s="30"/>
      <c r="C15" s="49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2"/>
      <c r="Q15" s="101"/>
      <c r="R15" s="101"/>
    </row>
    <row r="16" spans="2:18" ht="19.5">
      <c r="B16" s="39" t="s">
        <v>4</v>
      </c>
      <c r="C16" s="4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3"/>
      <c r="Q16" s="101"/>
      <c r="R16" s="101"/>
    </row>
    <row r="17" spans="2:18" ht="12.75">
      <c r="B17" s="83" t="s">
        <v>41</v>
      </c>
      <c r="C17" s="10">
        <v>800</v>
      </c>
      <c r="D17" s="84">
        <v>0.06</v>
      </c>
      <c r="E17" s="40">
        <f>$C$17*D17</f>
        <v>48</v>
      </c>
      <c r="F17" s="84">
        <v>0.2</v>
      </c>
      <c r="G17" s="40">
        <f>$C$17*F17</f>
        <v>160</v>
      </c>
      <c r="H17" s="84">
        <v>0.15</v>
      </c>
      <c r="I17" s="40">
        <f>$C$17*H17</f>
        <v>120</v>
      </c>
      <c r="J17" s="84">
        <v>0.14</v>
      </c>
      <c r="K17" s="40">
        <f>$C$17*J17</f>
        <v>112.00000000000001</v>
      </c>
      <c r="L17" s="84">
        <v>0.1</v>
      </c>
      <c r="M17" s="40">
        <f>$C$17*L17</f>
        <v>80</v>
      </c>
      <c r="N17" s="84">
        <v>0.05</v>
      </c>
      <c r="O17" s="42">
        <f>$C$17*N17</f>
        <v>40</v>
      </c>
      <c r="Q17" s="85"/>
      <c r="R17" s="85"/>
    </row>
    <row r="18" spans="2:18" ht="15.75" customHeight="1">
      <c r="B18" s="86" t="s">
        <v>5</v>
      </c>
      <c r="C18" s="10">
        <v>60</v>
      </c>
      <c r="D18" s="84">
        <v>0.04</v>
      </c>
      <c r="E18" s="40">
        <f>$C$18*D18</f>
        <v>2.4</v>
      </c>
      <c r="F18" s="84">
        <v>0.04</v>
      </c>
      <c r="G18" s="40">
        <f>$C$18*F18</f>
        <v>2.4</v>
      </c>
      <c r="H18" s="84">
        <v>0.06</v>
      </c>
      <c r="I18" s="40">
        <f>$C$18*H18</f>
        <v>3.5999999999999996</v>
      </c>
      <c r="J18" s="84">
        <v>0.06</v>
      </c>
      <c r="K18" s="40">
        <f>$C$18*J18</f>
        <v>3.5999999999999996</v>
      </c>
      <c r="L18" s="84">
        <v>0.05</v>
      </c>
      <c r="M18" s="40">
        <f>$C$18*L18</f>
        <v>3</v>
      </c>
      <c r="N18" s="84">
        <v>0.03</v>
      </c>
      <c r="O18" s="42">
        <f>$C$18*N18</f>
        <v>1.7999999999999998</v>
      </c>
      <c r="Q18" s="101" t="s">
        <v>22</v>
      </c>
      <c r="R18" s="101"/>
    </row>
    <row r="19" spans="2:18" ht="15.75" customHeight="1">
      <c r="B19" s="86"/>
      <c r="C19" s="10"/>
      <c r="D19" s="84"/>
      <c r="E19" s="40">
        <f>$C$19*D19</f>
        <v>0</v>
      </c>
      <c r="F19" s="84"/>
      <c r="G19" s="40">
        <f>$C$19*F19</f>
        <v>0</v>
      </c>
      <c r="H19" s="84"/>
      <c r="I19" s="40">
        <f>$C$19*H19</f>
        <v>0</v>
      </c>
      <c r="J19" s="84"/>
      <c r="K19" s="40">
        <f>$C$19*J19</f>
        <v>0</v>
      </c>
      <c r="L19" s="84"/>
      <c r="M19" s="40">
        <f>$C$19*L19</f>
        <v>0</v>
      </c>
      <c r="N19" s="84"/>
      <c r="O19" s="42">
        <f>$C$19*N19</f>
        <v>0</v>
      </c>
      <c r="Q19" s="101"/>
      <c r="R19" s="101"/>
    </row>
    <row r="20" spans="2:18" ht="28.5" customHeight="1">
      <c r="B20" s="39" t="s">
        <v>6</v>
      </c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  <c r="N20" s="54"/>
      <c r="O20" s="56"/>
      <c r="Q20" s="101"/>
      <c r="R20" s="101"/>
    </row>
    <row r="21" spans="2:18" ht="12.75">
      <c r="B21" s="83" t="s">
        <v>5</v>
      </c>
      <c r="C21" s="10">
        <v>200</v>
      </c>
      <c r="D21" s="84">
        <v>0.1</v>
      </c>
      <c r="E21" s="40">
        <f>$C$21*D21</f>
        <v>20</v>
      </c>
      <c r="F21" s="84">
        <v>0.04</v>
      </c>
      <c r="G21" s="40">
        <f>$C$21*F21</f>
        <v>8</v>
      </c>
      <c r="H21" s="84">
        <v>0.03</v>
      </c>
      <c r="I21" s="40">
        <f>$C$21*H21</f>
        <v>6</v>
      </c>
      <c r="J21" s="84">
        <v>0.02</v>
      </c>
      <c r="K21" s="40">
        <f>$C$21*J21</f>
        <v>4</v>
      </c>
      <c r="L21" s="84">
        <v>0.02</v>
      </c>
      <c r="M21" s="40">
        <f>$C$21*L21</f>
        <v>4</v>
      </c>
      <c r="N21" s="84">
        <v>0.02</v>
      </c>
      <c r="O21" s="42">
        <f>$C$21*N21</f>
        <v>4</v>
      </c>
      <c r="Q21" s="85"/>
      <c r="R21" s="85"/>
    </row>
    <row r="22" spans="2:18" ht="12.75">
      <c r="B22" s="86" t="s">
        <v>38</v>
      </c>
      <c r="C22" s="10">
        <v>60</v>
      </c>
      <c r="D22" s="84">
        <v>0.06</v>
      </c>
      <c r="E22" s="40">
        <f>$C$22*D22</f>
        <v>3.5999999999999996</v>
      </c>
      <c r="F22" s="84">
        <v>0.2</v>
      </c>
      <c r="G22" s="40">
        <f>$C$22*F22</f>
        <v>12</v>
      </c>
      <c r="H22" s="84">
        <v>0.15</v>
      </c>
      <c r="I22" s="40">
        <f>$C$22*H22</f>
        <v>9</v>
      </c>
      <c r="J22" s="84">
        <v>0.14</v>
      </c>
      <c r="K22" s="40">
        <f>$C$22*J22</f>
        <v>8.4</v>
      </c>
      <c r="L22" s="84">
        <v>0.1</v>
      </c>
      <c r="M22" s="40">
        <f>$C$22*L22</f>
        <v>6</v>
      </c>
      <c r="N22" s="84">
        <v>0.05</v>
      </c>
      <c r="O22" s="42">
        <f>$C$22*N22</f>
        <v>3</v>
      </c>
      <c r="Q22" s="85"/>
      <c r="R22" s="85"/>
    </row>
    <row r="23" spans="2:18" ht="12.75">
      <c r="B23" s="86" t="s">
        <v>7</v>
      </c>
      <c r="C23" s="10">
        <v>250</v>
      </c>
      <c r="D23" s="84">
        <v>0.06</v>
      </c>
      <c r="E23" s="40">
        <f>$C$23*D23</f>
        <v>15</v>
      </c>
      <c r="F23" s="84">
        <v>0.2</v>
      </c>
      <c r="G23" s="40">
        <f>$C$23*F23</f>
        <v>50</v>
      </c>
      <c r="H23" s="84">
        <v>0.15</v>
      </c>
      <c r="I23" s="40">
        <f>$C$23*H23</f>
        <v>37.5</v>
      </c>
      <c r="J23" s="84">
        <v>0.14</v>
      </c>
      <c r="K23" s="40">
        <f>$C$23*J23</f>
        <v>35</v>
      </c>
      <c r="L23" s="84">
        <v>0.1</v>
      </c>
      <c r="M23" s="40">
        <f>$C$23*L23</f>
        <v>25</v>
      </c>
      <c r="N23" s="84">
        <v>0.05</v>
      </c>
      <c r="O23" s="42">
        <f>$C$23*N23</f>
        <v>12.5</v>
      </c>
      <c r="Q23" s="85"/>
      <c r="R23" s="85"/>
    </row>
    <row r="24" spans="2:15" ht="28.5" customHeight="1">
      <c r="B24" s="39" t="s">
        <v>8</v>
      </c>
      <c r="C24" s="49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6"/>
    </row>
    <row r="25" spans="2:15" ht="12.75">
      <c r="B25" s="87" t="s">
        <v>9</v>
      </c>
      <c r="C25" s="10">
        <v>700</v>
      </c>
      <c r="D25" s="84">
        <v>0.02</v>
      </c>
      <c r="E25" s="40">
        <f>$C$25*D25</f>
        <v>14</v>
      </c>
      <c r="F25" s="84">
        <v>0.03</v>
      </c>
      <c r="G25" s="40">
        <f>$C$25*F25</f>
        <v>21</v>
      </c>
      <c r="H25" s="84">
        <v>0.03</v>
      </c>
      <c r="I25" s="40">
        <f>$C$25*H25</f>
        <v>21</v>
      </c>
      <c r="J25" s="84">
        <v>0.04</v>
      </c>
      <c r="K25" s="40">
        <f>$C$25*J25</f>
        <v>28</v>
      </c>
      <c r="L25" s="84">
        <v>0.05</v>
      </c>
      <c r="M25" s="40">
        <f>$C$25*L25</f>
        <v>35</v>
      </c>
      <c r="N25" s="84">
        <v>0.05</v>
      </c>
      <c r="O25" s="42">
        <f>$C$25*N25</f>
        <v>35</v>
      </c>
    </row>
    <row r="26" spans="2:15" ht="12.75">
      <c r="B26" s="86" t="s">
        <v>10</v>
      </c>
      <c r="C26" s="10"/>
      <c r="D26" s="84"/>
      <c r="E26" s="40">
        <f>$C$26*D26</f>
        <v>0</v>
      </c>
      <c r="F26" s="84"/>
      <c r="G26" s="40">
        <f>$C$26*F26</f>
        <v>0</v>
      </c>
      <c r="H26" s="84"/>
      <c r="I26" s="40">
        <f>$C$26*H26</f>
        <v>0</v>
      </c>
      <c r="J26" s="84"/>
      <c r="K26" s="40">
        <f>$C$26*J26</f>
        <v>0</v>
      </c>
      <c r="L26" s="84"/>
      <c r="M26" s="40">
        <f>$C$26*L26</f>
        <v>0</v>
      </c>
      <c r="N26" s="84"/>
      <c r="O26" s="42">
        <f>$C$26*N26</f>
        <v>0</v>
      </c>
    </row>
    <row r="27" spans="2:15" ht="12.75">
      <c r="B27" s="86"/>
      <c r="C27" s="10"/>
      <c r="D27" s="84"/>
      <c r="E27" s="40">
        <f>$C$27*D27</f>
        <v>0</v>
      </c>
      <c r="F27" s="84"/>
      <c r="G27" s="40">
        <f>$C$27*F27</f>
        <v>0</v>
      </c>
      <c r="H27" s="84"/>
      <c r="I27" s="40">
        <f>$C$27*H27</f>
        <v>0</v>
      </c>
      <c r="J27" s="84"/>
      <c r="K27" s="40">
        <f>$C$27*J27</f>
        <v>0</v>
      </c>
      <c r="L27" s="84"/>
      <c r="M27" s="40">
        <f>$C$27*L27</f>
        <v>0</v>
      </c>
      <c r="N27" s="84"/>
      <c r="O27" s="42">
        <f>$C$27*N27</f>
        <v>0</v>
      </c>
    </row>
    <row r="28" spans="2:18" ht="12.75">
      <c r="B28" s="30"/>
      <c r="C28" s="57"/>
      <c r="D28" s="60"/>
      <c r="E28" s="61"/>
      <c r="F28" s="60"/>
      <c r="G28" s="61"/>
      <c r="H28" s="61"/>
      <c r="I28" s="61"/>
      <c r="J28" s="61"/>
      <c r="K28" s="61"/>
      <c r="L28" s="61"/>
      <c r="M28" s="61"/>
      <c r="N28" s="61"/>
      <c r="O28" s="62"/>
      <c r="Q28" s="60"/>
      <c r="R28" s="60"/>
    </row>
    <row r="29" spans="2:18" ht="15.75">
      <c r="B29" s="29" t="s">
        <v>33</v>
      </c>
      <c r="C29" s="10">
        <f>SUM(C16:C27)</f>
        <v>2070</v>
      </c>
      <c r="D29" s="63"/>
      <c r="E29" s="60"/>
      <c r="F29" s="61"/>
      <c r="G29" s="60"/>
      <c r="H29" s="60"/>
      <c r="I29" s="60"/>
      <c r="J29" s="60"/>
      <c r="K29" s="60"/>
      <c r="L29" s="64"/>
      <c r="M29" s="64"/>
      <c r="N29" s="60"/>
      <c r="O29" s="65"/>
      <c r="Q29" s="88"/>
      <c r="R29" s="64"/>
    </row>
    <row r="30" spans="2:18" ht="12.75">
      <c r="B30" s="30" t="s">
        <v>11</v>
      </c>
      <c r="C30" s="26"/>
      <c r="D30" s="66"/>
      <c r="E30" s="46">
        <f>SUM(E17:E27)</f>
        <v>103</v>
      </c>
      <c r="F30" s="67"/>
      <c r="G30" s="46">
        <f>SUM(G17:G27)</f>
        <v>253.4</v>
      </c>
      <c r="H30" s="67"/>
      <c r="I30" s="46">
        <f>SUM(I17:I27)</f>
        <v>197.1</v>
      </c>
      <c r="J30" s="67"/>
      <c r="K30" s="46">
        <f>SUM(K17:K27)</f>
        <v>191</v>
      </c>
      <c r="L30" s="67"/>
      <c r="M30" s="46">
        <f>SUM(M17:M27)</f>
        <v>153</v>
      </c>
      <c r="N30" s="19"/>
      <c r="O30" s="47">
        <f>SUM(O17:O27)</f>
        <v>96.3</v>
      </c>
      <c r="Q30" s="60"/>
      <c r="R30" s="60"/>
    </row>
    <row r="31" spans="2:15" ht="12.75">
      <c r="B31" s="30"/>
      <c r="C31" s="26"/>
      <c r="D31" s="61"/>
      <c r="E31" s="60"/>
      <c r="F31" s="61"/>
      <c r="G31" s="60"/>
      <c r="H31" s="60"/>
      <c r="I31" s="60"/>
      <c r="J31" s="60"/>
      <c r="K31" s="60"/>
      <c r="L31" s="60"/>
      <c r="M31" s="60"/>
      <c r="N31" s="60"/>
      <c r="O31" s="65"/>
    </row>
    <row r="32" spans="2:15" ht="12.75">
      <c r="B32" s="30"/>
      <c r="C32" s="58"/>
      <c r="D32" s="61"/>
      <c r="E32" s="60"/>
      <c r="F32" s="61" t="s">
        <v>10</v>
      </c>
      <c r="G32" s="60"/>
      <c r="H32" s="60"/>
      <c r="I32" s="60"/>
      <c r="J32" s="60"/>
      <c r="K32" s="60"/>
      <c r="L32" s="60"/>
      <c r="M32" s="60"/>
      <c r="N32" s="60"/>
      <c r="O32" s="65"/>
    </row>
    <row r="33" spans="2:15" ht="13.5" thickBot="1">
      <c r="B33" s="31" t="s">
        <v>12</v>
      </c>
      <c r="C33" s="59"/>
      <c r="D33" s="68"/>
      <c r="E33" s="11">
        <f>IF(C29=0,"",E30/$C$29)</f>
        <v>0.049758454106280194</v>
      </c>
      <c r="F33" s="68"/>
      <c r="G33" s="11">
        <f>IF(C29=0,"",G30/$C$29)</f>
        <v>0.12241545893719807</v>
      </c>
      <c r="H33" s="69"/>
      <c r="I33" s="11">
        <f>IF(C29=0,"",I30/$C$29)</f>
        <v>0.09521739130434782</v>
      </c>
      <c r="J33" s="69"/>
      <c r="K33" s="11">
        <f>IF(C29=0,"",K30/$C$29)</f>
        <v>0.09227053140096618</v>
      </c>
      <c r="L33" s="69"/>
      <c r="M33" s="11">
        <f>IF(C29=0,"",M30/$C$29)</f>
        <v>0.07391304347826087</v>
      </c>
      <c r="N33" s="69"/>
      <c r="O33" s="12">
        <f>IF(C29=0,"",O30/$C$29)</f>
        <v>0.04652173913043478</v>
      </c>
    </row>
    <row r="34" spans="9:11" ht="12.75">
      <c r="I34" s="28"/>
      <c r="K34" s="28"/>
    </row>
    <row r="35" ht="15.75" thickBot="1">
      <c r="B35" s="74" t="s">
        <v>34</v>
      </c>
    </row>
    <row r="36" spans="2:8" s="25" customFormat="1" ht="22.5" customHeight="1" thickBot="1">
      <c r="B36" s="32"/>
      <c r="C36" s="33" t="s">
        <v>15</v>
      </c>
      <c r="D36" s="72">
        <f>IF(C29=0,"",(E33+G33+I33+K33+M33+O33)/6)</f>
        <v>0.08001610305958133</v>
      </c>
      <c r="E36" s="73" t="str">
        <f>IF(D36="","",IF(D36&lt;0.245," TROP BAS! MODIFIER LA QUALITE ACOUSTIQUE DES MATERIAUX","LE COEFFICIENT MOYEN D'ABSORPTION ACOUSTIQUE EST SATISFAISANT"))</f>
        <v> TROP BAS! MODIFIER LA QUALITE ACOUSTIQUE DES MATERIAUX</v>
      </c>
      <c r="F36" s="24"/>
      <c r="H36" s="34"/>
    </row>
    <row r="37" ht="17.25">
      <c r="B37" s="71" t="s">
        <v>35</v>
      </c>
    </row>
  </sheetData>
  <sheetProtection password="C7A8" sheet="1" objects="1" scenarios="1" selectLockedCells="1"/>
  <protectedRanges>
    <protectedRange sqref="B17:B19 B25:B27 B21:B23" name="Plage3_1"/>
    <protectedRange sqref="H36 C17:D27 N17:N27 L17:L27 J17:J27 H17:H27 F17:F18 F20:F27" name="Plage1_1"/>
    <protectedRange sqref="B9" name="Plage2_1"/>
  </protectedRanges>
  <mergeCells count="5">
    <mergeCell ref="Q18:R20"/>
    <mergeCell ref="C9:O9"/>
    <mergeCell ref="C10:O10"/>
    <mergeCell ref="C11:O11"/>
    <mergeCell ref="Q13:R16"/>
  </mergeCells>
  <conditionalFormatting sqref="E36">
    <cfRule type="cellIs" priority="1" dxfId="0" operator="lessThan" stopIfTrue="1">
      <formula>0.245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140625" style="26" customWidth="1"/>
    <col min="2" max="2" width="28.421875" style="26" customWidth="1"/>
    <col min="3" max="3" width="6.7109375" style="27" customWidth="1"/>
    <col min="4" max="4" width="5.57421875" style="28" customWidth="1"/>
    <col min="5" max="5" width="6.421875" style="26" customWidth="1"/>
    <col min="6" max="6" width="5.57421875" style="28" customWidth="1"/>
    <col min="7" max="7" width="6.421875" style="26" customWidth="1"/>
    <col min="8" max="8" width="5.57421875" style="26" customWidth="1"/>
    <col min="9" max="9" width="6.421875" style="26" customWidth="1"/>
    <col min="10" max="10" width="5.57421875" style="26" customWidth="1"/>
    <col min="11" max="11" width="6.421875" style="26" customWidth="1"/>
    <col min="12" max="12" width="5.57421875" style="26" customWidth="1"/>
    <col min="13" max="13" width="6.421875" style="26" customWidth="1"/>
    <col min="14" max="14" width="5.57421875" style="26" customWidth="1"/>
    <col min="15" max="15" width="6.421875" style="26" customWidth="1"/>
    <col min="16" max="16" width="2.8515625" style="26" customWidth="1"/>
    <col min="17" max="16384" width="11.421875" style="26" customWidth="1"/>
  </cols>
  <sheetData>
    <row r="1" ht="23.25">
      <c r="B1" s="70" t="s">
        <v>18</v>
      </c>
    </row>
    <row r="2" spans="2:6" s="25" customFormat="1" ht="19.5" customHeight="1">
      <c r="B2" s="37" t="s">
        <v>19</v>
      </c>
      <c r="C2" s="23"/>
      <c r="D2" s="24"/>
      <c r="F2" s="24"/>
    </row>
    <row r="3" spans="2:6" s="25" customFormat="1" ht="25.5" customHeight="1">
      <c r="B3" s="36" t="s">
        <v>16</v>
      </c>
      <c r="C3" s="23"/>
      <c r="D3" s="24"/>
      <c r="F3" s="24"/>
    </row>
    <row r="4" ht="15">
      <c r="B4" s="35" t="s">
        <v>31</v>
      </c>
    </row>
    <row r="5" ht="15">
      <c r="B5" s="35" t="s">
        <v>32</v>
      </c>
    </row>
    <row r="6" ht="15">
      <c r="B6" s="35" t="s">
        <v>39</v>
      </c>
    </row>
    <row r="7" ht="15">
      <c r="B7" s="35" t="s">
        <v>30</v>
      </c>
    </row>
    <row r="8" ht="15">
      <c r="B8" s="35"/>
    </row>
    <row r="9" spans="2:17" ht="18" customHeight="1">
      <c r="B9" s="48" t="s">
        <v>17</v>
      </c>
      <c r="C9" s="102" t="s">
        <v>36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77"/>
      <c r="Q9" s="77"/>
    </row>
    <row r="10" spans="2:17" ht="18.75">
      <c r="B10" s="48" t="s">
        <v>20</v>
      </c>
      <c r="C10" s="102" t="s">
        <v>37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78"/>
      <c r="Q10" s="78"/>
    </row>
    <row r="11" spans="2:17" ht="18.75">
      <c r="B11" s="48" t="s">
        <v>29</v>
      </c>
      <c r="C11" s="89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78"/>
      <c r="Q11" s="78"/>
    </row>
    <row r="12" ht="18" customHeight="1" thickBot="1"/>
    <row r="13" spans="2:18" ht="18.75" customHeight="1">
      <c r="B13" s="13" t="s">
        <v>0</v>
      </c>
      <c r="C13" s="14" t="s">
        <v>1</v>
      </c>
      <c r="D13" s="15" t="s">
        <v>23</v>
      </c>
      <c r="E13" s="16"/>
      <c r="F13" s="15" t="s">
        <v>24</v>
      </c>
      <c r="G13" s="16"/>
      <c r="H13" s="15" t="s">
        <v>25</v>
      </c>
      <c r="I13" s="16"/>
      <c r="J13" s="15" t="s">
        <v>26</v>
      </c>
      <c r="K13" s="16"/>
      <c r="L13" s="15" t="s">
        <v>27</v>
      </c>
      <c r="M13" s="16"/>
      <c r="N13" s="15" t="s">
        <v>28</v>
      </c>
      <c r="O13" s="17"/>
      <c r="Q13" s="101" t="s">
        <v>21</v>
      </c>
      <c r="R13" s="101"/>
    </row>
    <row r="14" spans="2:18" ht="16.5">
      <c r="B14" s="18"/>
      <c r="C14" s="19" t="s">
        <v>13</v>
      </c>
      <c r="D14" s="20" t="s">
        <v>2</v>
      </c>
      <c r="E14" s="21" t="s">
        <v>3</v>
      </c>
      <c r="F14" s="20" t="s">
        <v>2</v>
      </c>
      <c r="G14" s="21" t="s">
        <v>3</v>
      </c>
      <c r="H14" s="20" t="s">
        <v>2</v>
      </c>
      <c r="I14" s="21" t="s">
        <v>3</v>
      </c>
      <c r="J14" s="20" t="s">
        <v>2</v>
      </c>
      <c r="K14" s="21" t="s">
        <v>3</v>
      </c>
      <c r="L14" s="20" t="s">
        <v>2</v>
      </c>
      <c r="M14" s="21" t="s">
        <v>3</v>
      </c>
      <c r="N14" s="20" t="s">
        <v>2</v>
      </c>
      <c r="O14" s="22" t="s">
        <v>3</v>
      </c>
      <c r="Q14" s="101"/>
      <c r="R14" s="101"/>
    </row>
    <row r="15" spans="2:18" ht="12.75">
      <c r="B15" s="30"/>
      <c r="C15" s="49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2"/>
      <c r="Q15" s="101"/>
      <c r="R15" s="101"/>
    </row>
    <row r="16" spans="2:18" ht="19.5">
      <c r="B16" s="39" t="s">
        <v>4</v>
      </c>
      <c r="C16" s="4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3"/>
      <c r="Q16" s="101"/>
      <c r="R16" s="101"/>
    </row>
    <row r="17" spans="2:18" ht="12.75">
      <c r="B17" s="90" t="s">
        <v>40</v>
      </c>
      <c r="C17" s="10">
        <v>800</v>
      </c>
      <c r="D17" s="91">
        <v>0.35</v>
      </c>
      <c r="E17" s="40">
        <f>$C$17*D17</f>
        <v>280</v>
      </c>
      <c r="F17" s="91">
        <v>0.7</v>
      </c>
      <c r="G17" s="40">
        <f>$C$17*F17</f>
        <v>560</v>
      </c>
      <c r="H17" s="91">
        <v>0.75</v>
      </c>
      <c r="I17" s="40">
        <f>$C$17*H17</f>
        <v>600</v>
      </c>
      <c r="J17" s="91">
        <v>0.85</v>
      </c>
      <c r="K17" s="40">
        <f>$C$17*J17</f>
        <v>680</v>
      </c>
      <c r="L17" s="91">
        <v>0.9</v>
      </c>
      <c r="M17" s="40">
        <f>$C$17*L17</f>
        <v>720</v>
      </c>
      <c r="N17" s="91">
        <v>0.8</v>
      </c>
      <c r="O17" s="42">
        <f>$C$17*N17</f>
        <v>640</v>
      </c>
      <c r="Q17" s="85"/>
      <c r="R17" s="85"/>
    </row>
    <row r="18" spans="2:18" ht="15.75" customHeight="1">
      <c r="B18" s="86" t="s">
        <v>5</v>
      </c>
      <c r="C18" s="10">
        <v>60</v>
      </c>
      <c r="D18" s="84">
        <v>0.04</v>
      </c>
      <c r="E18" s="40">
        <f>$C$18*D18</f>
        <v>2.4</v>
      </c>
      <c r="F18" s="84">
        <v>0.04</v>
      </c>
      <c r="G18" s="40">
        <f>$C$18*F18</f>
        <v>2.4</v>
      </c>
      <c r="H18" s="84">
        <v>0.06</v>
      </c>
      <c r="I18" s="40">
        <f>$C$18*H18</f>
        <v>3.5999999999999996</v>
      </c>
      <c r="J18" s="84">
        <v>0.06</v>
      </c>
      <c r="K18" s="40">
        <f>$C$18*J18</f>
        <v>3.5999999999999996</v>
      </c>
      <c r="L18" s="84">
        <v>0.05</v>
      </c>
      <c r="M18" s="40">
        <f>$C$18*L18</f>
        <v>3</v>
      </c>
      <c r="N18" s="84">
        <v>0.03</v>
      </c>
      <c r="O18" s="42">
        <f>$C$18*N18</f>
        <v>1.7999999999999998</v>
      </c>
      <c r="Q18" s="101" t="s">
        <v>22</v>
      </c>
      <c r="R18" s="101"/>
    </row>
    <row r="19" spans="2:18" ht="15.75" customHeight="1">
      <c r="B19" s="86"/>
      <c r="C19" s="10"/>
      <c r="D19" s="84"/>
      <c r="E19" s="40">
        <f>$C$19*D19</f>
        <v>0</v>
      </c>
      <c r="F19" s="84"/>
      <c r="G19" s="40">
        <f>$C$19*F19</f>
        <v>0</v>
      </c>
      <c r="H19" s="84"/>
      <c r="I19" s="40">
        <f>$C$19*H19</f>
        <v>0</v>
      </c>
      <c r="J19" s="84"/>
      <c r="K19" s="40">
        <f>$C$19*J19</f>
        <v>0</v>
      </c>
      <c r="L19" s="84"/>
      <c r="M19" s="40">
        <f>$C$19*L19</f>
        <v>0</v>
      </c>
      <c r="N19" s="84"/>
      <c r="O19" s="42">
        <f>$C$19*N19</f>
        <v>0</v>
      </c>
      <c r="Q19" s="101"/>
      <c r="R19" s="101"/>
    </row>
    <row r="20" spans="2:18" ht="28.5" customHeight="1">
      <c r="B20" s="39" t="s">
        <v>6</v>
      </c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  <c r="N20" s="54"/>
      <c r="O20" s="56"/>
      <c r="Q20" s="101"/>
      <c r="R20" s="101"/>
    </row>
    <row r="21" spans="2:18" ht="12.75">
      <c r="B21" s="83" t="s">
        <v>5</v>
      </c>
      <c r="C21" s="10">
        <v>200</v>
      </c>
      <c r="D21" s="84">
        <v>0.1</v>
      </c>
      <c r="E21" s="40">
        <f>$C$21*D21</f>
        <v>20</v>
      </c>
      <c r="F21" s="84">
        <v>0.04</v>
      </c>
      <c r="G21" s="40">
        <f>$C$21*F21</f>
        <v>8</v>
      </c>
      <c r="H21" s="84">
        <v>0.03</v>
      </c>
      <c r="I21" s="40">
        <f>$C$21*H21</f>
        <v>6</v>
      </c>
      <c r="J21" s="84">
        <v>0.02</v>
      </c>
      <c r="K21" s="40">
        <f>$C$21*J21</f>
        <v>4</v>
      </c>
      <c r="L21" s="84">
        <v>0.02</v>
      </c>
      <c r="M21" s="40">
        <f>$C$21*L21</f>
        <v>4</v>
      </c>
      <c r="N21" s="84">
        <v>0.02</v>
      </c>
      <c r="O21" s="42">
        <f>$C$21*N21</f>
        <v>4</v>
      </c>
      <c r="Q21" s="85"/>
      <c r="R21" s="85"/>
    </row>
    <row r="22" spans="2:18" ht="12.75">
      <c r="B22" s="86" t="s">
        <v>38</v>
      </c>
      <c r="C22" s="10">
        <v>60</v>
      </c>
      <c r="D22" s="84">
        <v>0.06</v>
      </c>
      <c r="E22" s="40">
        <f>$C$22*D22</f>
        <v>3.5999999999999996</v>
      </c>
      <c r="F22" s="84">
        <v>0.2</v>
      </c>
      <c r="G22" s="40">
        <f>$C$22*F22</f>
        <v>12</v>
      </c>
      <c r="H22" s="84">
        <v>0.15</v>
      </c>
      <c r="I22" s="40">
        <f>$C$22*H22</f>
        <v>9</v>
      </c>
      <c r="J22" s="84">
        <v>0.14</v>
      </c>
      <c r="K22" s="40">
        <f>$C$22*J22</f>
        <v>8.4</v>
      </c>
      <c r="L22" s="84">
        <v>0.1</v>
      </c>
      <c r="M22" s="40">
        <f>$C$22*L22</f>
        <v>6</v>
      </c>
      <c r="N22" s="84">
        <v>0.05</v>
      </c>
      <c r="O22" s="42">
        <f>$C$22*N22</f>
        <v>3</v>
      </c>
      <c r="Q22" s="85"/>
      <c r="R22" s="85"/>
    </row>
    <row r="23" spans="2:18" ht="12.75">
      <c r="B23" s="86" t="s">
        <v>7</v>
      </c>
      <c r="C23" s="10">
        <v>250</v>
      </c>
      <c r="D23" s="84">
        <v>0.06</v>
      </c>
      <c r="E23" s="40">
        <f>$C$23*D23</f>
        <v>15</v>
      </c>
      <c r="F23" s="84">
        <v>0.2</v>
      </c>
      <c r="G23" s="40">
        <f>$C$23*F23</f>
        <v>50</v>
      </c>
      <c r="H23" s="84">
        <v>0.15</v>
      </c>
      <c r="I23" s="40">
        <f>$C$23*H23</f>
        <v>37.5</v>
      </c>
      <c r="J23" s="84">
        <v>0.14</v>
      </c>
      <c r="K23" s="40">
        <f>$C$23*J23</f>
        <v>35</v>
      </c>
      <c r="L23" s="84">
        <v>0.1</v>
      </c>
      <c r="M23" s="40">
        <f>$C$23*L23</f>
        <v>25</v>
      </c>
      <c r="N23" s="84">
        <v>0.05</v>
      </c>
      <c r="O23" s="42">
        <f>$C$23*N23</f>
        <v>12.5</v>
      </c>
      <c r="Q23" s="85"/>
      <c r="R23" s="85"/>
    </row>
    <row r="24" spans="2:15" ht="28.5" customHeight="1">
      <c r="B24" s="39" t="s">
        <v>8</v>
      </c>
      <c r="C24" s="49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6"/>
    </row>
    <row r="25" spans="2:15" ht="12.75">
      <c r="B25" s="87" t="s">
        <v>9</v>
      </c>
      <c r="C25" s="10">
        <v>700</v>
      </c>
      <c r="D25" s="84">
        <v>0.02</v>
      </c>
      <c r="E25" s="40">
        <f>$C$25*D25</f>
        <v>14</v>
      </c>
      <c r="F25" s="84">
        <v>0.03</v>
      </c>
      <c r="G25" s="40">
        <f>$C$25*F25</f>
        <v>21</v>
      </c>
      <c r="H25" s="84">
        <v>0.03</v>
      </c>
      <c r="I25" s="40">
        <f>$C$25*H25</f>
        <v>21</v>
      </c>
      <c r="J25" s="84">
        <v>0.04</v>
      </c>
      <c r="K25" s="40">
        <f>$C$25*J25</f>
        <v>28</v>
      </c>
      <c r="L25" s="84">
        <v>0.05</v>
      </c>
      <c r="M25" s="40">
        <f>$C$25*L25</f>
        <v>35</v>
      </c>
      <c r="N25" s="84">
        <v>0.05</v>
      </c>
      <c r="O25" s="42">
        <f>$C$25*N25</f>
        <v>35</v>
      </c>
    </row>
    <row r="26" spans="2:15" ht="12.75">
      <c r="B26" s="86" t="s">
        <v>10</v>
      </c>
      <c r="C26" s="10"/>
      <c r="D26" s="84"/>
      <c r="E26" s="40">
        <f>$C$26*D26</f>
        <v>0</v>
      </c>
      <c r="F26" s="84"/>
      <c r="G26" s="40">
        <f>$C$26*F26</f>
        <v>0</v>
      </c>
      <c r="H26" s="84"/>
      <c r="I26" s="40">
        <f>$C$26*H26</f>
        <v>0</v>
      </c>
      <c r="J26" s="84"/>
      <c r="K26" s="40">
        <f>$C$26*J26</f>
        <v>0</v>
      </c>
      <c r="L26" s="84"/>
      <c r="M26" s="40">
        <f>$C$26*L26</f>
        <v>0</v>
      </c>
      <c r="N26" s="84"/>
      <c r="O26" s="42">
        <f>$C$26*N26</f>
        <v>0</v>
      </c>
    </row>
    <row r="27" spans="2:15" ht="12.75">
      <c r="B27" s="86"/>
      <c r="C27" s="10"/>
      <c r="D27" s="84"/>
      <c r="E27" s="40">
        <f>$C$27*D27</f>
        <v>0</v>
      </c>
      <c r="F27" s="84"/>
      <c r="G27" s="40">
        <f>$C$27*F27</f>
        <v>0</v>
      </c>
      <c r="H27" s="84"/>
      <c r="I27" s="40">
        <f>$C$27*H27</f>
        <v>0</v>
      </c>
      <c r="J27" s="84"/>
      <c r="K27" s="40">
        <f>$C$27*J27</f>
        <v>0</v>
      </c>
      <c r="L27" s="84"/>
      <c r="M27" s="40">
        <f>$C$27*L27</f>
        <v>0</v>
      </c>
      <c r="N27" s="84"/>
      <c r="O27" s="42">
        <f>$C$27*N27</f>
        <v>0</v>
      </c>
    </row>
    <row r="28" spans="2:18" ht="12.75">
      <c r="B28" s="30"/>
      <c r="C28" s="57"/>
      <c r="D28" s="60"/>
      <c r="E28" s="61"/>
      <c r="F28" s="60"/>
      <c r="G28" s="61"/>
      <c r="H28" s="61"/>
      <c r="I28" s="61"/>
      <c r="J28" s="61"/>
      <c r="K28" s="61"/>
      <c r="L28" s="61"/>
      <c r="M28" s="61"/>
      <c r="N28" s="61"/>
      <c r="O28" s="62"/>
      <c r="Q28" s="60"/>
      <c r="R28" s="60"/>
    </row>
    <row r="29" spans="2:18" ht="15.75">
      <c r="B29" s="29" t="s">
        <v>33</v>
      </c>
      <c r="C29" s="10">
        <f>SUM(C16:C27)</f>
        <v>2070</v>
      </c>
      <c r="D29" s="63"/>
      <c r="E29" s="60"/>
      <c r="F29" s="61"/>
      <c r="G29" s="60"/>
      <c r="H29" s="60"/>
      <c r="I29" s="60"/>
      <c r="J29" s="60"/>
      <c r="K29" s="60"/>
      <c r="L29" s="64"/>
      <c r="M29" s="64"/>
      <c r="N29" s="60"/>
      <c r="O29" s="65"/>
      <c r="Q29" s="88"/>
      <c r="R29" s="64"/>
    </row>
    <row r="30" spans="2:18" ht="12.75">
      <c r="B30" s="30" t="s">
        <v>11</v>
      </c>
      <c r="C30" s="26"/>
      <c r="D30" s="66"/>
      <c r="E30" s="46">
        <f>SUM(E17:E27)</f>
        <v>335</v>
      </c>
      <c r="F30" s="67"/>
      <c r="G30" s="46">
        <f>SUM(G17:G27)</f>
        <v>653.4</v>
      </c>
      <c r="H30" s="67"/>
      <c r="I30" s="46">
        <f>SUM(I17:I27)</f>
        <v>677.1</v>
      </c>
      <c r="J30" s="67"/>
      <c r="K30" s="46">
        <f>SUM(K17:K27)</f>
        <v>759</v>
      </c>
      <c r="L30" s="67"/>
      <c r="M30" s="46">
        <f>SUM(M17:M27)</f>
        <v>793</v>
      </c>
      <c r="N30" s="19"/>
      <c r="O30" s="47">
        <f>SUM(O17:O27)</f>
        <v>696.3</v>
      </c>
      <c r="Q30" s="60"/>
      <c r="R30" s="60"/>
    </row>
    <row r="31" spans="2:15" ht="12.75">
      <c r="B31" s="30"/>
      <c r="C31" s="26"/>
      <c r="D31" s="61"/>
      <c r="E31" s="60"/>
      <c r="F31" s="61"/>
      <c r="G31" s="60"/>
      <c r="H31" s="60"/>
      <c r="I31" s="60"/>
      <c r="J31" s="60"/>
      <c r="K31" s="60"/>
      <c r="L31" s="60"/>
      <c r="M31" s="60"/>
      <c r="N31" s="60"/>
      <c r="O31" s="65"/>
    </row>
    <row r="32" spans="2:15" ht="12.75">
      <c r="B32" s="30"/>
      <c r="C32" s="58"/>
      <c r="D32" s="61"/>
      <c r="E32" s="60"/>
      <c r="F32" s="61" t="s">
        <v>10</v>
      </c>
      <c r="G32" s="60"/>
      <c r="H32" s="60"/>
      <c r="I32" s="60"/>
      <c r="J32" s="60"/>
      <c r="K32" s="60"/>
      <c r="L32" s="60"/>
      <c r="M32" s="60"/>
      <c r="N32" s="60"/>
      <c r="O32" s="65"/>
    </row>
    <row r="33" spans="2:15" ht="13.5" thickBot="1">
      <c r="B33" s="31" t="s">
        <v>12</v>
      </c>
      <c r="C33" s="59"/>
      <c r="D33" s="68"/>
      <c r="E33" s="11">
        <f>IF(C29=0,"",E30/$C$29)</f>
        <v>0.16183574879227053</v>
      </c>
      <c r="F33" s="68"/>
      <c r="G33" s="11">
        <f>IF(C29=0,"",G30/$C$29)</f>
        <v>0.31565217391304345</v>
      </c>
      <c r="H33" s="69"/>
      <c r="I33" s="11">
        <f>IF(C29=0,"",I30/$C$29)</f>
        <v>0.32710144927536233</v>
      </c>
      <c r="J33" s="69"/>
      <c r="K33" s="11">
        <f>IF(C29=0,"",K30/$C$29)</f>
        <v>0.36666666666666664</v>
      </c>
      <c r="L33" s="69"/>
      <c r="M33" s="11">
        <f>IF(C29=0,"",M30/$C$29)</f>
        <v>0.38309178743961353</v>
      </c>
      <c r="N33" s="69"/>
      <c r="O33" s="12">
        <f>IF(C29=0,"",O30/$C$29)</f>
        <v>0.33637681159420285</v>
      </c>
    </row>
    <row r="34" spans="9:11" ht="12.75">
      <c r="I34" s="28"/>
      <c r="K34" s="28"/>
    </row>
    <row r="35" ht="15.75" thickBot="1">
      <c r="B35" s="74" t="s">
        <v>34</v>
      </c>
    </row>
    <row r="36" spans="2:8" s="25" customFormat="1" ht="22.5" customHeight="1" thickBot="1">
      <c r="B36" s="32"/>
      <c r="C36" s="33" t="s">
        <v>15</v>
      </c>
      <c r="D36" s="72">
        <f>IF(C29=0,"",(E33+G33+I33+K33+M33+O33)/6)</f>
        <v>0.3151207729468599</v>
      </c>
      <c r="E36" s="73" t="str">
        <f>IF(D36="","",IF(D36&lt;0.245," TROP BAS! MODIFIER LA QUALITE ACOUSTIQUE DES MATERIAUX"," LE COEFFICIENT MOYEN D'ABSORPTION ACOUSTIQUE EST SATISFAISANT"))</f>
        <v> LE COEFFICIENT MOYEN D'ABSORPTION ACOUSTIQUE EST SATISFAISANT</v>
      </c>
      <c r="F36" s="24"/>
      <c r="H36" s="34"/>
    </row>
    <row r="37" ht="17.25">
      <c r="B37" s="71" t="s">
        <v>35</v>
      </c>
    </row>
  </sheetData>
  <sheetProtection password="C7A8" sheet="1" objects="1" scenarios="1" selectLockedCells="1"/>
  <protectedRanges>
    <protectedRange sqref="B17:B19 B25:B27 B21:B23" name="Plage3"/>
    <protectedRange sqref="H36 C17:D27 N17:N27 L17:L27 J17:J27 H17:H27 F17:F18 F20:F27" name="Plage1"/>
    <protectedRange sqref="B9" name="Plage2"/>
  </protectedRanges>
  <mergeCells count="4">
    <mergeCell ref="Q18:R20"/>
    <mergeCell ref="C9:O9"/>
    <mergeCell ref="C10:O10"/>
    <mergeCell ref="Q13:R16"/>
  </mergeCells>
  <conditionalFormatting sqref="E36">
    <cfRule type="cellIs" priority="1" dxfId="0" operator="lessThan" stopIfTrue="1">
      <formula>0.245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140625" style="26" customWidth="1"/>
    <col min="2" max="2" width="28.421875" style="26" customWidth="1"/>
    <col min="3" max="3" width="6.7109375" style="27" customWidth="1"/>
    <col min="4" max="4" width="5.57421875" style="28" customWidth="1"/>
    <col min="5" max="5" width="6.421875" style="26" customWidth="1"/>
    <col min="6" max="6" width="5.57421875" style="28" customWidth="1"/>
    <col min="7" max="7" width="6.421875" style="26" customWidth="1"/>
    <col min="8" max="8" width="5.57421875" style="26" customWidth="1"/>
    <col min="9" max="9" width="6.421875" style="26" customWidth="1"/>
    <col min="10" max="10" width="5.57421875" style="26" customWidth="1"/>
    <col min="11" max="11" width="6.421875" style="26" customWidth="1"/>
    <col min="12" max="12" width="5.57421875" style="26" customWidth="1"/>
    <col min="13" max="13" width="6.421875" style="26" customWidth="1"/>
    <col min="14" max="14" width="5.57421875" style="26" customWidth="1"/>
    <col min="15" max="15" width="6.421875" style="26" customWidth="1"/>
    <col min="16" max="16" width="2.8515625" style="26" customWidth="1"/>
    <col min="17" max="16384" width="11.421875" style="26" customWidth="1"/>
  </cols>
  <sheetData>
    <row r="1" ht="23.25">
      <c r="B1" s="70" t="s">
        <v>18</v>
      </c>
    </row>
    <row r="2" spans="2:6" s="25" customFormat="1" ht="19.5" customHeight="1">
      <c r="B2" s="37" t="s">
        <v>19</v>
      </c>
      <c r="C2" s="23"/>
      <c r="D2" s="24"/>
      <c r="F2" s="24"/>
    </row>
    <row r="3" spans="2:6" s="25" customFormat="1" ht="25.5" customHeight="1">
      <c r="B3" s="36" t="s">
        <v>16</v>
      </c>
      <c r="C3" s="23"/>
      <c r="D3" s="24"/>
      <c r="F3" s="24"/>
    </row>
    <row r="4" ht="15">
      <c r="B4" s="35" t="s">
        <v>31</v>
      </c>
    </row>
    <row r="5" ht="15">
      <c r="B5" s="35" t="s">
        <v>32</v>
      </c>
    </row>
    <row r="6" ht="15">
      <c r="B6" s="35" t="s">
        <v>39</v>
      </c>
    </row>
    <row r="7" ht="15">
      <c r="B7" s="35" t="s">
        <v>30</v>
      </c>
    </row>
    <row r="8" ht="15">
      <c r="B8" s="35"/>
    </row>
    <row r="9" spans="2:15" ht="18" customHeight="1">
      <c r="B9" s="48" t="s">
        <v>17</v>
      </c>
      <c r="C9" s="102" t="s">
        <v>36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ht="18.75">
      <c r="B10" s="48" t="s">
        <v>20</v>
      </c>
      <c r="C10" s="102" t="s">
        <v>37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8.75">
      <c r="B11" s="48" t="s">
        <v>29</v>
      </c>
      <c r="C11" s="102" t="s">
        <v>42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18.75">
      <c r="B12" s="48"/>
      <c r="C12" s="92" t="s">
        <v>46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ht="18" customHeight="1" thickBot="1"/>
    <row r="14" spans="2:18" ht="18.75" customHeight="1">
      <c r="B14" s="13" t="s">
        <v>0</v>
      </c>
      <c r="C14" s="14" t="s">
        <v>1</v>
      </c>
      <c r="D14" s="15" t="s">
        <v>23</v>
      </c>
      <c r="E14" s="16"/>
      <c r="F14" s="15" t="s">
        <v>24</v>
      </c>
      <c r="G14" s="16"/>
      <c r="H14" s="15" t="s">
        <v>25</v>
      </c>
      <c r="I14" s="16"/>
      <c r="J14" s="15" t="s">
        <v>26</v>
      </c>
      <c r="K14" s="16"/>
      <c r="L14" s="15" t="s">
        <v>27</v>
      </c>
      <c r="M14" s="16"/>
      <c r="N14" s="15" t="s">
        <v>28</v>
      </c>
      <c r="O14" s="17"/>
      <c r="Q14" s="101" t="s">
        <v>21</v>
      </c>
      <c r="R14" s="101"/>
    </row>
    <row r="15" spans="2:18" ht="16.5">
      <c r="B15" s="18"/>
      <c r="C15" s="19" t="s">
        <v>13</v>
      </c>
      <c r="D15" s="20" t="s">
        <v>2</v>
      </c>
      <c r="E15" s="21" t="s">
        <v>3</v>
      </c>
      <c r="F15" s="20" t="s">
        <v>2</v>
      </c>
      <c r="G15" s="21" t="s">
        <v>3</v>
      </c>
      <c r="H15" s="20" t="s">
        <v>2</v>
      </c>
      <c r="I15" s="21" t="s">
        <v>3</v>
      </c>
      <c r="J15" s="20" t="s">
        <v>2</v>
      </c>
      <c r="K15" s="21" t="s">
        <v>3</v>
      </c>
      <c r="L15" s="20" t="s">
        <v>2</v>
      </c>
      <c r="M15" s="21" t="s">
        <v>3</v>
      </c>
      <c r="N15" s="20" t="s">
        <v>2</v>
      </c>
      <c r="O15" s="22" t="s">
        <v>3</v>
      </c>
      <c r="Q15" s="101"/>
      <c r="R15" s="101"/>
    </row>
    <row r="16" spans="2:18" ht="12.75">
      <c r="B16" s="30"/>
      <c r="C16" s="4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2"/>
      <c r="Q16" s="101"/>
      <c r="R16" s="101"/>
    </row>
    <row r="17" spans="2:18" ht="19.5">
      <c r="B17" s="39" t="s">
        <v>4</v>
      </c>
      <c r="C17" s="49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3"/>
      <c r="Q17" s="101"/>
      <c r="R17" s="101"/>
    </row>
    <row r="18" spans="2:18" ht="12.75">
      <c r="B18" s="83" t="s">
        <v>43</v>
      </c>
      <c r="C18" s="93">
        <v>250</v>
      </c>
      <c r="D18" s="84">
        <v>0.06</v>
      </c>
      <c r="E18" s="40">
        <f>$C$18*D18</f>
        <v>15</v>
      </c>
      <c r="F18" s="84">
        <v>0.2</v>
      </c>
      <c r="G18" s="40">
        <f>$C$18*F18</f>
        <v>50</v>
      </c>
      <c r="H18" s="84">
        <v>0.15</v>
      </c>
      <c r="I18" s="40">
        <f>$C$18*H18</f>
        <v>37.5</v>
      </c>
      <c r="J18" s="84">
        <v>0.14</v>
      </c>
      <c r="K18" s="40">
        <f>$C$18*J18</f>
        <v>35</v>
      </c>
      <c r="L18" s="84">
        <v>0.1</v>
      </c>
      <c r="M18" s="40">
        <f>$C$18*L18</f>
        <v>25</v>
      </c>
      <c r="N18" s="84">
        <v>0.05</v>
      </c>
      <c r="O18" s="42">
        <f>$C$18*N18</f>
        <v>12.5</v>
      </c>
      <c r="Q18" s="85"/>
      <c r="R18" s="85"/>
    </row>
    <row r="19" spans="2:18" ht="15.75" customHeight="1">
      <c r="B19" s="94" t="s">
        <v>44</v>
      </c>
      <c r="C19" s="93">
        <v>550</v>
      </c>
      <c r="D19" s="84">
        <v>0.15</v>
      </c>
      <c r="E19" s="40">
        <f>$C$19*D19</f>
        <v>82.5</v>
      </c>
      <c r="F19" s="84">
        <v>0.4</v>
      </c>
      <c r="G19" s="40">
        <f>$C$19*F19</f>
        <v>220</v>
      </c>
      <c r="H19" s="84">
        <v>0.8</v>
      </c>
      <c r="I19" s="40">
        <f>$C$19*H19</f>
        <v>440</v>
      </c>
      <c r="J19" s="84">
        <v>1.05</v>
      </c>
      <c r="K19" s="40">
        <f>$C$19*J19</f>
        <v>577.5</v>
      </c>
      <c r="L19" s="84">
        <v>1.05</v>
      </c>
      <c r="M19" s="40">
        <f>$C$19*L19</f>
        <v>577.5</v>
      </c>
      <c r="N19" s="84">
        <v>1.05</v>
      </c>
      <c r="O19" s="42">
        <f>$C$19*N19</f>
        <v>577.5</v>
      </c>
      <c r="Q19" s="101" t="s">
        <v>22</v>
      </c>
      <c r="R19" s="101"/>
    </row>
    <row r="20" spans="2:18" ht="15.75" customHeight="1">
      <c r="B20" s="86" t="s">
        <v>5</v>
      </c>
      <c r="C20" s="10">
        <v>60</v>
      </c>
      <c r="D20" s="84">
        <v>0.04</v>
      </c>
      <c r="E20" s="40">
        <f>$C$20*D20</f>
        <v>2.4</v>
      </c>
      <c r="F20" s="84">
        <v>0.04</v>
      </c>
      <c r="G20" s="40">
        <f>$C$20*F20</f>
        <v>2.4</v>
      </c>
      <c r="H20" s="84">
        <v>0.06</v>
      </c>
      <c r="I20" s="40">
        <f>$C$20*H20</f>
        <v>3.5999999999999996</v>
      </c>
      <c r="J20" s="84">
        <v>0.06</v>
      </c>
      <c r="K20" s="40">
        <f>$C$20*J20</f>
        <v>3.5999999999999996</v>
      </c>
      <c r="L20" s="84">
        <v>0.05</v>
      </c>
      <c r="M20" s="40">
        <f>$C$20*L20</f>
        <v>3</v>
      </c>
      <c r="N20" s="84">
        <v>0.03</v>
      </c>
      <c r="O20" s="42">
        <f>$C$20*N20</f>
        <v>1.7999999999999998</v>
      </c>
      <c r="Q20" s="101"/>
      <c r="R20" s="101"/>
    </row>
    <row r="21" spans="2:18" ht="28.5" customHeight="1">
      <c r="B21" s="39" t="s">
        <v>6</v>
      </c>
      <c r="C21" s="49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6"/>
      <c r="Q21" s="101"/>
      <c r="R21" s="101"/>
    </row>
    <row r="22" spans="2:18" ht="12.75">
      <c r="B22" s="83" t="s">
        <v>5</v>
      </c>
      <c r="C22" s="10">
        <v>200</v>
      </c>
      <c r="D22" s="84">
        <v>0.1</v>
      </c>
      <c r="E22" s="40">
        <f>$C$22*D22</f>
        <v>20</v>
      </c>
      <c r="F22" s="84">
        <v>0.04</v>
      </c>
      <c r="G22" s="40">
        <f>$C$22*F22</f>
        <v>8</v>
      </c>
      <c r="H22" s="84">
        <v>0.03</v>
      </c>
      <c r="I22" s="40">
        <f>$C$22*H22</f>
        <v>6</v>
      </c>
      <c r="J22" s="84">
        <v>0.02</v>
      </c>
      <c r="K22" s="40">
        <f>$C$22*J22</f>
        <v>4</v>
      </c>
      <c r="L22" s="84">
        <v>0.02</v>
      </c>
      <c r="M22" s="40">
        <f>$C$22*L22</f>
        <v>4</v>
      </c>
      <c r="N22" s="84">
        <v>0.02</v>
      </c>
      <c r="O22" s="42">
        <f>$C$22*N22</f>
        <v>4</v>
      </c>
      <c r="Q22" s="85"/>
      <c r="R22" s="85"/>
    </row>
    <row r="23" spans="2:18" ht="12.75">
      <c r="B23" s="86" t="s">
        <v>38</v>
      </c>
      <c r="C23" s="10">
        <v>60</v>
      </c>
      <c r="D23" s="84">
        <v>0.06</v>
      </c>
      <c r="E23" s="40">
        <f>$C$23*D23</f>
        <v>3.5999999999999996</v>
      </c>
      <c r="F23" s="84">
        <v>0.2</v>
      </c>
      <c r="G23" s="40">
        <f>$C$23*F23</f>
        <v>12</v>
      </c>
      <c r="H23" s="84">
        <v>0.15</v>
      </c>
      <c r="I23" s="40">
        <f>$C$23*H23</f>
        <v>9</v>
      </c>
      <c r="J23" s="84">
        <v>0.14</v>
      </c>
      <c r="K23" s="40">
        <f>$C$23*J23</f>
        <v>8.4</v>
      </c>
      <c r="L23" s="84">
        <v>0.1</v>
      </c>
      <c r="M23" s="40">
        <f>$C$23*L23</f>
        <v>6</v>
      </c>
      <c r="N23" s="84">
        <v>0.05</v>
      </c>
      <c r="O23" s="42">
        <f>$C$23*N23</f>
        <v>3</v>
      </c>
      <c r="Q23" s="85"/>
      <c r="R23" s="85"/>
    </row>
    <row r="24" spans="2:18" ht="12.75">
      <c r="B24" s="86" t="s">
        <v>7</v>
      </c>
      <c r="C24" s="10">
        <v>250</v>
      </c>
      <c r="D24" s="84">
        <v>0.06</v>
      </c>
      <c r="E24" s="40">
        <f>$C$24*D24</f>
        <v>15</v>
      </c>
      <c r="F24" s="84">
        <v>0.2</v>
      </c>
      <c r="G24" s="40">
        <f>$C$24*F24</f>
        <v>50</v>
      </c>
      <c r="H24" s="84">
        <v>0.15</v>
      </c>
      <c r="I24" s="40">
        <f>$C$24*H24</f>
        <v>37.5</v>
      </c>
      <c r="J24" s="84">
        <v>0.14</v>
      </c>
      <c r="K24" s="40">
        <f>$C$24*J24</f>
        <v>35</v>
      </c>
      <c r="L24" s="84">
        <v>0.1</v>
      </c>
      <c r="M24" s="40">
        <f>$C$24*L24</f>
        <v>25</v>
      </c>
      <c r="N24" s="84">
        <v>0.05</v>
      </c>
      <c r="O24" s="42">
        <f>$C$24*N24</f>
        <v>12.5</v>
      </c>
      <c r="Q24" s="85"/>
      <c r="R24" s="85"/>
    </row>
    <row r="25" spans="2:15" ht="28.5" customHeight="1">
      <c r="B25" s="39" t="s">
        <v>8</v>
      </c>
      <c r="C25" s="49"/>
      <c r="D25" s="54"/>
      <c r="E25" s="55"/>
      <c r="F25" s="54"/>
      <c r="G25" s="55"/>
      <c r="H25" s="54"/>
      <c r="I25" s="55"/>
      <c r="J25" s="54"/>
      <c r="K25" s="55"/>
      <c r="L25" s="54"/>
      <c r="M25" s="55"/>
      <c r="N25" s="54"/>
      <c r="O25" s="56"/>
    </row>
    <row r="26" spans="2:15" ht="12.75">
      <c r="B26" s="87" t="s">
        <v>9</v>
      </c>
      <c r="C26" s="10">
        <v>700</v>
      </c>
      <c r="D26" s="84">
        <v>0.02</v>
      </c>
      <c r="E26" s="40">
        <f>$C$26*D26</f>
        <v>14</v>
      </c>
      <c r="F26" s="84">
        <v>0.03</v>
      </c>
      <c r="G26" s="40">
        <f>$C$26*F26</f>
        <v>21</v>
      </c>
      <c r="H26" s="84">
        <v>0.03</v>
      </c>
      <c r="I26" s="40">
        <f>$C$26*H26</f>
        <v>21</v>
      </c>
      <c r="J26" s="84">
        <v>0.04</v>
      </c>
      <c r="K26" s="40">
        <f>$C$26*J26</f>
        <v>28</v>
      </c>
      <c r="L26" s="84">
        <v>0.05</v>
      </c>
      <c r="M26" s="40">
        <f>$C$26*L26</f>
        <v>35</v>
      </c>
      <c r="N26" s="84">
        <v>0.05</v>
      </c>
      <c r="O26" s="42">
        <f>$C$26*N26</f>
        <v>35</v>
      </c>
    </row>
    <row r="27" spans="2:15" ht="12.75">
      <c r="B27" s="86" t="s">
        <v>10</v>
      </c>
      <c r="C27" s="10"/>
      <c r="D27" s="84"/>
      <c r="E27" s="40">
        <f>$C$27*D27</f>
        <v>0</v>
      </c>
      <c r="F27" s="84"/>
      <c r="G27" s="40">
        <f>$C$27*F27</f>
        <v>0</v>
      </c>
      <c r="H27" s="84"/>
      <c r="I27" s="40">
        <f>$C$27*H27</f>
        <v>0</v>
      </c>
      <c r="J27" s="84"/>
      <c r="K27" s="40">
        <f>$C$27*J27</f>
        <v>0</v>
      </c>
      <c r="L27" s="84"/>
      <c r="M27" s="40">
        <f>$C$27*L27</f>
        <v>0</v>
      </c>
      <c r="N27" s="84"/>
      <c r="O27" s="42">
        <f>$C$27*N27</f>
        <v>0</v>
      </c>
    </row>
    <row r="28" spans="2:15" ht="12.75">
      <c r="B28" s="86"/>
      <c r="C28" s="10"/>
      <c r="D28" s="84"/>
      <c r="E28" s="40">
        <f>$C$28*D28</f>
        <v>0</v>
      </c>
      <c r="F28" s="84"/>
      <c r="G28" s="40">
        <f>$C$28*F28</f>
        <v>0</v>
      </c>
      <c r="H28" s="84"/>
      <c r="I28" s="40">
        <f>$C$28*H28</f>
        <v>0</v>
      </c>
      <c r="J28" s="84"/>
      <c r="K28" s="40">
        <f>$C$28*J28</f>
        <v>0</v>
      </c>
      <c r="L28" s="84"/>
      <c r="M28" s="40">
        <f>$C$28*L28</f>
        <v>0</v>
      </c>
      <c r="N28" s="84"/>
      <c r="O28" s="42">
        <f>$C$28*N28</f>
        <v>0</v>
      </c>
    </row>
    <row r="29" spans="2:18" ht="12.75">
      <c r="B29" s="30"/>
      <c r="C29" s="57"/>
      <c r="D29" s="60"/>
      <c r="E29" s="61"/>
      <c r="F29" s="60"/>
      <c r="G29" s="61"/>
      <c r="H29" s="61"/>
      <c r="I29" s="61"/>
      <c r="J29" s="61"/>
      <c r="K29" s="61"/>
      <c r="L29" s="61"/>
      <c r="M29" s="61"/>
      <c r="N29" s="61"/>
      <c r="O29" s="62"/>
      <c r="Q29" s="60"/>
      <c r="R29" s="60"/>
    </row>
    <row r="30" spans="2:18" ht="15.75">
      <c r="B30" s="29" t="s">
        <v>33</v>
      </c>
      <c r="C30" s="10">
        <f>SUM(C17:C28)</f>
        <v>2070</v>
      </c>
      <c r="D30" s="63"/>
      <c r="E30" s="60"/>
      <c r="F30" s="61"/>
      <c r="G30" s="60"/>
      <c r="H30" s="60"/>
      <c r="I30" s="60"/>
      <c r="J30" s="60"/>
      <c r="K30" s="60"/>
      <c r="L30" s="64"/>
      <c r="M30" s="64"/>
      <c r="N30" s="60"/>
      <c r="O30" s="65"/>
      <c r="Q30" s="88"/>
      <c r="R30" s="64"/>
    </row>
    <row r="31" spans="2:18" ht="12.75">
      <c r="B31" s="30" t="s">
        <v>11</v>
      </c>
      <c r="C31" s="26"/>
      <c r="D31" s="66"/>
      <c r="E31" s="46">
        <f>SUM(E18:E28)</f>
        <v>152.5</v>
      </c>
      <c r="F31" s="67"/>
      <c r="G31" s="46">
        <f>SUM(G18:G28)</f>
        <v>363.4</v>
      </c>
      <c r="H31" s="67"/>
      <c r="I31" s="46">
        <f>SUM(I18:I28)</f>
        <v>554.6</v>
      </c>
      <c r="J31" s="67"/>
      <c r="K31" s="46">
        <f>SUM(K18:K28)</f>
        <v>691.5</v>
      </c>
      <c r="L31" s="67"/>
      <c r="M31" s="46">
        <f>SUM(M18:M28)</f>
        <v>675.5</v>
      </c>
      <c r="N31" s="19"/>
      <c r="O31" s="47">
        <f>SUM(O18:O28)</f>
        <v>646.3</v>
      </c>
      <c r="Q31" s="60"/>
      <c r="R31" s="60"/>
    </row>
    <row r="32" spans="2:15" ht="12.75">
      <c r="B32" s="30"/>
      <c r="C32" s="26"/>
      <c r="D32" s="61"/>
      <c r="E32" s="60"/>
      <c r="F32" s="61"/>
      <c r="G32" s="60"/>
      <c r="H32" s="60"/>
      <c r="I32" s="60"/>
      <c r="J32" s="60"/>
      <c r="K32" s="60"/>
      <c r="L32" s="60"/>
      <c r="M32" s="60"/>
      <c r="N32" s="60"/>
      <c r="O32" s="65"/>
    </row>
    <row r="33" spans="2:15" ht="12.75">
      <c r="B33" s="30"/>
      <c r="C33" s="58"/>
      <c r="D33" s="61"/>
      <c r="E33" s="60"/>
      <c r="F33" s="61" t="s">
        <v>10</v>
      </c>
      <c r="G33" s="60"/>
      <c r="H33" s="60"/>
      <c r="I33" s="60"/>
      <c r="J33" s="60"/>
      <c r="K33" s="60"/>
      <c r="L33" s="60"/>
      <c r="M33" s="60"/>
      <c r="N33" s="60"/>
      <c r="O33" s="65"/>
    </row>
    <row r="34" spans="2:15" ht="13.5" thickBot="1">
      <c r="B34" s="31" t="s">
        <v>12</v>
      </c>
      <c r="C34" s="59"/>
      <c r="D34" s="68"/>
      <c r="E34" s="11">
        <f>IF(C30=0,"",E31/$C$30)</f>
        <v>0.07367149758454106</v>
      </c>
      <c r="F34" s="68"/>
      <c r="G34" s="11">
        <f>IF(C30=0,"",G31/$C$30)</f>
        <v>0.17555555555555555</v>
      </c>
      <c r="H34" s="69"/>
      <c r="I34" s="11">
        <f>IF(C30=0,"",I31/$C$30)</f>
        <v>0.2679227053140097</v>
      </c>
      <c r="J34" s="69"/>
      <c r="K34" s="11">
        <f>IF(C30=0,"",K31/$C$30)</f>
        <v>0.33405797101449275</v>
      </c>
      <c r="L34" s="69"/>
      <c r="M34" s="11">
        <f>IF(C30=0,"",M31/$C$30)</f>
        <v>0.3263285024154589</v>
      </c>
      <c r="N34" s="69"/>
      <c r="O34" s="12">
        <f>IF(C30=0,"",O31/$C$30)</f>
        <v>0.3122222222222222</v>
      </c>
    </row>
    <row r="35" spans="9:11" ht="12.75">
      <c r="I35" s="28"/>
      <c r="K35" s="28"/>
    </row>
    <row r="36" ht="15.75" thickBot="1">
      <c r="B36" s="74" t="s">
        <v>34</v>
      </c>
    </row>
    <row r="37" spans="2:8" s="25" customFormat="1" ht="22.5" customHeight="1" thickBot="1">
      <c r="B37" s="32"/>
      <c r="C37" s="33" t="s">
        <v>15</v>
      </c>
      <c r="D37" s="72">
        <f>IF(C30=0,"",(E34+G34+I34+K34+M34+O34)/6)</f>
        <v>0.24829307568438</v>
      </c>
      <c r="E37" s="73" t="str">
        <f>IF(D37="","",IF(D37&lt;0.245," TROP BAS! MODIFIER LA QUALITE ACOUSTIQUE DES MATERIAUX"," LE COEFFICIENT MOYEN D'ABSORPTION ACOUSTIQUE EST SATISFAISANT"))</f>
        <v> LE COEFFICIENT MOYEN D'ABSORPTION ACOUSTIQUE EST SATISFAISANT</v>
      </c>
      <c r="F37" s="24"/>
      <c r="H37" s="34"/>
    </row>
    <row r="38" ht="17.25">
      <c r="B38" s="71" t="s">
        <v>35</v>
      </c>
    </row>
  </sheetData>
  <sheetProtection password="C7A8" sheet="1" objects="1" scenarios="1" selectLockedCells="1"/>
  <protectedRanges>
    <protectedRange sqref="B18:B20 B26:B28 B22:B24" name="Plage3"/>
    <protectedRange sqref="H37 C18:D28 N18:N28 L18:L28 J18:J28 H18:H28 F18:F19 F21:F28" name="Plage1"/>
    <protectedRange sqref="B9" name="Plage2"/>
  </protectedRanges>
  <mergeCells count="5">
    <mergeCell ref="Q19:R21"/>
    <mergeCell ref="C9:O9"/>
    <mergeCell ref="C10:O10"/>
    <mergeCell ref="C11:O11"/>
    <mergeCell ref="Q14:R17"/>
  </mergeCells>
  <conditionalFormatting sqref="E37">
    <cfRule type="cellIs" priority="1" dxfId="0" operator="lessThan" stopIfTrue="1">
      <formula>0.245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140625" style="26" customWidth="1"/>
    <col min="2" max="2" width="28.421875" style="26" customWidth="1"/>
    <col min="3" max="3" width="6.7109375" style="27" customWidth="1"/>
    <col min="4" max="4" width="5.57421875" style="28" customWidth="1"/>
    <col min="5" max="5" width="6.421875" style="26" customWidth="1"/>
    <col min="6" max="6" width="5.57421875" style="28" customWidth="1"/>
    <col min="7" max="7" width="6.421875" style="26" customWidth="1"/>
    <col min="8" max="8" width="5.57421875" style="26" customWidth="1"/>
    <col min="9" max="9" width="6.421875" style="26" customWidth="1"/>
    <col min="10" max="10" width="5.57421875" style="26" customWidth="1"/>
    <col min="11" max="11" width="6.421875" style="26" customWidth="1"/>
    <col min="12" max="12" width="5.57421875" style="26" customWidth="1"/>
    <col min="13" max="13" width="6.421875" style="26" customWidth="1"/>
    <col min="14" max="14" width="5.57421875" style="26" customWidth="1"/>
    <col min="15" max="15" width="6.421875" style="26" customWidth="1"/>
    <col min="16" max="16" width="2.8515625" style="26" customWidth="1"/>
    <col min="17" max="16384" width="11.421875" style="26" customWidth="1"/>
  </cols>
  <sheetData>
    <row r="1" ht="23.25">
      <c r="B1" s="70" t="s">
        <v>18</v>
      </c>
    </row>
    <row r="2" spans="2:6" s="25" customFormat="1" ht="19.5" customHeight="1">
      <c r="B2" s="37" t="s">
        <v>19</v>
      </c>
      <c r="C2" s="23"/>
      <c r="D2" s="24"/>
      <c r="F2" s="24"/>
    </row>
    <row r="3" spans="2:6" s="25" customFormat="1" ht="25.5" customHeight="1">
      <c r="B3" s="36" t="s">
        <v>16</v>
      </c>
      <c r="C3" s="23"/>
      <c r="D3" s="24"/>
      <c r="F3" s="24"/>
    </row>
    <row r="4" ht="15">
      <c r="B4" s="35" t="s">
        <v>31</v>
      </c>
    </row>
    <row r="5" ht="15">
      <c r="B5" s="35" t="s">
        <v>32</v>
      </c>
    </row>
    <row r="6" ht="15">
      <c r="B6" s="35" t="s">
        <v>39</v>
      </c>
    </row>
    <row r="7" ht="15">
      <c r="B7" s="35" t="s">
        <v>30</v>
      </c>
    </row>
    <row r="8" ht="15">
      <c r="B8" s="35"/>
    </row>
    <row r="9" spans="2:17" ht="18" customHeight="1">
      <c r="B9" s="48" t="s">
        <v>17</v>
      </c>
      <c r="C9" s="102" t="s">
        <v>36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75"/>
      <c r="Q9" s="75"/>
    </row>
    <row r="10" spans="2:17" ht="18.75">
      <c r="B10" s="48" t="s">
        <v>20</v>
      </c>
      <c r="C10" s="102" t="s">
        <v>37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75"/>
      <c r="Q10" s="75"/>
    </row>
    <row r="11" spans="2:17" ht="18.75">
      <c r="B11" s="48" t="s">
        <v>29</v>
      </c>
      <c r="C11" s="102" t="s">
        <v>48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75"/>
      <c r="Q11" s="75"/>
    </row>
    <row r="12" spans="2:17" ht="18.75">
      <c r="B12" s="48"/>
      <c r="C12" s="95" t="s">
        <v>49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75"/>
      <c r="Q12" s="75"/>
    </row>
    <row r="13" ht="18" customHeight="1" thickBot="1"/>
    <row r="14" spans="2:18" ht="18.75" customHeight="1">
      <c r="B14" s="13" t="s">
        <v>0</v>
      </c>
      <c r="C14" s="14" t="s">
        <v>1</v>
      </c>
      <c r="D14" s="15" t="s">
        <v>23</v>
      </c>
      <c r="E14" s="16"/>
      <c r="F14" s="15" t="s">
        <v>24</v>
      </c>
      <c r="G14" s="16"/>
      <c r="H14" s="15" t="s">
        <v>25</v>
      </c>
      <c r="I14" s="16"/>
      <c r="J14" s="15" t="s">
        <v>26</v>
      </c>
      <c r="K14" s="16"/>
      <c r="L14" s="15" t="s">
        <v>27</v>
      </c>
      <c r="M14" s="16"/>
      <c r="N14" s="15" t="s">
        <v>28</v>
      </c>
      <c r="O14" s="17"/>
      <c r="Q14" s="101" t="s">
        <v>21</v>
      </c>
      <c r="R14" s="101"/>
    </row>
    <row r="15" spans="2:18" ht="16.5">
      <c r="B15" s="18"/>
      <c r="C15" s="19" t="s">
        <v>13</v>
      </c>
      <c r="D15" s="20" t="s">
        <v>2</v>
      </c>
      <c r="E15" s="21" t="s">
        <v>3</v>
      </c>
      <c r="F15" s="20" t="s">
        <v>2</v>
      </c>
      <c r="G15" s="21" t="s">
        <v>3</v>
      </c>
      <c r="H15" s="20" t="s">
        <v>2</v>
      </c>
      <c r="I15" s="21" t="s">
        <v>3</v>
      </c>
      <c r="J15" s="20" t="s">
        <v>2</v>
      </c>
      <c r="K15" s="21" t="s">
        <v>3</v>
      </c>
      <c r="L15" s="20" t="s">
        <v>2</v>
      </c>
      <c r="M15" s="21" t="s">
        <v>3</v>
      </c>
      <c r="N15" s="20" t="s">
        <v>2</v>
      </c>
      <c r="O15" s="22" t="s">
        <v>3</v>
      </c>
      <c r="Q15" s="101"/>
      <c r="R15" s="101"/>
    </row>
    <row r="16" spans="2:18" ht="12.75">
      <c r="B16" s="30"/>
      <c r="C16" s="4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2"/>
      <c r="Q16" s="101"/>
      <c r="R16" s="101"/>
    </row>
    <row r="17" spans="2:18" ht="19.5">
      <c r="B17" s="39" t="s">
        <v>4</v>
      </c>
      <c r="C17" s="49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3"/>
      <c r="Q17" s="101"/>
      <c r="R17" s="101"/>
    </row>
    <row r="18" spans="2:18" ht="12.75">
      <c r="B18" s="90" t="s">
        <v>40</v>
      </c>
      <c r="C18" s="10">
        <v>600</v>
      </c>
      <c r="D18" s="91">
        <v>0.35</v>
      </c>
      <c r="E18" s="40">
        <f>$C$18*D18</f>
        <v>210</v>
      </c>
      <c r="F18" s="91">
        <v>0.7</v>
      </c>
      <c r="G18" s="40">
        <f>$C$18*F18</f>
        <v>420</v>
      </c>
      <c r="H18" s="91">
        <v>0.75</v>
      </c>
      <c r="I18" s="40">
        <f>$C$18*H18</f>
        <v>450</v>
      </c>
      <c r="J18" s="91">
        <v>0.85</v>
      </c>
      <c r="K18" s="40">
        <f>$C$18*J18</f>
        <v>510</v>
      </c>
      <c r="L18" s="91">
        <v>0.9</v>
      </c>
      <c r="M18" s="40">
        <f>$C$18*L18</f>
        <v>540</v>
      </c>
      <c r="N18" s="91">
        <v>0.8</v>
      </c>
      <c r="O18" s="42">
        <f>$C$18*N18</f>
        <v>480</v>
      </c>
      <c r="Q18" s="85"/>
      <c r="R18" s="85"/>
    </row>
    <row r="19" spans="2:18" ht="15.75" customHeight="1">
      <c r="B19" s="86" t="s">
        <v>41</v>
      </c>
      <c r="C19" s="10">
        <v>200</v>
      </c>
      <c r="D19" s="84">
        <v>0.06</v>
      </c>
      <c r="E19" s="40">
        <f>$C$19*D19</f>
        <v>12</v>
      </c>
      <c r="F19" s="84">
        <v>0.2</v>
      </c>
      <c r="G19" s="40">
        <f>$C$19*F19</f>
        <v>40</v>
      </c>
      <c r="H19" s="84">
        <v>0.15</v>
      </c>
      <c r="I19" s="40">
        <f>$C$19*H19</f>
        <v>30</v>
      </c>
      <c r="J19" s="84">
        <v>0.14</v>
      </c>
      <c r="K19" s="40">
        <f>$C$19*J19</f>
        <v>28.000000000000004</v>
      </c>
      <c r="L19" s="84">
        <v>0.1</v>
      </c>
      <c r="M19" s="40">
        <f>$C$19*L19</f>
        <v>20</v>
      </c>
      <c r="N19" s="84">
        <v>0.05</v>
      </c>
      <c r="O19" s="42">
        <f>$C$19*N19</f>
        <v>10</v>
      </c>
      <c r="Q19" s="101" t="s">
        <v>22</v>
      </c>
      <c r="R19" s="101"/>
    </row>
    <row r="20" spans="2:18" ht="15.75" customHeight="1">
      <c r="B20" s="86" t="s">
        <v>5</v>
      </c>
      <c r="C20" s="10">
        <v>60</v>
      </c>
      <c r="D20" s="84">
        <v>0.04</v>
      </c>
      <c r="E20" s="40">
        <f>$C$20*D20</f>
        <v>2.4</v>
      </c>
      <c r="F20" s="84">
        <v>0.04</v>
      </c>
      <c r="G20" s="40">
        <f>$C$20*F20</f>
        <v>2.4</v>
      </c>
      <c r="H20" s="84">
        <v>0.06</v>
      </c>
      <c r="I20" s="40">
        <f>$C$20*H20</f>
        <v>3.5999999999999996</v>
      </c>
      <c r="J20" s="84">
        <v>0.06</v>
      </c>
      <c r="K20" s="40">
        <f>$C$20*J20</f>
        <v>3.5999999999999996</v>
      </c>
      <c r="L20" s="84">
        <v>0.05</v>
      </c>
      <c r="M20" s="40">
        <f>$C$20*L20</f>
        <v>3</v>
      </c>
      <c r="N20" s="84">
        <v>0.03</v>
      </c>
      <c r="O20" s="42">
        <f>$C$20*N20</f>
        <v>1.7999999999999998</v>
      </c>
      <c r="Q20" s="101"/>
      <c r="R20" s="101"/>
    </row>
    <row r="21" spans="2:18" ht="28.5" customHeight="1">
      <c r="B21" s="39" t="s">
        <v>6</v>
      </c>
      <c r="C21" s="49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6"/>
      <c r="Q21" s="101"/>
      <c r="R21" s="101"/>
    </row>
    <row r="22" spans="2:18" ht="12.75">
      <c r="B22" s="83" t="s">
        <v>5</v>
      </c>
      <c r="C22" s="10">
        <v>200</v>
      </c>
      <c r="D22" s="84">
        <v>0.1</v>
      </c>
      <c r="E22" s="40">
        <f>$C$22*D22</f>
        <v>20</v>
      </c>
      <c r="F22" s="84">
        <v>0.04</v>
      </c>
      <c r="G22" s="40">
        <f>$C$22*F22</f>
        <v>8</v>
      </c>
      <c r="H22" s="84">
        <v>0.03</v>
      </c>
      <c r="I22" s="40">
        <f>$C$22*H22</f>
        <v>6</v>
      </c>
      <c r="J22" s="84">
        <v>0.02</v>
      </c>
      <c r="K22" s="40">
        <f>$C$22*J22</f>
        <v>4</v>
      </c>
      <c r="L22" s="84">
        <v>0.02</v>
      </c>
      <c r="M22" s="40">
        <f>$C$22*L22</f>
        <v>4</v>
      </c>
      <c r="N22" s="84">
        <v>0.02</v>
      </c>
      <c r="O22" s="42">
        <f>$C$22*N22</f>
        <v>4</v>
      </c>
      <c r="Q22" s="85"/>
      <c r="R22" s="85"/>
    </row>
    <row r="23" spans="2:18" ht="12.75">
      <c r="B23" s="86" t="s">
        <v>38</v>
      </c>
      <c r="C23" s="10">
        <v>60</v>
      </c>
      <c r="D23" s="84">
        <v>0.06</v>
      </c>
      <c r="E23" s="40">
        <f>$C$23*D23</f>
        <v>3.5999999999999996</v>
      </c>
      <c r="F23" s="84">
        <v>0.2</v>
      </c>
      <c r="G23" s="40">
        <f>$C$23*F23</f>
        <v>12</v>
      </c>
      <c r="H23" s="84">
        <v>0.15</v>
      </c>
      <c r="I23" s="40">
        <f>$C$23*H23</f>
        <v>9</v>
      </c>
      <c r="J23" s="84">
        <v>0.14</v>
      </c>
      <c r="K23" s="40">
        <f>$C$23*J23</f>
        <v>8.4</v>
      </c>
      <c r="L23" s="84">
        <v>0.1</v>
      </c>
      <c r="M23" s="40">
        <f>$C$23*L23</f>
        <v>6</v>
      </c>
      <c r="N23" s="84">
        <v>0.05</v>
      </c>
      <c r="O23" s="42">
        <f>$C$23*N23</f>
        <v>3</v>
      </c>
      <c r="Q23" s="85"/>
      <c r="R23" s="85"/>
    </row>
    <row r="24" spans="2:18" ht="12.75">
      <c r="B24" s="86" t="s">
        <v>7</v>
      </c>
      <c r="C24" s="10">
        <v>250</v>
      </c>
      <c r="D24" s="84">
        <v>0.06</v>
      </c>
      <c r="E24" s="40">
        <f>$C$24*D24</f>
        <v>15</v>
      </c>
      <c r="F24" s="84">
        <v>0.2</v>
      </c>
      <c r="G24" s="40">
        <f>$C$24*F24</f>
        <v>50</v>
      </c>
      <c r="H24" s="84">
        <v>0.15</v>
      </c>
      <c r="I24" s="40">
        <f>$C$24*H24</f>
        <v>37.5</v>
      </c>
      <c r="J24" s="84">
        <v>0.14</v>
      </c>
      <c r="K24" s="40">
        <f>$C$24*J24</f>
        <v>35</v>
      </c>
      <c r="L24" s="84">
        <v>0.1</v>
      </c>
      <c r="M24" s="40">
        <f>$C$24*L24</f>
        <v>25</v>
      </c>
      <c r="N24" s="84">
        <v>0.05</v>
      </c>
      <c r="O24" s="42">
        <f>$C$24*N24</f>
        <v>12.5</v>
      </c>
      <c r="Q24" s="85"/>
      <c r="R24" s="85"/>
    </row>
    <row r="25" spans="2:15" ht="28.5" customHeight="1">
      <c r="B25" s="39" t="s">
        <v>8</v>
      </c>
      <c r="C25" s="49"/>
      <c r="D25" s="54"/>
      <c r="E25" s="55"/>
      <c r="F25" s="54"/>
      <c r="G25" s="55"/>
      <c r="H25" s="54"/>
      <c r="I25" s="55"/>
      <c r="J25" s="54"/>
      <c r="K25" s="55"/>
      <c r="L25" s="54"/>
      <c r="M25" s="55"/>
      <c r="N25" s="54"/>
      <c r="O25" s="56"/>
    </row>
    <row r="26" spans="2:15" ht="12.75">
      <c r="B26" s="87" t="s">
        <v>9</v>
      </c>
      <c r="C26" s="10">
        <v>700</v>
      </c>
      <c r="D26" s="84">
        <v>0.02</v>
      </c>
      <c r="E26" s="40">
        <f>$C$26*D26</f>
        <v>14</v>
      </c>
      <c r="F26" s="84">
        <v>0.03</v>
      </c>
      <c r="G26" s="40">
        <f>$C$26*F26</f>
        <v>21</v>
      </c>
      <c r="H26" s="84">
        <v>0.03</v>
      </c>
      <c r="I26" s="40">
        <f>$C$26*H26</f>
        <v>21</v>
      </c>
      <c r="J26" s="84">
        <v>0.04</v>
      </c>
      <c r="K26" s="40">
        <f>$C$26*J26</f>
        <v>28</v>
      </c>
      <c r="L26" s="84">
        <v>0.05</v>
      </c>
      <c r="M26" s="40">
        <f>$C$26*L26</f>
        <v>35</v>
      </c>
      <c r="N26" s="84">
        <v>0.05</v>
      </c>
      <c r="O26" s="42">
        <f>$C$26*N26</f>
        <v>35</v>
      </c>
    </row>
    <row r="27" spans="2:15" ht="12.75">
      <c r="B27" s="86" t="s">
        <v>10</v>
      </c>
      <c r="C27" s="10"/>
      <c r="D27" s="84"/>
      <c r="E27" s="40">
        <f>$C$27*D27</f>
        <v>0</v>
      </c>
      <c r="F27" s="84"/>
      <c r="G27" s="40">
        <f>$C$27*F27</f>
        <v>0</v>
      </c>
      <c r="H27" s="84"/>
      <c r="I27" s="40">
        <f>$C$27*H27</f>
        <v>0</v>
      </c>
      <c r="J27" s="84"/>
      <c r="K27" s="40">
        <f>$C$27*J27</f>
        <v>0</v>
      </c>
      <c r="L27" s="84"/>
      <c r="M27" s="40">
        <f>$C$27*L27</f>
        <v>0</v>
      </c>
      <c r="N27" s="84"/>
      <c r="O27" s="42">
        <f>$C$27*N27</f>
        <v>0</v>
      </c>
    </row>
    <row r="28" spans="2:15" ht="12.75">
      <c r="B28" s="86"/>
      <c r="C28" s="10"/>
      <c r="D28" s="84"/>
      <c r="E28" s="40">
        <f>$C$28*D28</f>
        <v>0</v>
      </c>
      <c r="F28" s="84"/>
      <c r="G28" s="40">
        <f>$C$28*F28</f>
        <v>0</v>
      </c>
      <c r="H28" s="84"/>
      <c r="I28" s="40">
        <f>$C$28*H28</f>
        <v>0</v>
      </c>
      <c r="J28" s="84"/>
      <c r="K28" s="40">
        <f>$C$28*J28</f>
        <v>0</v>
      </c>
      <c r="L28" s="84"/>
      <c r="M28" s="40">
        <f>$C$28*L28</f>
        <v>0</v>
      </c>
      <c r="N28" s="84"/>
      <c r="O28" s="42">
        <f>$C$28*N28</f>
        <v>0</v>
      </c>
    </row>
    <row r="29" spans="2:18" ht="12.75">
      <c r="B29" s="30"/>
      <c r="C29" s="57"/>
      <c r="D29" s="60"/>
      <c r="E29" s="61"/>
      <c r="F29" s="60"/>
      <c r="G29" s="61"/>
      <c r="H29" s="61"/>
      <c r="I29" s="61"/>
      <c r="J29" s="61"/>
      <c r="K29" s="61"/>
      <c r="L29" s="61"/>
      <c r="M29" s="61"/>
      <c r="N29" s="61"/>
      <c r="O29" s="62"/>
      <c r="Q29" s="60"/>
      <c r="R29" s="60"/>
    </row>
    <row r="30" spans="2:18" ht="15.75">
      <c r="B30" s="29" t="s">
        <v>33</v>
      </c>
      <c r="C30" s="10">
        <f>SUM(C17:C28)</f>
        <v>2070</v>
      </c>
      <c r="D30" s="63"/>
      <c r="E30" s="60"/>
      <c r="F30" s="61"/>
      <c r="G30" s="60"/>
      <c r="H30" s="60"/>
      <c r="I30" s="60"/>
      <c r="J30" s="60"/>
      <c r="K30" s="60"/>
      <c r="L30" s="64"/>
      <c r="M30" s="64"/>
      <c r="N30" s="60"/>
      <c r="O30" s="65"/>
      <c r="Q30" s="88"/>
      <c r="R30" s="64"/>
    </row>
    <row r="31" spans="2:18" ht="12.75">
      <c r="B31" s="30" t="s">
        <v>11</v>
      </c>
      <c r="C31" s="26"/>
      <c r="D31" s="66"/>
      <c r="E31" s="46">
        <f>SUM(E18:E28)</f>
        <v>277</v>
      </c>
      <c r="F31" s="67"/>
      <c r="G31" s="46">
        <f>SUM(G18:G28)</f>
        <v>553.4</v>
      </c>
      <c r="H31" s="67"/>
      <c r="I31" s="46">
        <f>SUM(I18:I28)</f>
        <v>557.1</v>
      </c>
      <c r="J31" s="67"/>
      <c r="K31" s="46">
        <f>SUM(K18:K28)</f>
        <v>617</v>
      </c>
      <c r="L31" s="67"/>
      <c r="M31" s="46">
        <f>SUM(M18:M28)</f>
        <v>633</v>
      </c>
      <c r="N31" s="19"/>
      <c r="O31" s="47">
        <f>SUM(O18:O28)</f>
        <v>546.3</v>
      </c>
      <c r="Q31" s="60"/>
      <c r="R31" s="60"/>
    </row>
    <row r="32" spans="2:15" ht="12.75">
      <c r="B32" s="30"/>
      <c r="C32" s="26"/>
      <c r="D32" s="61"/>
      <c r="E32" s="60"/>
      <c r="F32" s="61"/>
      <c r="G32" s="60"/>
      <c r="H32" s="60"/>
      <c r="I32" s="60"/>
      <c r="J32" s="60"/>
      <c r="K32" s="60"/>
      <c r="L32" s="60"/>
      <c r="M32" s="60"/>
      <c r="N32" s="60"/>
      <c r="O32" s="65"/>
    </row>
    <row r="33" spans="2:15" ht="12.75">
      <c r="B33" s="30"/>
      <c r="C33" s="58"/>
      <c r="D33" s="61"/>
      <c r="E33" s="60"/>
      <c r="F33" s="61" t="s">
        <v>10</v>
      </c>
      <c r="G33" s="60"/>
      <c r="H33" s="60"/>
      <c r="I33" s="60"/>
      <c r="J33" s="60"/>
      <c r="K33" s="60"/>
      <c r="L33" s="60"/>
      <c r="M33" s="60"/>
      <c r="N33" s="60"/>
      <c r="O33" s="65"/>
    </row>
    <row r="34" spans="2:15" ht="13.5" thickBot="1">
      <c r="B34" s="31" t="s">
        <v>12</v>
      </c>
      <c r="C34" s="59"/>
      <c r="D34" s="68"/>
      <c r="E34" s="11">
        <f>IF(C30=0,"",E31/$C$30)</f>
        <v>0.13381642512077294</v>
      </c>
      <c r="F34" s="68"/>
      <c r="G34" s="11">
        <f>IF(C30=0,"",G31/$C$30)</f>
        <v>0.2673429951690821</v>
      </c>
      <c r="H34" s="69"/>
      <c r="I34" s="11">
        <f>IF(C30=0,"",I31/$C$30)</f>
        <v>0.26913043478260873</v>
      </c>
      <c r="J34" s="69"/>
      <c r="K34" s="11">
        <f>IF(C30=0,"",K31/$C$30)</f>
        <v>0.29806763285024157</v>
      </c>
      <c r="L34" s="69"/>
      <c r="M34" s="11">
        <f>IF(C30=0,"",M31/$C$30)</f>
        <v>0.30579710144927535</v>
      </c>
      <c r="N34" s="69"/>
      <c r="O34" s="12">
        <f>IF(C30=0,"",O31/$C$30)</f>
        <v>0.26391304347826083</v>
      </c>
    </row>
    <row r="35" spans="9:11" ht="12.75">
      <c r="I35" s="28"/>
      <c r="K35" s="28"/>
    </row>
    <row r="36" ht="15.75" thickBot="1">
      <c r="B36" s="74" t="s">
        <v>34</v>
      </c>
    </row>
    <row r="37" spans="2:8" s="25" customFormat="1" ht="22.5" customHeight="1" thickBot="1">
      <c r="B37" s="32"/>
      <c r="C37" s="33" t="s">
        <v>15</v>
      </c>
      <c r="D37" s="72">
        <f>IF(C30=0,"",(E34+G34+I34+K34+M34+O34)/6)</f>
        <v>0.2563446054750403</v>
      </c>
      <c r="E37" s="73" t="str">
        <f>IF(D37="","",IF(D37&lt;0.245," TROP BAS! MODIFIER LA QUALITE ACOUSTIQUE DES MATERIAUX"," LE COEFFICIENT MOYEN D'ABSORPTION ACOUSTIQUE EST SATISFAISANT"))</f>
        <v> LE COEFFICIENT MOYEN D'ABSORPTION ACOUSTIQUE EST SATISFAISANT</v>
      </c>
      <c r="F37" s="24"/>
      <c r="H37" s="34"/>
    </row>
    <row r="38" ht="17.25">
      <c r="B38" s="71" t="s">
        <v>35</v>
      </c>
    </row>
  </sheetData>
  <sheetProtection password="C7A8" sheet="1" objects="1" scenarios="1" selectLockedCells="1"/>
  <protectedRanges>
    <protectedRange sqref="B18:B20 B26:B28 B22:B24" name="Plage3_1"/>
    <protectedRange sqref="H37 C18:D28 N18:N28 L18:L28 J18:J28 H18:H28 F18:F19 F21:F28" name="Plage1_1"/>
    <protectedRange sqref="B9" name="Plage2_1"/>
  </protectedRanges>
  <mergeCells count="5">
    <mergeCell ref="Q19:R21"/>
    <mergeCell ref="C9:O9"/>
    <mergeCell ref="C10:O10"/>
    <mergeCell ref="C11:O11"/>
    <mergeCell ref="Q14:R17"/>
  </mergeCells>
  <conditionalFormatting sqref="E37">
    <cfRule type="cellIs" priority="1" dxfId="0" operator="lessThan" stopIfTrue="1">
      <formula>0.245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Coefficient d'absorbtion acoustique</dc:title>
  <dc:subject>Calcul prévisionel de alpha s</dc:subject>
  <dc:creator>jp</dc:creator>
  <cp:keywords/>
  <dc:description/>
  <cp:lastModifiedBy>pillerf</cp:lastModifiedBy>
  <cp:lastPrinted>2012-06-11T13:03:06Z</cp:lastPrinted>
  <dcterms:created xsi:type="dcterms:W3CDTF">1998-07-15T11:59:35Z</dcterms:created>
  <dcterms:modified xsi:type="dcterms:W3CDTF">2012-06-11T13:03:07Z</dcterms:modified>
  <cp:category/>
  <cp:version/>
  <cp:contentType/>
  <cp:contentStatus/>
</cp:coreProperties>
</file>