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checkCompatibility="1" autoCompressPictures="0"/>
  <bookViews>
    <workbookView xWindow="0" yWindow="0" windowWidth="25600" windowHeight="16060" tabRatio="500"/>
  </bookViews>
  <sheets>
    <sheet name="Feuille de route" sheetId="1" r:id="rId1"/>
    <sheet name="Help"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5" i="1" l="1"/>
  <c r="D8" i="1"/>
  <c r="A12" i="1"/>
  <c r="A13" i="1"/>
  <c r="A14" i="1"/>
  <c r="A15" i="1"/>
  <c r="A16" i="1"/>
  <c r="A17" i="1"/>
  <c r="A18" i="1"/>
  <c r="A19" i="1"/>
  <c r="A20" i="1"/>
  <c r="A21" i="1"/>
  <c r="A22" i="1"/>
  <c r="A23" i="1"/>
  <c r="A24" i="1"/>
  <c r="A25" i="1"/>
  <c r="K8" i="1"/>
  <c r="K11" i="1"/>
  <c r="B8" i="2"/>
  <c r="C2" i="2"/>
  <c r="D23" i="1"/>
  <c r="E23" i="1"/>
  <c r="D24" i="1"/>
  <c r="I25" i="1"/>
  <c r="J25" i="1"/>
  <c r="I24" i="1"/>
  <c r="J24" i="1"/>
  <c r="I23" i="1"/>
  <c r="J23" i="1"/>
  <c r="D19" i="1"/>
  <c r="I21" i="1"/>
  <c r="J21" i="1"/>
  <c r="I20" i="1"/>
  <c r="J20" i="1"/>
  <c r="I19" i="1"/>
  <c r="J19" i="1"/>
  <c r="D15" i="1"/>
  <c r="E15" i="1"/>
  <c r="D16" i="1"/>
  <c r="I17" i="1"/>
  <c r="J17" i="1"/>
  <c r="I16" i="1"/>
  <c r="J16" i="1"/>
  <c r="J15" i="1"/>
  <c r="D13" i="1"/>
  <c r="E13" i="1"/>
  <c r="I13" i="1"/>
  <c r="J13" i="1"/>
  <c r="K10" i="1"/>
  <c r="H13" i="1"/>
  <c r="E12" i="1"/>
  <c r="K15" i="1"/>
  <c r="K19" i="1"/>
  <c r="E16" i="1"/>
  <c r="D17" i="1"/>
  <c r="D14" i="1"/>
  <c r="K16" i="1"/>
  <c r="K13" i="1"/>
  <c r="D12" i="1"/>
  <c r="H15" i="1"/>
  <c r="K24" i="1"/>
  <c r="E24" i="1"/>
  <c r="E19" i="1"/>
  <c r="K26" i="1"/>
  <c r="K9" i="1"/>
  <c r="H23" i="1"/>
  <c r="L8" i="1"/>
  <c r="K23" i="1"/>
  <c r="H16" i="1"/>
  <c r="L24" i="1"/>
  <c r="L26" i="1"/>
  <c r="L19" i="1"/>
  <c r="L11" i="1"/>
  <c r="M8" i="1"/>
  <c r="L23" i="1"/>
  <c r="L15" i="1"/>
  <c r="L17" i="1"/>
  <c r="L13" i="1"/>
  <c r="L16" i="1"/>
  <c r="D25" i="1"/>
  <c r="D20" i="1"/>
  <c r="H12" i="1"/>
  <c r="F12" i="1"/>
  <c r="L12" i="1"/>
  <c r="H24" i="1"/>
  <c r="H19" i="1"/>
  <c r="E17" i="1"/>
  <c r="E14" i="1"/>
  <c r="F14" i="1"/>
  <c r="L14" i="1"/>
  <c r="K17" i="1"/>
  <c r="K14" i="1"/>
  <c r="K12" i="1"/>
  <c r="K25" i="1"/>
  <c r="E25" i="1"/>
  <c r="E22" i="1"/>
  <c r="D22" i="1"/>
  <c r="H17" i="1"/>
  <c r="E20" i="1"/>
  <c r="H20" i="1"/>
  <c r="K20" i="1"/>
  <c r="H14" i="1"/>
  <c r="L20" i="1"/>
  <c r="N8" i="1"/>
  <c r="M26" i="1"/>
  <c r="M19" i="1"/>
  <c r="M11" i="1"/>
  <c r="M23" i="1"/>
  <c r="M20" i="1"/>
  <c r="M25" i="1"/>
  <c r="M24" i="1"/>
  <c r="M14" i="1"/>
  <c r="M12" i="1"/>
  <c r="M17" i="1"/>
  <c r="M15" i="1"/>
  <c r="M13" i="1"/>
  <c r="M16" i="1"/>
  <c r="L25" i="1"/>
  <c r="N26" i="1"/>
  <c r="N11" i="1"/>
  <c r="O8" i="1"/>
  <c r="N23" i="1"/>
  <c r="N20" i="1"/>
  <c r="N25" i="1"/>
  <c r="N24" i="1"/>
  <c r="N17" i="1"/>
  <c r="N16" i="1"/>
  <c r="N15" i="1"/>
  <c r="N13" i="1"/>
  <c r="N14" i="1"/>
  <c r="N12" i="1"/>
  <c r="N19" i="1"/>
  <c r="H22" i="1"/>
  <c r="D21" i="1"/>
  <c r="F22" i="1"/>
  <c r="K22" i="1"/>
  <c r="H25" i="1"/>
  <c r="L22" i="1"/>
  <c r="N22" i="1"/>
  <c r="M22" i="1"/>
  <c r="O11" i="1"/>
  <c r="O23" i="1"/>
  <c r="O25" i="1"/>
  <c r="O24" i="1"/>
  <c r="O22" i="1"/>
  <c r="P8" i="1"/>
  <c r="O26" i="1"/>
  <c r="O13" i="1"/>
  <c r="O19" i="1"/>
  <c r="O17" i="1"/>
  <c r="O14" i="1"/>
  <c r="O16" i="1"/>
  <c r="O12" i="1"/>
  <c r="O21" i="1"/>
  <c r="O20" i="1"/>
  <c r="O15" i="1"/>
  <c r="E21" i="1"/>
  <c r="E18" i="1"/>
  <c r="K21" i="1"/>
  <c r="H21" i="1"/>
  <c r="L21" i="1"/>
  <c r="D18" i="1"/>
  <c r="M21" i="1"/>
  <c r="N21" i="1"/>
  <c r="H18" i="1"/>
  <c r="F18" i="1"/>
  <c r="O18" i="1"/>
  <c r="P25" i="1"/>
  <c r="P24" i="1"/>
  <c r="P26" i="1"/>
  <c r="P19" i="1"/>
  <c r="P11" i="1"/>
  <c r="Q8" i="1"/>
  <c r="P23" i="1"/>
  <c r="P22" i="1"/>
  <c r="P15" i="1"/>
  <c r="P21" i="1"/>
  <c r="P20" i="1"/>
  <c r="P16" i="1"/>
  <c r="P12" i="1"/>
  <c r="P14" i="1"/>
  <c r="P13" i="1"/>
  <c r="P17" i="1"/>
  <c r="M18" i="1"/>
  <c r="P18" i="1"/>
  <c r="L18" i="1"/>
  <c r="R8" i="1"/>
  <c r="Q26" i="1"/>
  <c r="Q19" i="1"/>
  <c r="Q11" i="1"/>
  <c r="Q23" i="1"/>
  <c r="Q21" i="1"/>
  <c r="Q20" i="1"/>
  <c r="Q25" i="1"/>
  <c r="Q24" i="1"/>
  <c r="Q14" i="1"/>
  <c r="Q12" i="1"/>
  <c r="Q22" i="1"/>
  <c r="Q18" i="1"/>
  <c r="Q17" i="1"/>
  <c r="Q15" i="1"/>
  <c r="Q13" i="1"/>
  <c r="Q16" i="1"/>
  <c r="K18" i="1"/>
  <c r="N18" i="1"/>
  <c r="R9" i="1"/>
  <c r="R26" i="1"/>
  <c r="R11" i="1"/>
  <c r="S8" i="1"/>
  <c r="R23" i="1"/>
  <c r="R21" i="1"/>
  <c r="R20" i="1"/>
  <c r="R18" i="1"/>
  <c r="R25" i="1"/>
  <c r="R24" i="1"/>
  <c r="R22" i="1"/>
  <c r="R19" i="1"/>
  <c r="R17" i="1"/>
  <c r="R16" i="1"/>
  <c r="R15" i="1"/>
  <c r="R13" i="1"/>
  <c r="R12" i="1"/>
  <c r="R14" i="1"/>
  <c r="R10" i="1"/>
  <c r="S11" i="1"/>
  <c r="S23" i="1"/>
  <c r="S25" i="1"/>
  <c r="S24" i="1"/>
  <c r="S22" i="1"/>
  <c r="T8" i="1"/>
  <c r="S26" i="1"/>
  <c r="S21" i="1"/>
  <c r="S20" i="1"/>
  <c r="S13" i="1"/>
  <c r="S18" i="1"/>
  <c r="S19" i="1"/>
  <c r="S15" i="1"/>
  <c r="S17" i="1"/>
  <c r="S14" i="1"/>
  <c r="S16" i="1"/>
  <c r="S12" i="1"/>
  <c r="T25" i="1"/>
  <c r="T24" i="1"/>
  <c r="T26" i="1"/>
  <c r="T19" i="1"/>
  <c r="T11" i="1"/>
  <c r="U8" i="1"/>
  <c r="T23" i="1"/>
  <c r="T18" i="1"/>
  <c r="T15" i="1"/>
  <c r="T21" i="1"/>
  <c r="T20" i="1"/>
  <c r="T22" i="1"/>
  <c r="T17" i="1"/>
  <c r="T14" i="1"/>
  <c r="T13" i="1"/>
  <c r="T16" i="1"/>
  <c r="T12" i="1"/>
  <c r="V8" i="1"/>
  <c r="U26" i="1"/>
  <c r="U19" i="1"/>
  <c r="U11" i="1"/>
  <c r="U23" i="1"/>
  <c r="U21" i="1"/>
  <c r="U20" i="1"/>
  <c r="U25" i="1"/>
  <c r="U24" i="1"/>
  <c r="U14" i="1"/>
  <c r="U12" i="1"/>
  <c r="U22" i="1"/>
  <c r="U18" i="1"/>
  <c r="U16" i="1"/>
  <c r="U17" i="1"/>
  <c r="U15" i="1"/>
  <c r="U13" i="1"/>
  <c r="V26" i="1"/>
  <c r="V11" i="1"/>
  <c r="W8" i="1"/>
  <c r="V23" i="1"/>
  <c r="V21" i="1"/>
  <c r="V20" i="1"/>
  <c r="V18" i="1"/>
  <c r="V25" i="1"/>
  <c r="V24" i="1"/>
  <c r="V22" i="1"/>
  <c r="V17" i="1"/>
  <c r="V16" i="1"/>
  <c r="V12" i="1"/>
  <c r="V14" i="1"/>
  <c r="V19" i="1"/>
  <c r="V15" i="1"/>
  <c r="V13" i="1"/>
  <c r="W11" i="1"/>
  <c r="W23" i="1"/>
  <c r="W25" i="1"/>
  <c r="W24" i="1"/>
  <c r="W22" i="1"/>
  <c r="X8" i="1"/>
  <c r="W26" i="1"/>
  <c r="W13" i="1"/>
  <c r="W19" i="1"/>
  <c r="W21" i="1"/>
  <c r="W20" i="1"/>
  <c r="W15" i="1"/>
  <c r="W17" i="1"/>
  <c r="W14" i="1"/>
  <c r="W18" i="1"/>
  <c r="W12" i="1"/>
  <c r="W16" i="1"/>
  <c r="X25" i="1"/>
  <c r="X24" i="1"/>
  <c r="X26" i="1"/>
  <c r="X19" i="1"/>
  <c r="X11" i="1"/>
  <c r="Y8" i="1"/>
  <c r="X23" i="1"/>
  <c r="X22" i="1"/>
  <c r="X15" i="1"/>
  <c r="X21" i="1"/>
  <c r="X20" i="1"/>
  <c r="X18" i="1"/>
  <c r="X17" i="1"/>
  <c r="X14" i="1"/>
  <c r="X13" i="1"/>
  <c r="X16" i="1"/>
  <c r="X12" i="1"/>
  <c r="Z8" i="1"/>
  <c r="Y26" i="1"/>
  <c r="Y19" i="1"/>
  <c r="Y9" i="1"/>
  <c r="Y11" i="1"/>
  <c r="Y23" i="1"/>
  <c r="Y21" i="1"/>
  <c r="Y20" i="1"/>
  <c r="Y25" i="1"/>
  <c r="Y24" i="1"/>
  <c r="Y18" i="1"/>
  <c r="Y14" i="1"/>
  <c r="Y12" i="1"/>
  <c r="Y22" i="1"/>
  <c r="Y17" i="1"/>
  <c r="Y15" i="1"/>
  <c r="Y13" i="1"/>
  <c r="Y16" i="1"/>
  <c r="Y10" i="1"/>
  <c r="Z26" i="1"/>
  <c r="AA8" i="1"/>
  <c r="Z11" i="1"/>
  <c r="Z23" i="1"/>
  <c r="Z21" i="1"/>
  <c r="Z20" i="1"/>
  <c r="Z18" i="1"/>
  <c r="Z25" i="1"/>
  <c r="Z24" i="1"/>
  <c r="Z22" i="1"/>
  <c r="Z19" i="1"/>
  <c r="Z17" i="1"/>
  <c r="Z16" i="1"/>
  <c r="Z14" i="1"/>
  <c r="Z12" i="1"/>
  <c r="Z15" i="1"/>
  <c r="Z13" i="1"/>
  <c r="AA11" i="1"/>
  <c r="AA23" i="1"/>
  <c r="AA25" i="1"/>
  <c r="AA24" i="1"/>
  <c r="AA22" i="1"/>
  <c r="AB8" i="1"/>
  <c r="AA26" i="1"/>
  <c r="AA21" i="1"/>
  <c r="AA20" i="1"/>
  <c r="AA13" i="1"/>
  <c r="AA19" i="1"/>
  <c r="AA16" i="1"/>
  <c r="AA12" i="1"/>
  <c r="AA18" i="1"/>
  <c r="AA15" i="1"/>
  <c r="AA17" i="1"/>
  <c r="AA14" i="1"/>
  <c r="AB25" i="1"/>
  <c r="AB24" i="1"/>
  <c r="AB26" i="1"/>
  <c r="AB19" i="1"/>
  <c r="AC8" i="1"/>
  <c r="AB11" i="1"/>
  <c r="AB23" i="1"/>
  <c r="AB15" i="1"/>
  <c r="AB21" i="1"/>
  <c r="AB20" i="1"/>
  <c r="AB18" i="1"/>
  <c r="AB12" i="1"/>
  <c r="AB17" i="1"/>
  <c r="AB14" i="1"/>
  <c r="AB13" i="1"/>
  <c r="AB16" i="1"/>
  <c r="AB22" i="1"/>
  <c r="AD8" i="1"/>
  <c r="AC26" i="1"/>
  <c r="AC19" i="1"/>
  <c r="AC11" i="1"/>
  <c r="AC23" i="1"/>
  <c r="AC21" i="1"/>
  <c r="AC20" i="1"/>
  <c r="AC25" i="1"/>
  <c r="AC24" i="1"/>
  <c r="AC14" i="1"/>
  <c r="AC12" i="1"/>
  <c r="AC22" i="1"/>
  <c r="AC18" i="1"/>
  <c r="AC17" i="1"/>
  <c r="AC15" i="1"/>
  <c r="AC13" i="1"/>
  <c r="AC16" i="1"/>
  <c r="AD26" i="1"/>
  <c r="AE8" i="1"/>
  <c r="AD11" i="1"/>
  <c r="AD23" i="1"/>
  <c r="AD21" i="1"/>
  <c r="AD20" i="1"/>
  <c r="AD18" i="1"/>
  <c r="AD25" i="1"/>
  <c r="AD24" i="1"/>
  <c r="AD22" i="1"/>
  <c r="AD17" i="1"/>
  <c r="AD16" i="1"/>
  <c r="AD15" i="1"/>
  <c r="AD13" i="1"/>
  <c r="AD19" i="1"/>
  <c r="AD14" i="1"/>
  <c r="AD12" i="1"/>
  <c r="AE11" i="1"/>
  <c r="AE23" i="1"/>
  <c r="AE25" i="1"/>
  <c r="AE24" i="1"/>
  <c r="AE22" i="1"/>
  <c r="AF8" i="1"/>
  <c r="AE26" i="1"/>
  <c r="AE18" i="1"/>
  <c r="AE13" i="1"/>
  <c r="AE19" i="1"/>
  <c r="AE21" i="1"/>
  <c r="AE20" i="1"/>
  <c r="AE17" i="1"/>
  <c r="AE14" i="1"/>
  <c r="AE16" i="1"/>
  <c r="AE12" i="1"/>
  <c r="AE15" i="1"/>
  <c r="AF25" i="1"/>
  <c r="AF24" i="1"/>
  <c r="AF9" i="1"/>
  <c r="AF26" i="1"/>
  <c r="AF19" i="1"/>
  <c r="AG8" i="1"/>
  <c r="AF11" i="1"/>
  <c r="AF23" i="1"/>
  <c r="AF22" i="1"/>
  <c r="AF15" i="1"/>
  <c r="AF10" i="1"/>
  <c r="AF21" i="1"/>
  <c r="AF20" i="1"/>
  <c r="AF18" i="1"/>
  <c r="AF16" i="1"/>
  <c r="AF12" i="1"/>
  <c r="AF17" i="1"/>
  <c r="AF14" i="1"/>
  <c r="AF13" i="1"/>
  <c r="AH8" i="1"/>
  <c r="AG26" i="1"/>
  <c r="AG19" i="1"/>
  <c r="AG11" i="1"/>
  <c r="AG23" i="1"/>
  <c r="AG21" i="1"/>
  <c r="AG20" i="1"/>
  <c r="AG25" i="1"/>
  <c r="AG24" i="1"/>
  <c r="AG14" i="1"/>
  <c r="AG12" i="1"/>
  <c r="AG22" i="1"/>
  <c r="AG17" i="1"/>
  <c r="AG15" i="1"/>
  <c r="AG13" i="1"/>
  <c r="AG18" i="1"/>
  <c r="AG16" i="1"/>
  <c r="AH26" i="1"/>
  <c r="AI8" i="1"/>
  <c r="AH11" i="1"/>
  <c r="AH23" i="1"/>
  <c r="AH21" i="1"/>
  <c r="AH20" i="1"/>
  <c r="AH18" i="1"/>
  <c r="AH25" i="1"/>
  <c r="AH24" i="1"/>
  <c r="AH22" i="1"/>
  <c r="AH19" i="1"/>
  <c r="AH17" i="1"/>
  <c r="AH16" i="1"/>
  <c r="AH15" i="1"/>
  <c r="AH13" i="1"/>
  <c r="AH14" i="1"/>
  <c r="AH12" i="1"/>
  <c r="AI11" i="1"/>
  <c r="AJ8" i="1"/>
  <c r="AI21" i="1"/>
  <c r="AI20" i="1"/>
  <c r="AI13" i="1"/>
  <c r="AI18" i="1"/>
  <c r="AI19" i="1"/>
  <c r="AI15" i="1"/>
  <c r="AI17" i="1"/>
  <c r="AI14" i="1"/>
  <c r="AI16" i="1"/>
  <c r="AI12" i="1"/>
  <c r="AJ19" i="1"/>
  <c r="AJ24" i="1"/>
  <c r="AK8" i="1"/>
  <c r="AJ11" i="1"/>
  <c r="AJ26" i="1"/>
  <c r="AJ18" i="1"/>
  <c r="AJ15" i="1"/>
  <c r="AJ21" i="1"/>
  <c r="AJ20" i="1"/>
  <c r="AJ17" i="1"/>
  <c r="AJ14" i="1"/>
  <c r="AJ13" i="1"/>
  <c r="AJ16" i="1"/>
  <c r="AJ12" i="1"/>
  <c r="AL8" i="1"/>
  <c r="AK19" i="1"/>
  <c r="AK17" i="1"/>
  <c r="AK24" i="1"/>
  <c r="AK11" i="1"/>
  <c r="AK26" i="1"/>
  <c r="AK21" i="1"/>
  <c r="AK20" i="1"/>
  <c r="AK14" i="1"/>
  <c r="AK12" i="1"/>
  <c r="AK16" i="1"/>
  <c r="AK18" i="1"/>
  <c r="AK13" i="1"/>
  <c r="AK15" i="1"/>
  <c r="AL24" i="1"/>
  <c r="AL11" i="1"/>
  <c r="AL26" i="1"/>
  <c r="AL21" i="1"/>
  <c r="AL20" i="1"/>
  <c r="AL18" i="1"/>
  <c r="AL16" i="1"/>
  <c r="AL19" i="1"/>
  <c r="AL12" i="1"/>
  <c r="AL15" i="1"/>
  <c r="AL13" i="1"/>
  <c r="AL14" i="1"/>
  <c r="AL17" i="1"/>
</calcChain>
</file>

<file path=xl/comments1.xml><?xml version="1.0" encoding="utf-8"?>
<comments xmlns="http://schemas.openxmlformats.org/spreadsheetml/2006/main">
  <authors>
    <author/>
  </authors>
  <commentList>
    <comment ref="C1" authorId="0">
      <text>
        <r>
          <rPr>
            <sz val="10"/>
            <color rgb="FF000000"/>
            <rFont val="Arial"/>
          </rPr>
          <t>See the Terms Of Use worksheet and the license agreement on Vertex42.com for information about terms of use, copyright, warranties, and disclaimers. Removing copyright notices is illegal.</t>
        </r>
      </text>
    </comment>
    <comment ref="C16" authorId="0">
      <text>
        <r>
          <rPr>
            <sz val="10"/>
            <color rgb="FF000000"/>
            <rFont val="Arial"/>
          </rPr>
          <t>This is an example comment.</t>
        </r>
      </text>
    </comment>
  </commentList>
</comments>
</file>

<file path=xl/sharedStrings.xml><?xml version="1.0" encoding="utf-8"?>
<sst xmlns="http://schemas.openxmlformats.org/spreadsheetml/2006/main" count="144" uniqueCount="100">
  <si>
    <t>© 2012-2014 Vertex42 LLC</t>
  </si>
  <si>
    <t>HELP</t>
  </si>
  <si>
    <t>If this Help worksheet and the info on Vertex42's website does not answer your questions:</t>
  </si>
  <si>
    <t>Intro</t>
  </si>
  <si>
    <t>[Logo]</t>
  </si>
  <si>
    <t>This Gantt Chart spreadsheet makes creating a project schedule very easy. You only need to know some basic spreadsheet operations to make this gantt chart work for you, such as how to insert, delete, copy and paste entire rows.</t>
  </si>
  <si>
    <t>Be sure to read the Getting Started Tips below. It would also be a good idea to watch the demo videos on Vertex42.com. The demo videos are of the Excel version, but much of the information is applicable to the Google Sheets version as well.</t>
  </si>
  <si>
    <t>The Share settings for this spreadsheet must always be set to "Private"</t>
  </si>
  <si>
    <t>See the TermsOfUse worksheet for more information about how you may and may not share this Gantt Chart Template.</t>
  </si>
  <si>
    <t>Getting Started Tips</t>
  </si>
  <si>
    <t xml:space="preserve"> - </t>
  </si>
  <si>
    <t>Input cells for defining the task dates and durations have a light green background.</t>
  </si>
  <si>
    <t>Input Cell</t>
  </si>
  <si>
    <t>[ Bracketed Text ] is also meant to be edited, like the project title and task descriptions.</t>
  </si>
  <si>
    <t>Some of the labels include cell notes to provide extra help information.</t>
  </si>
  <si>
    <t>Label</t>
  </si>
  <si>
    <t>The Project Start Date determines the first week shown in the gantt chart.</t>
  </si>
  <si>
    <t>To adjust the range of dates shown in the gantt chart, change the Display Week.</t>
  </si>
  <si>
    <t>The red line in the gantt chart represents the date in the Today's Date cell. You can enter Today's Date manually or use the formula =TODAY()</t>
  </si>
  <si>
    <t>To insert a new task, insert a new row, then copy/paste an existing row from the selection of Template Rows at the bottom of the worksheet.</t>
  </si>
  <si>
    <t>Edit the Holidays worksheet to choose which dates you want to exclude from Work Days.</t>
  </si>
  <si>
    <t>Cell Color Key</t>
  </si>
  <si>
    <t xml:space="preserve"> :: Indicates which set of inputs to use</t>
  </si>
  <si>
    <t>Completed Task</t>
  </si>
  <si>
    <t xml:space="preserve"> :: In the Gantt chart, indicates the completed portion of the task</t>
  </si>
  <si>
    <t>Incomplete Task</t>
  </si>
  <si>
    <t xml:space="preserve"> :: In the Gantt chart, indicates the incomplete portion of the task</t>
  </si>
  <si>
    <t>Using the Template Rows and Choosing a WBS Level</t>
  </si>
  <si>
    <t>Inserting New Tasks</t>
  </si>
  <si>
    <t>1. Insert a new blank row where you want the new task to be</t>
  </si>
  <si>
    <t>2. Copy the entire row you want to use from the set of template rows</t>
  </si>
  <si>
    <t>3. Paste the row you copied on top of the blank row you just inserted</t>
  </si>
  <si>
    <t>4. Copy and paste the WBS cell separately, based on the level (1,  2.1,  3.2.1,  4.3.2.1)</t>
  </si>
  <si>
    <t xml:space="preserve"> - When inserting new rows, you must copy and paste an entire row, because the cells of the Gantt chart area are formulas.</t>
  </si>
  <si>
    <t>Changing the WBS Level in the WBS Column</t>
  </si>
  <si>
    <t xml:space="preserve"> - The WBS numbering uses a different formula for each level, but the formula does not reference any other cell in the row. So, you can copy and paste just the WBS cell that you want to use.</t>
  </si>
  <si>
    <t xml:space="preserve"> - If you leave a blank cell above a WBS number, the numbering will reset to 1.x.x. The formulas are meant for convenience, but you can manually enter them if you need to.</t>
  </si>
  <si>
    <t xml:space="preserve"> - You can indent the task description for sub-tasks by entering spaces (until Google decides to add an indent option).</t>
  </si>
  <si>
    <t>Category Tasks</t>
  </si>
  <si>
    <t xml:space="preserve"> - You can use tasks that are just labels, but it can be even more useful for a category task to display the minimum Start date and maximum End date of its sub tasks. This can be done using =MIN(range_of_startdates) and =MAX(range_of_enddates). An example template row is provided, but you will need to update the MIN() and MAX() formulas.</t>
  </si>
  <si>
    <t>Creating Task Dependencies</t>
  </si>
  <si>
    <t xml:space="preserve"> - You can enter the Start date manually, or define task dependecies using a formula. Below are the most common options for defining the Start date:</t>
  </si>
  <si>
    <t>A.</t>
  </si>
  <si>
    <t>Enter the date manually (e.g. 1/3/2015)</t>
  </si>
  <si>
    <t>B.</t>
  </si>
  <si>
    <t>Reference the Project Start Date (e.g. =$E$4 )</t>
  </si>
  <si>
    <t>C.</t>
  </si>
  <si>
    <t>Set the Start date to the next Work Day after another task's End date.</t>
  </si>
  <si>
    <t xml:space="preserve"> - Use the formula =WORKDAY(enddate,1) where enddate is the reference to the End date of a predecessor task.</t>
  </si>
  <si>
    <t xml:space="preserve"> - For multiple predecessors, the formula would be =MAX(WORKDAY(enddate1,1),WORKDAY(enddate2,1))</t>
  </si>
  <si>
    <t>D.</t>
  </si>
  <si>
    <t>Set the Start date to the next Calendar Day after another task's End date.</t>
  </si>
  <si>
    <t xml:space="preserve"> - This formula is very simple: =enddate+1</t>
  </si>
  <si>
    <t xml:space="preserve"> - For multiple predecessors, the formula would be =MAX(enddate1,enddate2,enddate3 )+1</t>
  </si>
  <si>
    <t>E.</t>
  </si>
  <si>
    <t>Set the Start date to a number of days before or after another date.</t>
  </si>
  <si>
    <t xml:space="preserve"> - This formula is just like the one in C or D, except that in place of the "1" you enter the number of days, such as =WORKDAY(enddate,5) or =WORKDAY(startdate,-5)</t>
  </si>
  <si>
    <t>FAQs</t>
  </si>
  <si>
    <t>Q:</t>
  </si>
  <si>
    <t>What is the best way to Print?</t>
  </si>
  <si>
    <t>First, select all of the rows you want to print. Then, in the Print Settings, choose "Selection" and check "No Gridlines". Fit to width and print in landscape.</t>
  </si>
  <si>
    <t>You also may want to hide the Days Done, Days Left, and Color columns prior to printing.</t>
  </si>
  <si>
    <t>How do I only show Monday-Friday in the chart area?</t>
  </si>
  <si>
    <t>You can hide the columns that show the weekends.</t>
  </si>
  <si>
    <t>How do I print the entire range of dates for my project?</t>
  </si>
  <si>
    <t>You would first need to add more columns to the displayed chart area. You can insert more columns to the right of the chart area and then copy and paste columns (7 at a time) to extend the display.</t>
  </si>
  <si>
    <t>Note: The more columns you add to the right of the Gantt chart, the slower the recalculation speed will be, because of the number of additional formulas.</t>
  </si>
  <si>
    <t>How do I calculate the %Complete for a Summary task?</t>
  </si>
  <si>
    <t>The %Complete for a summary task can be calculated from its sub tasks using the formula below, where "workdays" is a reference to the range of work days and "complete" is a reference to the %complete for each of the subtasks.</t>
  </si>
  <si>
    <t xml:space="preserve"> =ARRAYFORMULA( SUMPRODUCT( workdays, complete ) / SUM ( workdays ) )</t>
  </si>
  <si>
    <t>The Start date, End date, or %Complete for a Level 1 task is wrong. How do I fix it?</t>
  </si>
  <si>
    <t>When using =MIN(), =MAX(), and =SUMPRODUCT(), it is easy for the references to get messed up if you move rows around or insert new rows. You should verify and fix these formulas if they are not referencing the correct ranges.</t>
  </si>
  <si>
    <t>I've messed up the chart area somehow. How do I fix it?</t>
  </si>
  <si>
    <t>Find a row that works, then copy the cells that make up the gantt chart area from that row into the cells that are messed up.</t>
  </si>
  <si>
    <t>Diffusion e-mail teasing</t>
  </si>
  <si>
    <t>Diffusion e-mail</t>
  </si>
  <si>
    <t>Campagne d'affichage</t>
  </si>
  <si>
    <t>Présentation</t>
  </si>
  <si>
    <t>[Nom de l'entreprise]</t>
  </si>
  <si>
    <t>Date de début du projet:</t>
  </si>
  <si>
    <t>Date du jour :</t>
  </si>
  <si>
    <t>Lancement</t>
  </si>
  <si>
    <t>Responsable du projet :</t>
  </si>
  <si>
    <t>Début</t>
  </si>
  <si>
    <t>Fin</t>
  </si>
  <si>
    <t>% réalisé</t>
  </si>
  <si>
    <t xml:space="preserve">
Jours restants</t>
  </si>
  <si>
    <t>[NOM]</t>
  </si>
  <si>
    <t>Mot de Passe fort</t>
  </si>
  <si>
    <t>Hammeçonnage</t>
  </si>
  <si>
    <t>x</t>
  </si>
  <si>
    <t/>
  </si>
  <si>
    <t>Responsable</t>
  </si>
  <si>
    <t>Jours consommés</t>
  </si>
  <si>
    <t>Durée (jours)</t>
  </si>
  <si>
    <t>Effort estimé (jours)</t>
  </si>
  <si>
    <t>Activité</t>
  </si>
  <si>
    <t>N°</t>
  </si>
  <si>
    <t>Feuille de route - Campagne de Cybersécurité</t>
  </si>
  <si>
    <t>Ingénierie sociale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</si>
</sst>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
    <numFmt numFmtId="165" formatCode="m/d/yyyy\ h:mm:ss"/>
    <numFmt numFmtId="166" formatCode="dd/mm/yyyy;@"/>
  </numFmts>
  <fonts count="22" x14ac:knownFonts="1">
    <font>
      <sz val="10"/>
      <color rgb="FF000000"/>
      <name val="Arial"/>
    </font>
    <font>
      <sz val="10"/>
      <name val="Arial"/>
      <family val="2"/>
    </font>
    <font>
      <sz val="18"/>
      <color rgb="FF000000"/>
      <name val="Arial"/>
      <family val="2"/>
    </font>
    <font>
      <b/>
      <sz val="18"/>
      <color rgb="FF000000"/>
      <name val="Arial"/>
      <family val="2"/>
    </font>
    <font>
      <sz val="8"/>
      <color rgb="FF000000"/>
      <name val="Arial"/>
      <family val="2"/>
    </font>
    <font>
      <sz val="10"/>
      <name val="Arial"/>
      <family val="2"/>
    </font>
    <font>
      <u/>
      <sz val="10"/>
      <color rgb="FF0000FF"/>
      <name val="Arial"/>
      <family val="2"/>
    </font>
    <font>
      <sz val="9"/>
      <color rgb="FF000000"/>
      <name val="Arial"/>
      <family val="2"/>
    </font>
    <font>
      <b/>
      <sz val="12"/>
      <color rgb="FF3B4E87"/>
      <name val="Arial"/>
      <family val="2"/>
    </font>
    <font>
      <sz val="10"/>
      <color rgb="FF000000"/>
      <name val="Arial"/>
      <family val="2"/>
    </font>
    <font>
      <b/>
      <u/>
      <sz val="12"/>
      <color rgb="FF0000FF"/>
      <name val="Arial"/>
      <family val="2"/>
    </font>
    <font>
      <b/>
      <sz val="10"/>
      <color rgb="FF000000"/>
      <name val="Arial"/>
      <family val="2"/>
    </font>
    <font>
      <sz val="6"/>
      <color rgb="FFF3F3F3"/>
      <name val="Arial"/>
      <family val="2"/>
    </font>
    <font>
      <sz val="8"/>
      <color rgb="FF000000"/>
      <name val="Arial"/>
      <family val="2"/>
    </font>
    <font>
      <b/>
      <sz val="9"/>
      <color rgb="FF000000"/>
      <name val="Arial"/>
      <family val="2"/>
    </font>
    <font>
      <sz val="8"/>
      <name val="Arial"/>
      <family val="2"/>
    </font>
    <font>
      <u/>
      <sz val="10"/>
      <color theme="11"/>
      <name val="Arial"/>
      <family val="2"/>
    </font>
    <font>
      <sz val="14"/>
      <color theme="0"/>
      <name val="Arial"/>
      <family val="2"/>
    </font>
    <font>
      <sz val="10"/>
      <color theme="0"/>
      <name val="Arial"/>
      <family val="2"/>
    </font>
    <font>
      <b/>
      <sz val="10"/>
      <color theme="0"/>
      <name val="Arial"/>
      <family val="2"/>
    </font>
    <font>
      <i/>
      <sz val="8"/>
      <color theme="0"/>
      <name val="Arial"/>
      <family val="2"/>
    </font>
    <font>
      <b/>
      <sz val="14"/>
      <color theme="0"/>
      <name val="Arial"/>
      <family val="2"/>
    </font>
  </fonts>
  <fills count="16">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C9DAF8"/>
        <bgColor rgb="FFC9DAF8"/>
      </patternFill>
    </fill>
    <fill>
      <patternFill patternType="solid">
        <fgColor rgb="FFD6F4D9"/>
        <bgColor rgb="FFD6F4D9"/>
      </patternFill>
    </fill>
    <fill>
      <patternFill patternType="solid">
        <fgColor rgb="FFEAEAEA"/>
        <bgColor rgb="FFEAEAEA"/>
      </patternFill>
    </fill>
    <fill>
      <patternFill patternType="solid">
        <fgColor rgb="FFC0C0C0"/>
        <bgColor rgb="FFC0C0C0"/>
      </patternFill>
    </fill>
    <fill>
      <patternFill patternType="solid">
        <fgColor rgb="FF6699FF"/>
        <bgColor rgb="FF6699FF"/>
      </patternFill>
    </fill>
    <fill>
      <patternFill patternType="solid">
        <fgColor rgb="FFD9D9D9"/>
        <bgColor rgb="FFD9D9D9"/>
      </patternFill>
    </fill>
    <fill>
      <patternFill patternType="solid">
        <fgColor theme="3" tint="0.39997558519241921"/>
        <bgColor rgb="FFF3F3F3"/>
      </patternFill>
    </fill>
    <fill>
      <patternFill patternType="solid">
        <fgColor theme="3" tint="0.39997558519241921"/>
        <bgColor indexed="64"/>
      </patternFill>
    </fill>
    <fill>
      <patternFill patternType="solid">
        <fgColor theme="8" tint="-0.249977111117893"/>
        <bgColor auto="1"/>
      </patternFill>
    </fill>
    <fill>
      <patternFill patternType="solid">
        <fgColor theme="7" tint="0.79998168889431442"/>
        <bgColor theme="7" tint="0.79998168889431442"/>
      </patternFill>
    </fill>
    <fill>
      <patternFill patternType="solid">
        <fgColor theme="5"/>
        <bgColor indexed="64"/>
      </patternFill>
    </fill>
    <fill>
      <patternFill patternType="solid">
        <fgColor theme="5" tint="0.79998168889431442"/>
        <bgColor indexed="64"/>
      </patternFill>
    </fill>
  </fills>
  <borders count="7">
    <border>
      <left/>
      <right/>
      <top/>
      <bottom/>
      <diagonal/>
    </border>
    <border>
      <left style="thin">
        <color rgb="FF000000"/>
      </left>
      <right/>
      <top/>
      <bottom/>
      <diagonal/>
    </border>
    <border>
      <left/>
      <right style="thin">
        <color rgb="FF000000"/>
      </right>
      <top/>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style="thin">
        <color auto="1"/>
      </bottom>
      <diagonal/>
    </border>
    <border>
      <left/>
      <right/>
      <top/>
      <bottom style="thin">
        <color auto="1"/>
      </bottom>
      <diagonal/>
    </border>
  </borders>
  <cellStyleXfs count="2">
    <xf numFmtId="0" fontId="0" fillId="0" borderId="0"/>
    <xf numFmtId="0" fontId="16" fillId="0" borderId="0" applyNumberFormat="0" applyFill="0" applyBorder="0" applyAlignment="0" applyProtection="0"/>
  </cellStyleXfs>
  <cellXfs count="98">
    <xf numFmtId="0" fontId="0" fillId="0" borderId="0" xfId="0" applyFont="1" applyAlignment="1"/>
    <xf numFmtId="0" fontId="1" fillId="0" borderId="0" xfId="0" applyFont="1" applyAlignment="1"/>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right" vertical="center"/>
    </xf>
    <xf numFmtId="0" fontId="5" fillId="0" borderId="0" xfId="0" applyFont="1"/>
    <xf numFmtId="0" fontId="4" fillId="0" borderId="0" xfId="0" applyFont="1" applyAlignment="1">
      <alignment horizontal="right"/>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left" vertical="top"/>
    </xf>
    <xf numFmtId="0" fontId="9" fillId="3" borderId="0" xfId="0" applyFont="1" applyFill="1" applyAlignment="1"/>
    <xf numFmtId="0" fontId="5" fillId="0" borderId="0" xfId="0" applyFont="1" applyAlignment="1">
      <alignment vertical="top"/>
    </xf>
    <xf numFmtId="0" fontId="7" fillId="0" borderId="0" xfId="0" applyFont="1" applyAlignment="1">
      <alignment horizontal="left"/>
    </xf>
    <xf numFmtId="0" fontId="0" fillId="0" borderId="0" xfId="0" applyFont="1" applyAlignment="1">
      <alignment horizontal="left" vertical="top" wrapText="1"/>
    </xf>
    <xf numFmtId="0" fontId="0" fillId="0" borderId="0" xfId="0" applyFont="1" applyAlignment="1">
      <alignment horizontal="left" vertical="top"/>
    </xf>
    <xf numFmtId="0" fontId="10" fillId="0" borderId="0" xfId="0" applyFont="1" applyAlignment="1">
      <alignment vertical="top"/>
    </xf>
    <xf numFmtId="0" fontId="11" fillId="4" borderId="0" xfId="0" applyFont="1" applyFill="1" applyAlignment="1">
      <alignment vertical="top"/>
    </xf>
    <xf numFmtId="0" fontId="0" fillId="0" borderId="0" xfId="0" applyFont="1" applyAlignment="1">
      <alignment vertical="top" wrapText="1"/>
    </xf>
    <xf numFmtId="0" fontId="0" fillId="0" borderId="0" xfId="0" applyFont="1" applyAlignment="1">
      <alignment wrapText="1"/>
    </xf>
    <xf numFmtId="0" fontId="1" fillId="0" borderId="0" xfId="0" applyFont="1" applyAlignment="1">
      <alignment vertical="center"/>
    </xf>
    <xf numFmtId="0" fontId="8" fillId="0" borderId="0" xfId="0" applyFont="1" applyAlignment="1">
      <alignment horizontal="left"/>
    </xf>
    <xf numFmtId="0" fontId="5" fillId="0" borderId="0" xfId="0" applyFont="1" applyAlignment="1">
      <alignment horizontal="right" vertical="top" wrapText="1"/>
    </xf>
    <xf numFmtId="0" fontId="0" fillId="5" borderId="0" xfId="0" applyFont="1" applyFill="1" applyAlignment="1">
      <alignment horizontal="center"/>
    </xf>
    <xf numFmtId="0" fontId="0" fillId="6" borderId="0" xfId="0" applyFont="1" applyFill="1" applyAlignment="1">
      <alignment horizontal="center"/>
    </xf>
    <xf numFmtId="0" fontId="8" fillId="0" borderId="0" xfId="0" applyFont="1" applyAlignment="1">
      <alignment horizontal="left"/>
    </xf>
    <xf numFmtId="0" fontId="0" fillId="5" borderId="0" xfId="0" applyFont="1" applyFill="1" applyAlignment="1"/>
    <xf numFmtId="0" fontId="0" fillId="0" borderId="0" xfId="0" applyFont="1" applyAlignment="1"/>
    <xf numFmtId="0" fontId="4" fillId="7" borderId="0" xfId="0" applyFont="1" applyFill="1" applyAlignment="1"/>
    <xf numFmtId="0" fontId="4" fillId="8" borderId="0" xfId="0" applyFont="1" applyFill="1" applyAlignment="1"/>
    <xf numFmtId="0" fontId="11" fillId="0" borderId="0" xfId="0" applyFont="1" applyAlignment="1"/>
    <xf numFmtId="0" fontId="0" fillId="0" borderId="0" xfId="0" applyFont="1" applyAlignment="1"/>
    <xf numFmtId="0" fontId="0" fillId="0" borderId="0" xfId="0" applyFont="1" applyAlignment="1">
      <alignment wrapText="1"/>
    </xf>
    <xf numFmtId="0" fontId="0" fillId="0" borderId="0" xfId="0" applyFont="1" applyAlignment="1"/>
    <xf numFmtId="0" fontId="11" fillId="0" borderId="0" xfId="0" applyFont="1" applyAlignment="1"/>
    <xf numFmtId="0" fontId="0" fillId="0" borderId="0" xfId="0" applyFont="1" applyAlignment="1">
      <alignment horizontal="right"/>
    </xf>
    <xf numFmtId="0" fontId="0" fillId="0" borderId="0" xfId="0" applyFont="1" applyAlignment="1">
      <alignment horizontal="left" wrapText="1"/>
    </xf>
    <xf numFmtId="0" fontId="0" fillId="0" borderId="0" xfId="0" applyFont="1" applyAlignment="1">
      <alignment horizontal="left"/>
    </xf>
    <xf numFmtId="0" fontId="0" fillId="0" borderId="0" xfId="0" applyFont="1" applyAlignment="1">
      <alignment horizontal="left"/>
    </xf>
    <xf numFmtId="0" fontId="11" fillId="0" borderId="0" xfId="0" applyFont="1" applyAlignment="1">
      <alignment horizontal="right"/>
    </xf>
    <xf numFmtId="0" fontId="0" fillId="0" borderId="0" xfId="0" applyFont="1" applyAlignment="1">
      <alignment horizontal="left" wrapText="1"/>
    </xf>
    <xf numFmtId="0" fontId="14" fillId="0" borderId="3" xfId="0" applyFont="1" applyBorder="1" applyAlignment="1"/>
    <xf numFmtId="0" fontId="5" fillId="0" borderId="0" xfId="0" applyFont="1" applyAlignment="1">
      <alignment wrapText="1"/>
    </xf>
    <xf numFmtId="0" fontId="14" fillId="0" borderId="3" xfId="0" applyFont="1" applyBorder="1" applyAlignment="1">
      <alignment horizontal="left"/>
    </xf>
    <xf numFmtId="0" fontId="5" fillId="0" borderId="0" xfId="0" applyFont="1" applyAlignment="1"/>
    <xf numFmtId="0" fontId="14" fillId="0" borderId="3" xfId="0" applyFont="1" applyBorder="1" applyAlignment="1">
      <alignment horizontal="center"/>
    </xf>
    <xf numFmtId="0" fontId="0" fillId="0" borderId="0" xfId="0" applyFont="1" applyAlignment="1">
      <alignment horizontal="left"/>
    </xf>
    <xf numFmtId="0" fontId="14" fillId="9" borderId="3" xfId="0" applyFont="1" applyFill="1" applyBorder="1" applyAlignment="1">
      <alignment horizontal="left"/>
    </xf>
    <xf numFmtId="0" fontId="14" fillId="9" borderId="3" xfId="0" applyFont="1" applyFill="1" applyBorder="1" applyAlignment="1"/>
    <xf numFmtId="1" fontId="13" fillId="9" borderId="4" xfId="0" applyNumberFormat="1" applyFont="1" applyFill="1" applyBorder="1" applyAlignment="1">
      <alignment horizontal="center"/>
    </xf>
    <xf numFmtId="9" fontId="13" fillId="9" borderId="4" xfId="0" applyNumberFormat="1" applyFont="1" applyFill="1" applyBorder="1" applyAlignment="1">
      <alignment horizontal="center"/>
    </xf>
    <xf numFmtId="0" fontId="13" fillId="9" borderId="4" xfId="0" applyFont="1" applyFill="1" applyBorder="1" applyAlignment="1">
      <alignment horizontal="center"/>
    </xf>
    <xf numFmtId="0" fontId="13" fillId="0" borderId="4" xfId="0" applyFont="1" applyBorder="1" applyAlignment="1">
      <alignment horizontal="left"/>
    </xf>
    <xf numFmtId="0" fontId="13" fillId="0" borderId="4" xfId="0" applyFont="1" applyBorder="1" applyAlignment="1"/>
    <xf numFmtId="1" fontId="13" fillId="0" borderId="4" xfId="0" applyNumberFormat="1" applyFont="1" applyBorder="1" applyAlignment="1">
      <alignment horizontal="center"/>
    </xf>
    <xf numFmtId="0" fontId="13" fillId="0" borderId="4" xfId="0" applyFont="1" applyBorder="1" applyAlignment="1">
      <alignment horizontal="center"/>
    </xf>
    <xf numFmtId="0" fontId="14" fillId="9" borderId="4" xfId="0" applyFont="1" applyFill="1" applyBorder="1" applyAlignment="1">
      <alignment horizontal="left"/>
    </xf>
    <xf numFmtId="0" fontId="14" fillId="9" borderId="4" xfId="0" applyFont="1" applyFill="1" applyBorder="1" applyAlignment="1"/>
    <xf numFmtId="0" fontId="1" fillId="0" borderId="4" xfId="0" applyFont="1" applyBorder="1"/>
    <xf numFmtId="0" fontId="0" fillId="0" borderId="0" xfId="0" applyFont="1" applyAlignment="1"/>
    <xf numFmtId="0" fontId="15" fillId="0" borderId="5" xfId="0" applyNumberFormat="1" applyFont="1" applyFill="1" applyBorder="1" applyAlignment="1" applyProtection="1">
      <alignment horizontal="center" shrinkToFit="1"/>
    </xf>
    <xf numFmtId="0" fontId="14" fillId="0" borderId="3" xfId="0" applyFont="1" applyBorder="1" applyAlignment="1">
      <alignment horizontal="left" wrapText="1"/>
    </xf>
    <xf numFmtId="0" fontId="11" fillId="0" borderId="3" xfId="0" applyFont="1" applyBorder="1" applyAlignment="1">
      <alignment horizontal="center"/>
    </xf>
    <xf numFmtId="0" fontId="4" fillId="0" borderId="3" xfId="0" applyFont="1" applyBorder="1" applyAlignment="1">
      <alignment horizontal="center" wrapText="1"/>
    </xf>
    <xf numFmtId="0" fontId="17" fillId="10" borderId="0" xfId="0" applyFont="1" applyFill="1" applyAlignment="1">
      <alignment horizontal="left" vertical="center"/>
    </xf>
    <xf numFmtId="0" fontId="18" fillId="11" borderId="0" xfId="0" applyFont="1" applyFill="1" applyAlignment="1"/>
    <xf numFmtId="0" fontId="19" fillId="11" borderId="0" xfId="0" applyFont="1" applyFill="1" applyAlignment="1">
      <alignment horizontal="center" vertical="center"/>
    </xf>
    <xf numFmtId="0" fontId="20" fillId="11" borderId="0" xfId="0" applyFont="1" applyFill="1" applyAlignment="1">
      <alignment vertical="center"/>
    </xf>
    <xf numFmtId="0" fontId="4" fillId="9" borderId="3" xfId="0" applyFont="1" applyFill="1" applyBorder="1" applyAlignment="1"/>
    <xf numFmtId="0" fontId="4" fillId="0" borderId="4" xfId="0" applyFont="1" applyBorder="1" applyAlignment="1"/>
    <xf numFmtId="0" fontId="9" fillId="0" borderId="0" xfId="0" applyFont="1" applyBorder="1" applyAlignment="1">
      <alignment horizontal="center"/>
    </xf>
    <xf numFmtId="0" fontId="1" fillId="0" borderId="0" xfId="0" applyFont="1" applyBorder="1"/>
    <xf numFmtId="164" fontId="12" fillId="0" borderId="6" xfId="0" applyNumberFormat="1" applyFont="1" applyFill="1" applyBorder="1"/>
    <xf numFmtId="0" fontId="13" fillId="12" borderId="4" xfId="0" applyFont="1" applyFill="1" applyBorder="1" applyAlignment="1">
      <alignment horizontal="center"/>
    </xf>
    <xf numFmtId="1" fontId="13" fillId="13" borderId="4" xfId="0" applyNumberFormat="1" applyFont="1" applyFill="1" applyBorder="1" applyAlignment="1">
      <alignment horizontal="center"/>
    </xf>
    <xf numFmtId="9" fontId="13" fillId="13" borderId="4" xfId="0" applyNumberFormat="1" applyFont="1" applyFill="1" applyBorder="1" applyAlignment="1">
      <alignment horizontal="center"/>
    </xf>
    <xf numFmtId="0" fontId="13" fillId="14" borderId="4" xfId="0" applyFont="1" applyFill="1" applyBorder="1" applyAlignment="1">
      <alignment horizontal="center"/>
    </xf>
    <xf numFmtId="0" fontId="21" fillId="10" borderId="0" xfId="0" applyFont="1" applyFill="1" applyAlignment="1">
      <alignment horizontal="left" vertical="center"/>
    </xf>
    <xf numFmtId="166" fontId="13" fillId="13" borderId="4" xfId="0" applyNumberFormat="1" applyFont="1" applyFill="1" applyBorder="1" applyAlignment="1">
      <alignment horizontal="right"/>
    </xf>
    <xf numFmtId="166" fontId="13" fillId="9" borderId="4" xfId="0" applyNumberFormat="1" applyFont="1" applyFill="1" applyBorder="1" applyAlignment="1">
      <alignment horizontal="right"/>
    </xf>
    <xf numFmtId="166" fontId="13" fillId="0" borderId="4" xfId="0" applyNumberFormat="1" applyFont="1" applyBorder="1" applyAlignment="1">
      <alignment horizontal="right"/>
    </xf>
    <xf numFmtId="166" fontId="1" fillId="0" borderId="4" xfId="0" applyNumberFormat="1" applyFont="1" applyBorder="1"/>
    <xf numFmtId="0" fontId="0" fillId="15" borderId="0" xfId="0" applyFont="1" applyFill="1" applyAlignment="1"/>
    <xf numFmtId="0" fontId="1" fillId="15" borderId="0" xfId="0" applyFont="1" applyFill="1" applyAlignment="1">
      <alignment vertical="center"/>
    </xf>
    <xf numFmtId="165" fontId="13" fillId="0" borderId="1" xfId="0" applyNumberFormat="1" applyFont="1" applyBorder="1" applyAlignment="1">
      <alignment horizontal="left" vertical="center"/>
    </xf>
    <xf numFmtId="0" fontId="0" fillId="0" borderId="0" xfId="0" applyFont="1" applyAlignment="1"/>
    <xf numFmtId="0" fontId="1" fillId="0" borderId="2" xfId="0" applyFont="1" applyBorder="1"/>
    <xf numFmtId="166" fontId="13" fillId="0" borderId="1" xfId="0" applyNumberFormat="1" applyFont="1" applyBorder="1" applyAlignment="1">
      <alignment horizontal="left" vertical="center"/>
    </xf>
    <xf numFmtId="166" fontId="0" fillId="0" borderId="0" xfId="0" applyNumberFormat="1" applyFont="1" applyAlignment="1"/>
    <xf numFmtId="166" fontId="1" fillId="0" borderId="2" xfId="0" applyNumberFormat="1" applyFont="1" applyBorder="1"/>
    <xf numFmtId="0" fontId="0" fillId="15" borderId="0" xfId="0" applyFont="1" applyFill="1" applyBorder="1" applyAlignment="1">
      <alignment horizontal="right" vertical="center"/>
    </xf>
    <xf numFmtId="0" fontId="0" fillId="15" borderId="0" xfId="0" applyFont="1" applyFill="1" applyBorder="1" applyAlignment="1"/>
    <xf numFmtId="0" fontId="9" fillId="0" borderId="0" xfId="0" applyFont="1" applyAlignment="1">
      <alignment horizontal="right"/>
    </xf>
    <xf numFmtId="0" fontId="9" fillId="15" borderId="0" xfId="0" applyFont="1" applyFill="1" applyBorder="1" applyAlignment="1">
      <alignment horizontal="left"/>
    </xf>
    <xf numFmtId="0" fontId="1" fillId="15" borderId="0" xfId="0" applyFont="1" applyFill="1" applyBorder="1"/>
    <xf numFmtId="166" fontId="9" fillId="15" borderId="0" xfId="0" applyNumberFormat="1" applyFont="1" applyFill="1" applyBorder="1" applyAlignment="1">
      <alignment horizontal="left"/>
    </xf>
    <xf numFmtId="166" fontId="1" fillId="15" borderId="0" xfId="0" applyNumberFormat="1" applyFont="1" applyFill="1" applyBorder="1"/>
    <xf numFmtId="0" fontId="0" fillId="15" borderId="0" xfId="0" applyFont="1" applyFill="1" applyBorder="1" applyAlignment="1">
      <alignment horizontal="right"/>
    </xf>
    <xf numFmtId="166" fontId="9" fillId="15" borderId="0" xfId="0" applyNumberFormat="1" applyFont="1" applyFill="1" applyBorder="1" applyAlignment="1">
      <alignment horizontal="left" vertical="center"/>
    </xf>
  </cellXfs>
  <cellStyles count="2">
    <cellStyle name="Lien hypertexte visité" xfId="1" builtinId="9" hidden="1"/>
    <cellStyle name="Normal" xfId="0" builtinId="0"/>
  </cellStyles>
  <dxfs count="7">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rgb="FF999999"/>
      </font>
      <fill>
        <patternFill patternType="solid">
          <fgColor rgb="FF999999"/>
          <bgColor rgb="FF999999"/>
        </patternFill>
      </fill>
      <border>
        <left/>
        <right/>
        <top/>
        <bottom/>
      </border>
    </dxf>
    <dxf>
      <font>
        <color theme="7" tint="-0.24994659260841701"/>
      </font>
      <fill>
        <patternFill>
          <bgColor theme="7" tint="-0.24994659260841701"/>
        </patternFill>
      </fill>
    </dxf>
    <dxf>
      <font>
        <color rgb="FFFF0000"/>
      </font>
      <fill>
        <patternFill patternType="solid">
          <fgColor rgb="FFFF0000"/>
          <bgColor rgb="FFFF0000"/>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342900</xdr:colOff>
      <xdr:row>73</xdr:row>
      <xdr:rowOff>0</xdr:rowOff>
    </xdr:to>
    <xdr:sp macro="" textlink="">
      <xdr:nvSpPr>
        <xdr:cNvPr id="2059" name="Rectangle 11" hidden="1">
          <a:extLst>
            <a:ext uri="{FF2B5EF4-FFF2-40B4-BE49-F238E27FC236}">
              <a16:creationId xmlns="" xmlns:a16="http://schemas.microsoft.com/office/drawing/2014/main" id="{00000000-0008-0000-0000-00000B08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39</xdr:col>
      <xdr:colOff>342900</xdr:colOff>
      <xdr:row>73</xdr:row>
      <xdr:rowOff>0</xdr:rowOff>
    </xdr:to>
    <xdr:sp macro="" textlink="">
      <xdr:nvSpPr>
        <xdr:cNvPr id="3" name="AutoShape 11">
          <a:extLst>
            <a:ext uri="{FF2B5EF4-FFF2-40B4-BE49-F238E27FC236}">
              <a16:creationId xmlns="" xmlns:a16="http://schemas.microsoft.com/office/drawing/2014/main" id="{00000000-0008-0000-0000-000003000000}"/>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39</xdr:col>
      <xdr:colOff>342900</xdr:colOff>
      <xdr:row>71</xdr:row>
      <xdr:rowOff>139700</xdr:rowOff>
    </xdr:to>
    <xdr:sp macro="" textlink="">
      <xdr:nvSpPr>
        <xdr:cNvPr id="4" name="AutoShape 11">
          <a:extLst>
            <a:ext uri="{FF2B5EF4-FFF2-40B4-BE49-F238E27FC236}">
              <a16:creationId xmlns="" xmlns:a16="http://schemas.microsoft.com/office/drawing/2014/main" id="{00000000-0008-0000-0000-000004000000}"/>
            </a:ext>
          </a:extLst>
        </xdr:cNvPr>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39</xdr:col>
      <xdr:colOff>342900</xdr:colOff>
      <xdr:row>68</xdr:row>
      <xdr:rowOff>139700</xdr:rowOff>
    </xdr:to>
    <xdr:sp macro="" textlink="">
      <xdr:nvSpPr>
        <xdr:cNvPr id="2" name="Forme automatique 11">
          <a:extLst>
            <a:ext uri="{FF2B5EF4-FFF2-40B4-BE49-F238E27FC236}">
              <a16:creationId xmlns="" xmlns:a16="http://schemas.microsoft.com/office/drawing/2014/main" id="{00000000-0008-0000-0000-000002000000}"/>
            </a:ext>
          </a:extLst>
        </xdr:cNvPr>
        <xdr:cNvSpPr>
          <a:spLocks noChangeArrowheads="1"/>
        </xdr:cNvSpPr>
      </xdr:nvSpPr>
      <xdr:spPr bwMode="auto">
        <a:xfrm>
          <a:off x="0" y="0"/>
          <a:ext cx="13792200" cy="12661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39</xdr:col>
      <xdr:colOff>342900</xdr:colOff>
      <xdr:row>68</xdr:row>
      <xdr:rowOff>139700</xdr:rowOff>
    </xdr:to>
    <xdr:sp macro="" textlink="">
      <xdr:nvSpPr>
        <xdr:cNvPr id="5" name="AutoShape 11">
          <a:extLst>
            <a:ext uri="{FF2B5EF4-FFF2-40B4-BE49-F238E27FC236}">
              <a16:creationId xmlns="" xmlns:a16="http://schemas.microsoft.com/office/drawing/2014/main" id="{95B832DB-B3C9-B34D-BAC6-0903CC769575}"/>
            </a:ext>
          </a:extLst>
        </xdr:cNvPr>
        <xdr:cNvSpPr>
          <a:spLocks noChangeArrowheads="1"/>
        </xdr:cNvSpPr>
      </xdr:nvSpPr>
      <xdr:spPr bwMode="auto">
        <a:xfrm>
          <a:off x="0" y="0"/>
          <a:ext cx="13792200" cy="126619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83</xdr:row>
      <xdr:rowOff>723900</xdr:rowOff>
    </xdr:from>
    <xdr:to>
      <xdr:col>1</xdr:col>
      <xdr:colOff>4105275</xdr:colOff>
      <xdr:row>95</xdr:row>
      <xdr:rowOff>152400</xdr:rowOff>
    </xdr:to>
    <xdr:pic>
      <xdr:nvPicPr>
        <xdr:cNvPr id="2" name="image00.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3505200" cy="1781175"/>
        </a:xfrm>
        <a:prstGeom prst="rect">
          <a:avLst/>
        </a:prstGeom>
        <a:noFill/>
      </xdr:spPr>
    </xdr:pic>
    <xdr:clientData fLocksWithSheet="0"/>
  </xdr:twoCellAnchor>
  <xdr:twoCellAnchor>
    <xdr:from>
      <xdr:col>0</xdr:col>
      <xdr:colOff>0</xdr:colOff>
      <xdr:row>0</xdr:row>
      <xdr:rowOff>0</xdr:rowOff>
    </xdr:from>
    <xdr:to>
      <xdr:col>7</xdr:col>
      <xdr:colOff>533400</xdr:colOff>
      <xdr:row>65</xdr:row>
      <xdr:rowOff>139700</xdr:rowOff>
    </xdr:to>
    <xdr:sp macro="" textlink="">
      <xdr:nvSpPr>
        <xdr:cNvPr id="1026" name="Rectangle 2" hidden="1">
          <a:extLst>
            <a:ext uri="{FF2B5EF4-FFF2-40B4-BE49-F238E27FC236}">
              <a16:creationId xmlns="" xmlns:a16="http://schemas.microsoft.com/office/drawing/2014/main" id="{00000000-0008-0000-0100-000002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7</xdr:col>
      <xdr:colOff>533400</xdr:colOff>
      <xdr:row>65</xdr:row>
      <xdr:rowOff>139700</xdr:rowOff>
    </xdr:to>
    <xdr:sp macro="" textlink="">
      <xdr:nvSpPr>
        <xdr:cNvPr id="3" name="AutoShape 2">
          <a:extLst>
            <a:ext uri="{FF2B5EF4-FFF2-40B4-BE49-F238E27FC236}">
              <a16:creationId xmlns="" xmlns:a16="http://schemas.microsoft.com/office/drawing/2014/main" id="{00000000-0008-0000-0100-000003000000}"/>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7</xdr:col>
      <xdr:colOff>533400</xdr:colOff>
      <xdr:row>65</xdr:row>
      <xdr:rowOff>76200</xdr:rowOff>
    </xdr:to>
    <xdr:sp macro="" textlink="">
      <xdr:nvSpPr>
        <xdr:cNvPr id="4" name="AutoShape 2">
          <a:extLst>
            <a:ext uri="{FF2B5EF4-FFF2-40B4-BE49-F238E27FC236}">
              <a16:creationId xmlns="" xmlns:a16="http://schemas.microsoft.com/office/drawing/2014/main" id="{00000000-0008-0000-0100-000004000000}"/>
            </a:ext>
          </a:extLst>
        </xdr:cNvPr>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fr-FR"/>
        </a:p>
      </xdr:txBody>
    </xdr:sp>
    <xdr:clientData/>
  </xdr:twoCellAnchor>
  <xdr:twoCellAnchor>
    <xdr:from>
      <xdr:col>0</xdr:col>
      <xdr:colOff>0</xdr:colOff>
      <xdr:row>0</xdr:row>
      <xdr:rowOff>0</xdr:rowOff>
    </xdr:from>
    <xdr:to>
      <xdr:col>7</xdr:col>
      <xdr:colOff>533400</xdr:colOff>
      <xdr:row>65</xdr:row>
      <xdr:rowOff>76200</xdr:rowOff>
    </xdr:to>
    <xdr:sp macro="" textlink="">
      <xdr:nvSpPr>
        <xdr:cNvPr id="5" name="Forme automatique 2">
          <a:extLst>
            <a:ext uri="{FF2B5EF4-FFF2-40B4-BE49-F238E27FC236}">
              <a16:creationId xmlns="" xmlns:a16="http://schemas.microsoft.com/office/drawing/2014/main" id="{00000000-0008-0000-0100-000005000000}"/>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533400</xdr:colOff>
      <xdr:row>65</xdr:row>
      <xdr:rowOff>76200</xdr:rowOff>
    </xdr:to>
    <xdr:sp macro="" textlink="">
      <xdr:nvSpPr>
        <xdr:cNvPr id="6" name="AutoShape 2">
          <a:extLst>
            <a:ext uri="{FF2B5EF4-FFF2-40B4-BE49-F238E27FC236}">
              <a16:creationId xmlns="" xmlns:a16="http://schemas.microsoft.com/office/drawing/2014/main" id="{7F7BCDF8-0EAE-AA4A-920F-A7E9B6DF5A0D}"/>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4" Type="http://schemas.openxmlformats.org/officeDocument/2006/relationships/vmlDrawing" Target="../drawings/vmlDrawing1.vml"/><Relationship Id="rId5" Type="http://schemas.openxmlformats.org/officeDocument/2006/relationships/comments" Target="../comments1.xml"/><Relationship Id="rId1" Type="http://schemas.openxmlformats.org/officeDocument/2006/relationships/hyperlink" Target="http://www.vertex42.com/about.html" TargetMode="External"/><Relationship Id="rId2" Type="http://schemas.openxmlformats.org/officeDocument/2006/relationships/hyperlink" Target="http://www.vertex42.com/ExcelTemplates/excel-gantt-cha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tabSelected="1" zoomScale="150" zoomScaleNormal="150" zoomScalePageLayoutView="150" workbookViewId="0">
      <pane ySplit="11" topLeftCell="A12" activePane="bottomLeft" state="frozen"/>
      <selection pane="bottomLeft" activeCell="B22" sqref="B22"/>
    </sheetView>
  </sheetViews>
  <sheetFormatPr baseColWidth="10" defaultColWidth="14.5" defaultRowHeight="15.75" customHeight="1" x14ac:dyDescent="0"/>
  <cols>
    <col min="1" max="1" width="6.33203125" customWidth="1"/>
    <col min="2" max="2" width="21.83203125" customWidth="1"/>
    <col min="3" max="3" width="12.6640625" customWidth="1"/>
    <col min="4" max="5" width="10.83203125" customWidth="1"/>
    <col min="6" max="6" width="6.33203125" customWidth="1"/>
    <col min="7" max="7" width="10.6640625" customWidth="1"/>
    <col min="8" max="8" width="7.6640625" customWidth="1"/>
    <col min="9" max="9" width="8.6640625" customWidth="1"/>
    <col min="10" max="10" width="7" customWidth="1"/>
    <col min="11" max="38" width="2.33203125" customWidth="1"/>
  </cols>
  <sheetData>
    <row r="1" spans="1:38" ht="18" customHeight="1">
      <c r="A1" s="76" t="s">
        <v>98</v>
      </c>
      <c r="B1" s="63"/>
      <c r="C1" s="63"/>
      <c r="D1" s="63"/>
      <c r="E1" s="63"/>
      <c r="F1" s="64"/>
      <c r="G1" s="65"/>
      <c r="H1" s="64"/>
      <c r="I1" s="65"/>
      <c r="J1" s="65"/>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row>
    <row r="2" spans="1:38" ht="12">
      <c r="A2" s="8" t="s">
        <v>78</v>
      </c>
      <c r="B2" s="8"/>
      <c r="C2" s="8"/>
      <c r="G2" s="10"/>
      <c r="H2" s="1"/>
      <c r="K2" s="1"/>
    </row>
    <row r="3" spans="1:38" s="58" customFormat="1" ht="12">
      <c r="A3" s="12" t="s">
        <v>4</v>
      </c>
      <c r="B3" s="12"/>
      <c r="C3" s="12"/>
      <c r="G3" s="10"/>
      <c r="H3" s="1"/>
      <c r="K3" s="1"/>
    </row>
    <row r="4" spans="1:38" s="58" customFormat="1" ht="12">
      <c r="A4" s="12"/>
      <c r="B4" s="12"/>
      <c r="C4" s="12"/>
      <c r="G4" s="10"/>
      <c r="H4" s="1"/>
      <c r="K4" s="1"/>
    </row>
    <row r="5" spans="1:38" s="58" customFormat="1" ht="12">
      <c r="A5" s="12"/>
      <c r="B5" s="12"/>
      <c r="C5" s="12"/>
      <c r="G5" s="10"/>
      <c r="H5" s="1"/>
      <c r="K5" s="1"/>
    </row>
    <row r="6" spans="1:38" ht="12">
      <c r="A6" s="81"/>
      <c r="B6" s="96" t="s">
        <v>82</v>
      </c>
      <c r="C6" s="90"/>
      <c r="D6" s="92"/>
      <c r="E6" s="93"/>
    </row>
    <row r="7" spans="1:38" ht="12">
      <c r="A7" s="81"/>
      <c r="B7" s="96" t="s">
        <v>79</v>
      </c>
      <c r="C7" s="90"/>
      <c r="D7" s="94">
        <v>43141</v>
      </c>
      <c r="E7" s="95"/>
    </row>
    <row r="8" spans="1:38" ht="16.5" customHeight="1">
      <c r="A8" s="82"/>
      <c r="B8" s="89" t="s">
        <v>80</v>
      </c>
      <c r="C8" s="90"/>
      <c r="D8" s="97">
        <f ca="1">TODAY()</f>
        <v>43167</v>
      </c>
      <c r="E8" s="95"/>
      <c r="F8" s="19"/>
      <c r="G8" s="19"/>
      <c r="H8" s="19"/>
      <c r="I8" s="19"/>
      <c r="J8" s="19"/>
      <c r="K8" s="71">
        <f>D7-WEEKDAY(D7,1)+2+7*(D9-1)</f>
        <v>43129</v>
      </c>
      <c r="L8" s="71">
        <f t="shared" ref="L8:AL8" si="0">K8+1</f>
        <v>43130</v>
      </c>
      <c r="M8" s="71">
        <f t="shared" si="0"/>
        <v>43131</v>
      </c>
      <c r="N8" s="71">
        <f t="shared" si="0"/>
        <v>43132</v>
      </c>
      <c r="O8" s="71">
        <f t="shared" si="0"/>
        <v>43133</v>
      </c>
      <c r="P8" s="71">
        <f t="shared" si="0"/>
        <v>43134</v>
      </c>
      <c r="Q8" s="71">
        <f t="shared" si="0"/>
        <v>43135</v>
      </c>
      <c r="R8" s="71">
        <f t="shared" si="0"/>
        <v>43136</v>
      </c>
      <c r="S8" s="71">
        <f t="shared" si="0"/>
        <v>43137</v>
      </c>
      <c r="T8" s="71">
        <f t="shared" si="0"/>
        <v>43138</v>
      </c>
      <c r="U8" s="71">
        <f t="shared" si="0"/>
        <v>43139</v>
      </c>
      <c r="V8" s="71">
        <f t="shared" si="0"/>
        <v>43140</v>
      </c>
      <c r="W8" s="71">
        <f t="shared" si="0"/>
        <v>43141</v>
      </c>
      <c r="X8" s="71">
        <f t="shared" si="0"/>
        <v>43142</v>
      </c>
      <c r="Y8" s="71">
        <f t="shared" si="0"/>
        <v>43143</v>
      </c>
      <c r="Z8" s="71">
        <f t="shared" si="0"/>
        <v>43144</v>
      </c>
      <c r="AA8" s="71">
        <f t="shared" si="0"/>
        <v>43145</v>
      </c>
      <c r="AB8" s="71">
        <f t="shared" si="0"/>
        <v>43146</v>
      </c>
      <c r="AC8" s="71">
        <f t="shared" si="0"/>
        <v>43147</v>
      </c>
      <c r="AD8" s="71">
        <f t="shared" si="0"/>
        <v>43148</v>
      </c>
      <c r="AE8" s="71">
        <f t="shared" si="0"/>
        <v>43149</v>
      </c>
      <c r="AF8" s="71">
        <f t="shared" si="0"/>
        <v>43150</v>
      </c>
      <c r="AG8" s="71">
        <f t="shared" si="0"/>
        <v>43151</v>
      </c>
      <c r="AH8" s="71">
        <f t="shared" si="0"/>
        <v>43152</v>
      </c>
      <c r="AI8" s="71">
        <f t="shared" si="0"/>
        <v>43153</v>
      </c>
      <c r="AJ8" s="71">
        <f t="shared" si="0"/>
        <v>43154</v>
      </c>
      <c r="AK8" s="71">
        <f t="shared" si="0"/>
        <v>43155</v>
      </c>
      <c r="AL8" s="71">
        <f t="shared" si="0"/>
        <v>43156</v>
      </c>
    </row>
    <row r="9" spans="1:38" ht="12">
      <c r="B9" s="91"/>
      <c r="C9" s="84"/>
      <c r="D9" s="69"/>
      <c r="E9" s="70"/>
      <c r="K9" s="83" t="str">
        <f>"Semaine  "&amp;(K8-($D$7-WEEKDAY($D$7,1)+2))/7+1</f>
        <v>Semaine  0</v>
      </c>
      <c r="L9" s="84"/>
      <c r="M9" s="84"/>
      <c r="N9" s="84"/>
      <c r="O9" s="84"/>
      <c r="P9" s="84"/>
      <c r="Q9" s="85"/>
      <c r="R9" s="83" t="str">
        <f>"Semaine "&amp;(R8-($D$7-WEEKDAY($D$7,1)+2))/7+1</f>
        <v>Semaine 1</v>
      </c>
      <c r="S9" s="84"/>
      <c r="T9" s="84"/>
      <c r="U9" s="84"/>
      <c r="V9" s="84"/>
      <c r="W9" s="84"/>
      <c r="X9" s="85"/>
      <c r="Y9" s="83" t="str">
        <f>"Semaine "&amp;(Y8-($D$7-WEEKDAY($D$7,1)+2))/7+1</f>
        <v>Semaine 2</v>
      </c>
      <c r="Z9" s="84"/>
      <c r="AA9" s="84"/>
      <c r="AB9" s="84"/>
      <c r="AC9" s="84"/>
      <c r="AD9" s="84"/>
      <c r="AE9" s="85"/>
      <c r="AF9" s="83" t="str">
        <f>"Semaine  "&amp;(AF8-($D$7-WEEKDAY($D$7,1)+2))/7+1</f>
        <v>Semaine  3</v>
      </c>
      <c r="AG9" s="84"/>
      <c r="AH9" s="84"/>
      <c r="AI9" s="84"/>
      <c r="AJ9" s="84"/>
      <c r="AK9" s="84"/>
      <c r="AL9" s="85"/>
    </row>
    <row r="10" spans="1:38" ht="12" customHeight="1">
      <c r="K10" s="86">
        <f>K8</f>
        <v>43129</v>
      </c>
      <c r="L10" s="87"/>
      <c r="M10" s="87"/>
      <c r="N10" s="87"/>
      <c r="O10" s="87"/>
      <c r="P10" s="87"/>
      <c r="Q10" s="88"/>
      <c r="R10" s="86">
        <f>R8</f>
        <v>43136</v>
      </c>
      <c r="S10" s="87"/>
      <c r="T10" s="87"/>
      <c r="U10" s="87"/>
      <c r="V10" s="87"/>
      <c r="W10" s="87"/>
      <c r="X10" s="88"/>
      <c r="Y10" s="86">
        <f>Y8</f>
        <v>43143</v>
      </c>
      <c r="Z10" s="87"/>
      <c r="AA10" s="87"/>
      <c r="AB10" s="87"/>
      <c r="AC10" s="87"/>
      <c r="AD10" s="87"/>
      <c r="AE10" s="88"/>
      <c r="AF10" s="86">
        <f>AF8</f>
        <v>43150</v>
      </c>
      <c r="AG10" s="87"/>
      <c r="AH10" s="87"/>
      <c r="AI10" s="87"/>
      <c r="AJ10" s="87"/>
      <c r="AK10" s="87"/>
      <c r="AL10" s="88"/>
    </row>
    <row r="11" spans="1:38" ht="39" customHeight="1">
      <c r="A11" s="40" t="s">
        <v>97</v>
      </c>
      <c r="B11" s="42" t="s">
        <v>96</v>
      </c>
      <c r="C11" s="60" t="s">
        <v>92</v>
      </c>
      <c r="D11" s="44" t="s">
        <v>83</v>
      </c>
      <c r="E11" s="61" t="s">
        <v>84</v>
      </c>
      <c r="F11" s="62" t="s">
        <v>94</v>
      </c>
      <c r="G11" s="62" t="s">
        <v>85</v>
      </c>
      <c r="H11" s="62" t="s">
        <v>95</v>
      </c>
      <c r="I11" s="62" t="s">
        <v>93</v>
      </c>
      <c r="J11" s="62" t="s">
        <v>86</v>
      </c>
      <c r="K11" s="59" t="str">
        <f t="shared" ref="K11:X11" si="1">CHOOSE(WEEKDAY(K8,1),"D","L","M","M","J","V","S")</f>
        <v>L</v>
      </c>
      <c r="L11" s="59" t="str">
        <f t="shared" si="1"/>
        <v>M</v>
      </c>
      <c r="M11" s="59" t="str">
        <f t="shared" si="1"/>
        <v>M</v>
      </c>
      <c r="N11" s="59" t="str">
        <f t="shared" si="1"/>
        <v>J</v>
      </c>
      <c r="O11" s="59" t="str">
        <f t="shared" si="1"/>
        <v>V</v>
      </c>
      <c r="P11" s="59" t="str">
        <f t="shared" si="1"/>
        <v>S</v>
      </c>
      <c r="Q11" s="59" t="str">
        <f t="shared" si="1"/>
        <v>D</v>
      </c>
      <c r="R11" s="59" t="str">
        <f t="shared" si="1"/>
        <v>L</v>
      </c>
      <c r="S11" s="59" t="str">
        <f t="shared" si="1"/>
        <v>M</v>
      </c>
      <c r="T11" s="59" t="str">
        <f t="shared" si="1"/>
        <v>M</v>
      </c>
      <c r="U11" s="59" t="str">
        <f t="shared" si="1"/>
        <v>J</v>
      </c>
      <c r="V11" s="59" t="str">
        <f t="shared" si="1"/>
        <v>V</v>
      </c>
      <c r="W11" s="59" t="str">
        <f t="shared" si="1"/>
        <v>S</v>
      </c>
      <c r="X11" s="59" t="str">
        <f t="shared" si="1"/>
        <v>D</v>
      </c>
      <c r="Y11" s="59" t="str">
        <f>CHOOSE(WEEKDAY(Y8,1),"S","M","T","W","T","F","S")</f>
        <v>M</v>
      </c>
      <c r="Z11" s="59" t="str">
        <f t="shared" ref="Z11:AE11" si="2">CHOOSE(WEEKDAY(Z8,1),"S","M","T","W","T","F","S")</f>
        <v>T</v>
      </c>
      <c r="AA11" s="59" t="str">
        <f t="shared" si="2"/>
        <v>W</v>
      </c>
      <c r="AB11" s="59" t="str">
        <f t="shared" si="2"/>
        <v>T</v>
      </c>
      <c r="AC11" s="59" t="str">
        <f t="shared" si="2"/>
        <v>F</v>
      </c>
      <c r="AD11" s="59" t="str">
        <f t="shared" si="2"/>
        <v>S</v>
      </c>
      <c r="AE11" s="59" t="str">
        <f t="shared" si="2"/>
        <v>S</v>
      </c>
      <c r="AF11" s="59" t="str">
        <f>CHOOSE(WEEKDAY(AF8,1),"S","M","T","W","T","F","S")</f>
        <v>M</v>
      </c>
      <c r="AG11" s="59" t="str">
        <f t="shared" ref="AG11:AL11" si="3">CHOOSE(WEEKDAY(AG8,1),"S","M","T","W","T","F","S")</f>
        <v>T</v>
      </c>
      <c r="AH11" s="59" t="str">
        <f t="shared" si="3"/>
        <v>W</v>
      </c>
      <c r="AI11" s="59" t="str">
        <f t="shared" si="3"/>
        <v>T</v>
      </c>
      <c r="AJ11" s="59" t="str">
        <f t="shared" si="3"/>
        <v>F</v>
      </c>
      <c r="AK11" s="59" t="str">
        <f t="shared" si="3"/>
        <v>S</v>
      </c>
      <c r="AL11" s="59" t="str">
        <f t="shared" si="3"/>
        <v>S</v>
      </c>
    </row>
    <row r="12" spans="1:38" ht="12">
      <c r="A12" s="46" t="str">
        <f ca="1">IF(ISERROR(VALUE(SUBSTITUTE(OFFSET(A12,-1,0,1,1),".",""))),"1",IF(ISERROR(FIND("`",SUBSTITUTE(OFFSET(A12,-1,0,1,1),".","`",1))),TEXT(VALUE(OFFSET(A12,-1,0,1,1))+1,"#"),TEXT(VALUE(LEFT(OFFSET(A12,-1,0,1,1),FIND("`",SUBSTITUTE(OFFSET(A12,-1,0,1,1),".","`",1))-1))+1,"#")))</f>
        <v>1</v>
      </c>
      <c r="B12" s="47" t="s">
        <v>81</v>
      </c>
      <c r="C12" s="67" t="s">
        <v>87</v>
      </c>
      <c r="D12" s="78">
        <f>MIN(D13)</f>
        <v>43141</v>
      </c>
      <c r="E12" s="78">
        <f>MAX(E13)</f>
        <v>43142</v>
      </c>
      <c r="F12" s="48">
        <f>E12-D12+1</f>
        <v>2</v>
      </c>
      <c r="G12" s="49"/>
      <c r="H12" s="48">
        <f t="shared" ref="H12:H25" si="4">NETWORKDAYS(D12,E12)</f>
        <v>0</v>
      </c>
      <c r="I12" s="48"/>
      <c r="J12" s="48"/>
      <c r="K12" s="50" t="str">
        <f t="shared" ref="K12:AL12" ca="1" si="5">IF(K$8=$D$8,"t",IF(AND(K$8&gt;=$D12,K$8&lt;$D12+$I12),"c",IF(AND(K$8&gt;=$D12,K$8&lt;=$D12+$F12-1),"x","")))</f>
        <v/>
      </c>
      <c r="L12" s="50" t="str">
        <f t="shared" ca="1" si="5"/>
        <v/>
      </c>
      <c r="M12" s="50" t="str">
        <f t="shared" ca="1" si="5"/>
        <v/>
      </c>
      <c r="N12" s="50" t="str">
        <f t="shared" ca="1" si="5"/>
        <v/>
      </c>
      <c r="O12" s="50" t="str">
        <f t="shared" ca="1" si="5"/>
        <v/>
      </c>
      <c r="P12" s="50" t="str">
        <f t="shared" ca="1" si="5"/>
        <v/>
      </c>
      <c r="Q12" s="50" t="str">
        <f t="shared" ca="1" si="5"/>
        <v/>
      </c>
      <c r="R12" s="50" t="str">
        <f t="shared" ca="1" si="5"/>
        <v/>
      </c>
      <c r="S12" s="50" t="str">
        <f t="shared" ca="1" si="5"/>
        <v/>
      </c>
      <c r="T12" s="50" t="str">
        <f t="shared" ca="1" si="5"/>
        <v/>
      </c>
      <c r="U12" s="72" t="str">
        <f t="shared" ca="1" si="5"/>
        <v/>
      </c>
      <c r="V12" s="50" t="str">
        <f t="shared" ca="1" si="5"/>
        <v/>
      </c>
      <c r="W12" s="50" t="str">
        <f t="shared" ca="1" si="5"/>
        <v>x</v>
      </c>
      <c r="X12" s="50" t="str">
        <f t="shared" ca="1" si="5"/>
        <v>x</v>
      </c>
      <c r="Y12" s="50" t="str">
        <f t="shared" ca="1" si="5"/>
        <v/>
      </c>
      <c r="Z12" s="50" t="str">
        <f t="shared" ca="1" si="5"/>
        <v/>
      </c>
      <c r="AA12" s="50" t="str">
        <f t="shared" ca="1" si="5"/>
        <v/>
      </c>
      <c r="AB12" s="50" t="str">
        <f t="shared" ca="1" si="5"/>
        <v/>
      </c>
      <c r="AC12" s="50" t="str">
        <f t="shared" ca="1" si="5"/>
        <v/>
      </c>
      <c r="AD12" s="50" t="str">
        <f t="shared" ca="1" si="5"/>
        <v/>
      </c>
      <c r="AE12" s="50" t="str">
        <f t="shared" ca="1" si="5"/>
        <v/>
      </c>
      <c r="AF12" s="50" t="str">
        <f t="shared" ca="1" si="5"/>
        <v/>
      </c>
      <c r="AG12" s="50" t="str">
        <f t="shared" ca="1" si="5"/>
        <v/>
      </c>
      <c r="AH12" s="50" t="str">
        <f t="shared" ca="1" si="5"/>
        <v/>
      </c>
      <c r="AI12" s="50" t="str">
        <f t="shared" ca="1" si="5"/>
        <v/>
      </c>
      <c r="AJ12" s="50" t="str">
        <f t="shared" ca="1" si="5"/>
        <v/>
      </c>
      <c r="AK12" s="50" t="str">
        <f t="shared" ca="1" si="5"/>
        <v/>
      </c>
      <c r="AL12" s="50" t="str">
        <f t="shared" ca="1" si="5"/>
        <v/>
      </c>
    </row>
    <row r="13" spans="1:38" ht="12">
      <c r="A13" s="51" t="str">
        <f ca="1">IF(ISERROR(VALUE(SUBSTITUTE(OFFSET(A13,-1,0,1,1),".",""))),"0.1",IF(ISERROR(FIND("`",SUBSTITUTE(OFFSET(A13,-1,0,1,1),".","`",1))),OFFSET(A13,-1,0,1,1)&amp;".1",LEFT(OFFSET(A13,-1,0,1,1),FIND("`",SUBSTITUTE(OFFSET(A13,-1,0,1,1),".","`",1)))&amp;IF(ISERROR(FIND("`",SUBSTITUTE(OFFSET(A13,-1,0,1,1),".","`",2))),VALUE(RIGHT(OFFSET(A13,-1,0,1,1),LEN(OFFSET(A13,-1,0,1,1))-FIND("`",SUBSTITUTE(OFFSET(A13,-1,0,1,1),".","`",1))))+1,VALUE(MID(OFFSET(A13,-1,0,1,1),FIND("`",SUBSTITUTE(OFFSET(A13,-1,0,1,1),".","`",1))+1,(FIND("`",SUBSTITUTE(OFFSET(A13,-1,0,1,1),".","`",2))-FIND("`",SUBSTITUTE(OFFSET(A13,-1,0,1,1),".","`",1))-1)))+1)))</f>
        <v>1.1</v>
      </c>
      <c r="B13" s="52" t="s">
        <v>74</v>
      </c>
      <c r="C13" s="68" t="s">
        <v>87</v>
      </c>
      <c r="D13" s="77">
        <f>$D$7</f>
        <v>43141</v>
      </c>
      <c r="E13" s="79">
        <f>D13+F13-1</f>
        <v>43142</v>
      </c>
      <c r="F13" s="73">
        <v>2</v>
      </c>
      <c r="G13" s="74">
        <v>0</v>
      </c>
      <c r="H13" s="53">
        <f t="shared" si="4"/>
        <v>0</v>
      </c>
      <c r="I13" s="53">
        <f>ROUNDDOWN(G13*F13,0)</f>
        <v>0</v>
      </c>
      <c r="J13" s="53">
        <f>F13-I13</f>
        <v>2</v>
      </c>
      <c r="K13" s="54" t="str">
        <f t="shared" ref="K13:AL13" ca="1" si="6">IF(K$8=$D$8,"t",IF(AND(K$8&gt;=$D13,K$8&lt;$D13+$I13),"c",IF(AND(K$8&gt;=$D13,K$8&lt;=$D13+$F13-1),"x","")))</f>
        <v/>
      </c>
      <c r="L13" s="54" t="str">
        <f t="shared" ca="1" si="6"/>
        <v/>
      </c>
      <c r="M13" s="54" t="str">
        <f t="shared" ca="1" si="6"/>
        <v/>
      </c>
      <c r="N13" s="54" t="str">
        <f t="shared" ca="1" si="6"/>
        <v/>
      </c>
      <c r="O13" s="54" t="str">
        <f t="shared" ca="1" si="6"/>
        <v/>
      </c>
      <c r="P13" s="54" t="str">
        <f t="shared" ca="1" si="6"/>
        <v/>
      </c>
      <c r="Q13" s="54" t="str">
        <f t="shared" ca="1" si="6"/>
        <v/>
      </c>
      <c r="R13" s="54" t="str">
        <f t="shared" ca="1" si="6"/>
        <v/>
      </c>
      <c r="S13" s="54" t="str">
        <f t="shared" ca="1" si="6"/>
        <v/>
      </c>
      <c r="T13" s="54" t="str">
        <f t="shared" ca="1" si="6"/>
        <v/>
      </c>
      <c r="U13" s="75" t="str">
        <f t="shared" ca="1" si="6"/>
        <v/>
      </c>
      <c r="V13" s="54" t="str">
        <f t="shared" ca="1" si="6"/>
        <v/>
      </c>
      <c r="W13" s="54" t="str">
        <f t="shared" ca="1" si="6"/>
        <v>x</v>
      </c>
      <c r="X13" s="54" t="str">
        <f t="shared" ca="1" si="6"/>
        <v>x</v>
      </c>
      <c r="Y13" s="54" t="str">
        <f t="shared" ca="1" si="6"/>
        <v/>
      </c>
      <c r="Z13" s="54" t="str">
        <f t="shared" ca="1" si="6"/>
        <v/>
      </c>
      <c r="AA13" s="54" t="str">
        <f t="shared" ca="1" si="6"/>
        <v/>
      </c>
      <c r="AB13" s="54" t="str">
        <f t="shared" ca="1" si="6"/>
        <v/>
      </c>
      <c r="AC13" s="54" t="str">
        <f t="shared" ca="1" si="6"/>
        <v/>
      </c>
      <c r="AD13" s="54" t="str">
        <f t="shared" ca="1" si="6"/>
        <v/>
      </c>
      <c r="AE13" s="54" t="str">
        <f t="shared" ca="1" si="6"/>
        <v/>
      </c>
      <c r="AF13" s="54" t="str">
        <f t="shared" ca="1" si="6"/>
        <v/>
      </c>
      <c r="AG13" s="54" t="str">
        <f t="shared" ca="1" si="6"/>
        <v/>
      </c>
      <c r="AH13" s="54" t="str">
        <f t="shared" ca="1" si="6"/>
        <v/>
      </c>
      <c r="AI13" s="54" t="str">
        <f t="shared" ca="1" si="6"/>
        <v/>
      </c>
      <c r="AJ13" s="54" t="str">
        <f t="shared" ca="1" si="6"/>
        <v/>
      </c>
      <c r="AK13" s="54" t="str">
        <f t="shared" ca="1" si="6"/>
        <v/>
      </c>
      <c r="AL13" s="54" t="str">
        <f t="shared" ca="1" si="6"/>
        <v/>
      </c>
    </row>
    <row r="14" spans="1:38" ht="12">
      <c r="A14" s="55" t="str">
        <f ca="1">IF(ISERROR(VALUE(SUBSTITUTE(OFFSET(A14,-1,0,1,1),".",""))),"1",IF(ISERROR(FIND("`",SUBSTITUTE(OFFSET(A14,-1,0,1,1),".","`",1))),TEXT(VALUE(OFFSET(A14,-1,0,1,1))+1,"#"),TEXT(VALUE(LEFT(OFFSET(A14,-1,0,1,1),FIND("`",SUBSTITUTE(OFFSET(A14,-1,0,1,1),".","`",1))-1))+1,"#")))</f>
        <v>2</v>
      </c>
      <c r="B14" s="47" t="s">
        <v>88</v>
      </c>
      <c r="C14" s="67" t="s">
        <v>87</v>
      </c>
      <c r="D14" s="78">
        <f>MIN(D15:D17)</f>
        <v>43148</v>
      </c>
      <c r="E14" s="78">
        <f>MAX(E15:E17)</f>
        <v>43152</v>
      </c>
      <c r="F14" s="48">
        <f>E14-D14+1</f>
        <v>5</v>
      </c>
      <c r="G14" s="49"/>
      <c r="H14" s="48">
        <f t="shared" si="4"/>
        <v>3</v>
      </c>
      <c r="I14" s="48"/>
      <c r="J14" s="48"/>
      <c r="K14" s="50" t="str">
        <f t="shared" ref="K14:AL14" ca="1" si="7">IF(K$8=$D$8,"t",IF(AND(K$8&gt;=$D14,K$8&lt;$D14+$I14),"c",IF(AND(K$8&gt;=$D14,K$8&lt;=$D14+$F14-1),"x","")))</f>
        <v/>
      </c>
      <c r="L14" s="50" t="str">
        <f t="shared" ca="1" si="7"/>
        <v/>
      </c>
      <c r="M14" s="50" t="str">
        <f t="shared" ca="1" si="7"/>
        <v/>
      </c>
      <c r="N14" s="50" t="str">
        <f t="shared" ca="1" si="7"/>
        <v/>
      </c>
      <c r="O14" s="50" t="str">
        <f t="shared" ca="1" si="7"/>
        <v/>
      </c>
      <c r="P14" s="50" t="str">
        <f t="shared" ca="1" si="7"/>
        <v/>
      </c>
      <c r="Q14" s="50" t="str">
        <f t="shared" ca="1" si="7"/>
        <v/>
      </c>
      <c r="R14" s="50" t="str">
        <f t="shared" ca="1" si="7"/>
        <v/>
      </c>
      <c r="S14" s="50" t="str">
        <f t="shared" ca="1" si="7"/>
        <v/>
      </c>
      <c r="T14" s="50" t="str">
        <f t="shared" ca="1" si="7"/>
        <v/>
      </c>
      <c r="U14" s="50" t="str">
        <f t="shared" ca="1" si="7"/>
        <v/>
      </c>
      <c r="V14" s="50" t="str">
        <f t="shared" ca="1" si="7"/>
        <v/>
      </c>
      <c r="W14" s="50" t="str">
        <f t="shared" ca="1" si="7"/>
        <v/>
      </c>
      <c r="X14" s="50" t="str">
        <f t="shared" ca="1" si="7"/>
        <v/>
      </c>
      <c r="Y14" s="50" t="str">
        <f t="shared" ca="1" si="7"/>
        <v/>
      </c>
      <c r="Z14" s="50" t="str">
        <f t="shared" ca="1" si="7"/>
        <v/>
      </c>
      <c r="AA14" s="50" t="str">
        <f t="shared" ca="1" si="7"/>
        <v/>
      </c>
      <c r="AB14" s="72" t="str">
        <f t="shared" ca="1" si="7"/>
        <v/>
      </c>
      <c r="AC14" s="72" t="str">
        <f t="shared" ca="1" si="7"/>
        <v/>
      </c>
      <c r="AD14" s="50" t="str">
        <f t="shared" ca="1" si="7"/>
        <v>x</v>
      </c>
      <c r="AE14" s="72" t="str">
        <f t="shared" ca="1" si="7"/>
        <v>x</v>
      </c>
      <c r="AF14" s="72" t="str">
        <f t="shared" ca="1" si="7"/>
        <v>x</v>
      </c>
      <c r="AG14" s="50" t="str">
        <f t="shared" ca="1" si="7"/>
        <v>x</v>
      </c>
      <c r="AH14" s="50" t="str">
        <f t="shared" ca="1" si="7"/>
        <v>x</v>
      </c>
      <c r="AI14" s="50" t="str">
        <f t="shared" ca="1" si="7"/>
        <v/>
      </c>
      <c r="AJ14" s="50" t="str">
        <f t="shared" ca="1" si="7"/>
        <v/>
      </c>
      <c r="AK14" s="50" t="str">
        <f t="shared" ca="1" si="7"/>
        <v/>
      </c>
      <c r="AL14" s="50" t="str">
        <f t="shared" ca="1" si="7"/>
        <v/>
      </c>
    </row>
    <row r="15" spans="1:38" ht="12">
      <c r="A15" s="51" t="str">
        <f t="shared" ref="A15:A17" ca="1" si="8">IF(ISERROR(VALUE(SUBSTITUTE(OFFSET(A15,-1,0,1,1),".",""))),"0.1",IF(ISERROR(FIND("`",SUBSTITUTE(OFFSET(A15,-1,0,1,1),".","`",1))),OFFSET(A15,-1,0,1,1)&amp;".1",LEFT(OFFSET(A15,-1,0,1,1),FIND("`",SUBSTITUTE(OFFSET(A15,-1,0,1,1),".","`",1)))&amp;IF(ISERROR(FIND("`",SUBSTITUTE(OFFSET(A15,-1,0,1,1),".","`",2))),VALUE(RIGHT(OFFSET(A15,-1,0,1,1),LEN(OFFSET(A15,-1,0,1,1))-FIND("`",SUBSTITUTE(OFFSET(A15,-1,0,1,1),".","`",1))))+1,VALUE(MID(OFFSET(A15,-1,0,1,1),FIND("`",SUBSTITUTE(OFFSET(A15,-1,0,1,1),".","`",1))+1,(FIND("`",SUBSTITUTE(OFFSET(A15,-1,0,1,1),".","`",2))-FIND("`",SUBSTITUTE(OFFSET(A15,-1,0,1,1),".","`",1))-1)))+1)))</f>
        <v>2.1</v>
      </c>
      <c r="B15" s="52" t="s">
        <v>75</v>
      </c>
      <c r="C15" s="68" t="s">
        <v>87</v>
      </c>
      <c r="D15" s="77">
        <f>$D$7+7</f>
        <v>43148</v>
      </c>
      <c r="E15" s="79">
        <f t="shared" ref="E15:E17" si="9">D15+F15-1</f>
        <v>43148</v>
      </c>
      <c r="F15" s="73">
        <v>1</v>
      </c>
      <c r="G15" s="74">
        <v>0</v>
      </c>
      <c r="H15" s="53">
        <f t="shared" si="4"/>
        <v>0</v>
      </c>
      <c r="I15" s="53">
        <f t="shared" ref="I15:I17" si="10">ROUNDDOWN(G15*F15,0)</f>
        <v>0</v>
      </c>
      <c r="J15" s="53">
        <f t="shared" ref="J15:J17" si="11">F15-I15</f>
        <v>1</v>
      </c>
      <c r="K15" s="54" t="str">
        <f t="shared" ref="K15:AL15" ca="1" si="12">IF(K$8=$D$8,"t",IF(AND(K$8&gt;=$D15,K$8&lt;$D15+$I15),"c",IF(AND(K$8&gt;=$D15,K$8&lt;=$D15+$F15-1),"x","")))</f>
        <v/>
      </c>
      <c r="L15" s="54" t="str">
        <f t="shared" ca="1" si="12"/>
        <v/>
      </c>
      <c r="M15" s="54" t="str">
        <f t="shared" ca="1" si="12"/>
        <v/>
      </c>
      <c r="N15" s="54" t="str">
        <f t="shared" ca="1" si="12"/>
        <v/>
      </c>
      <c r="O15" s="54" t="str">
        <f t="shared" ca="1" si="12"/>
        <v/>
      </c>
      <c r="P15" s="54" t="str">
        <f t="shared" ca="1" si="12"/>
        <v/>
      </c>
      <c r="Q15" s="54" t="str">
        <f t="shared" ca="1" si="12"/>
        <v/>
      </c>
      <c r="R15" s="54" t="str">
        <f t="shared" ca="1" si="12"/>
        <v/>
      </c>
      <c r="S15" s="54" t="str">
        <f t="shared" ca="1" si="12"/>
        <v/>
      </c>
      <c r="T15" s="54" t="str">
        <f t="shared" ca="1" si="12"/>
        <v/>
      </c>
      <c r="U15" s="54" t="str">
        <f t="shared" ca="1" si="12"/>
        <v/>
      </c>
      <c r="V15" s="54" t="str">
        <f t="shared" ca="1" si="12"/>
        <v/>
      </c>
      <c r="W15" s="54" t="str">
        <f t="shared" ca="1" si="12"/>
        <v/>
      </c>
      <c r="X15" s="54" t="str">
        <f t="shared" ca="1" si="12"/>
        <v/>
      </c>
      <c r="Y15" s="54" t="str">
        <f t="shared" ca="1" si="12"/>
        <v/>
      </c>
      <c r="Z15" s="54" t="str">
        <f t="shared" ca="1" si="12"/>
        <v/>
      </c>
      <c r="AA15" s="54" t="str">
        <f t="shared" ca="1" si="12"/>
        <v/>
      </c>
      <c r="AB15" s="54" t="str">
        <f t="shared" ca="1" si="12"/>
        <v/>
      </c>
      <c r="AC15" s="54" t="str">
        <f t="shared" ca="1" si="12"/>
        <v/>
      </c>
      <c r="AD15" s="54" t="str">
        <f t="shared" ca="1" si="12"/>
        <v>x</v>
      </c>
      <c r="AE15" s="54" t="str">
        <f t="shared" ca="1" si="12"/>
        <v/>
      </c>
      <c r="AF15" s="54" t="str">
        <f t="shared" ca="1" si="12"/>
        <v/>
      </c>
      <c r="AG15" s="54" t="str">
        <f t="shared" ca="1" si="12"/>
        <v/>
      </c>
      <c r="AH15" s="54" t="str">
        <f t="shared" ca="1" si="12"/>
        <v/>
      </c>
      <c r="AI15" s="54" t="str">
        <f t="shared" ca="1" si="12"/>
        <v/>
      </c>
      <c r="AJ15" s="54" t="str">
        <f t="shared" ca="1" si="12"/>
        <v/>
      </c>
      <c r="AK15" s="54" t="str">
        <f t="shared" ca="1" si="12"/>
        <v/>
      </c>
      <c r="AL15" s="54" t="str">
        <f t="shared" ca="1" si="12"/>
        <v/>
      </c>
    </row>
    <row r="16" spans="1:38" ht="12">
      <c r="A16" s="51" t="str">
        <f t="shared" ca="1" si="8"/>
        <v>2.2</v>
      </c>
      <c r="B16" s="52" t="s">
        <v>76</v>
      </c>
      <c r="C16" s="68" t="s">
        <v>87</v>
      </c>
      <c r="D16" s="77">
        <f>WORKDAY(E15,0)</f>
        <v>43148</v>
      </c>
      <c r="E16" s="79">
        <f t="shared" si="9"/>
        <v>43152</v>
      </c>
      <c r="F16" s="73">
        <v>5</v>
      </c>
      <c r="G16" s="74">
        <v>0</v>
      </c>
      <c r="H16" s="53">
        <f t="shared" si="4"/>
        <v>3</v>
      </c>
      <c r="I16" s="53">
        <f t="shared" si="10"/>
        <v>0</v>
      </c>
      <c r="J16" s="53">
        <f t="shared" si="11"/>
        <v>5</v>
      </c>
      <c r="K16" s="54" t="str">
        <f t="shared" ref="K16:AL16" ca="1" si="13">IF(K$8=$D$8,"t",IF(AND(K$8&gt;=$D16,K$8&lt;$D16+$I16),"c",IF(AND(K$8&gt;=$D16,K$8&lt;=$D16+$F16-1),"x","")))</f>
        <v/>
      </c>
      <c r="L16" s="54" t="str">
        <f t="shared" ca="1" si="13"/>
        <v/>
      </c>
      <c r="M16" s="54" t="str">
        <f t="shared" ca="1" si="13"/>
        <v/>
      </c>
      <c r="N16" s="54" t="str">
        <f t="shared" ca="1" si="13"/>
        <v/>
      </c>
      <c r="O16" s="54" t="str">
        <f t="shared" ca="1" si="13"/>
        <v/>
      </c>
      <c r="P16" s="54" t="str">
        <f t="shared" ca="1" si="13"/>
        <v/>
      </c>
      <c r="Q16" s="54" t="str">
        <f t="shared" ca="1" si="13"/>
        <v/>
      </c>
      <c r="R16" s="54" t="str">
        <f t="shared" ca="1" si="13"/>
        <v/>
      </c>
      <c r="S16" s="54" t="str">
        <f t="shared" ca="1" si="13"/>
        <v/>
      </c>
      <c r="T16" s="54" t="str">
        <f t="shared" ca="1" si="13"/>
        <v/>
      </c>
      <c r="U16" s="54" t="str">
        <f t="shared" ca="1" si="13"/>
        <v/>
      </c>
      <c r="V16" s="54" t="str">
        <f t="shared" ca="1" si="13"/>
        <v/>
      </c>
      <c r="W16" s="54" t="str">
        <f t="shared" ca="1" si="13"/>
        <v/>
      </c>
      <c r="X16" s="54" t="str">
        <f t="shared" ca="1" si="13"/>
        <v/>
      </c>
      <c r="Y16" s="54" t="str">
        <f t="shared" ca="1" si="13"/>
        <v/>
      </c>
      <c r="Z16" s="54" t="str">
        <f t="shared" ca="1" si="13"/>
        <v/>
      </c>
      <c r="AA16" s="54" t="str">
        <f t="shared" ca="1" si="13"/>
        <v/>
      </c>
      <c r="AB16" s="54" t="str">
        <f t="shared" ca="1" si="13"/>
        <v/>
      </c>
      <c r="AC16" s="54" t="str">
        <f t="shared" ca="1" si="13"/>
        <v/>
      </c>
      <c r="AD16" s="54" t="str">
        <f t="shared" ca="1" si="13"/>
        <v>x</v>
      </c>
      <c r="AE16" s="54" t="str">
        <f t="shared" ca="1" si="13"/>
        <v>x</v>
      </c>
      <c r="AF16" s="54" t="str">
        <f t="shared" ca="1" si="13"/>
        <v>x</v>
      </c>
      <c r="AG16" s="54" t="str">
        <f t="shared" ca="1" si="13"/>
        <v>x</v>
      </c>
      <c r="AH16" s="54" t="str">
        <f t="shared" ca="1" si="13"/>
        <v>x</v>
      </c>
      <c r="AI16" s="54" t="str">
        <f t="shared" ca="1" si="13"/>
        <v/>
      </c>
      <c r="AJ16" s="54" t="str">
        <f t="shared" ca="1" si="13"/>
        <v/>
      </c>
      <c r="AK16" s="54" t="str">
        <f t="shared" ca="1" si="13"/>
        <v/>
      </c>
      <c r="AL16" s="54" t="str">
        <f t="shared" ca="1" si="13"/>
        <v/>
      </c>
    </row>
    <row r="17" spans="1:38" ht="12">
      <c r="A17" s="51" t="str">
        <f t="shared" ca="1" si="8"/>
        <v>2.3</v>
      </c>
      <c r="B17" s="52" t="s">
        <v>77</v>
      </c>
      <c r="C17" s="68" t="s">
        <v>87</v>
      </c>
      <c r="D17" s="77">
        <f>WORKDAY(E16,-2)</f>
        <v>43150</v>
      </c>
      <c r="E17" s="79">
        <f t="shared" si="9"/>
        <v>43150</v>
      </c>
      <c r="F17" s="73">
        <v>1</v>
      </c>
      <c r="G17" s="74">
        <v>0</v>
      </c>
      <c r="H17" s="53">
        <f t="shared" si="4"/>
        <v>1</v>
      </c>
      <c r="I17" s="53">
        <f t="shared" si="10"/>
        <v>0</v>
      </c>
      <c r="J17" s="53">
        <f t="shared" si="11"/>
        <v>1</v>
      </c>
      <c r="K17" s="54" t="str">
        <f t="shared" ref="K17:AL17" ca="1" si="14">IF(K$8=$D$8,"t",IF(AND(K$8&gt;=$D17,K$8&lt;$D17+$I17),"c",IF(AND(K$8&gt;=$D17,K$8&lt;=$D17+$F17-1),"x","")))</f>
        <v/>
      </c>
      <c r="L17" s="54" t="str">
        <f t="shared" ca="1" si="14"/>
        <v/>
      </c>
      <c r="M17" s="54" t="str">
        <f t="shared" ca="1" si="14"/>
        <v/>
      </c>
      <c r="N17" s="54" t="str">
        <f t="shared" ca="1" si="14"/>
        <v/>
      </c>
      <c r="O17" s="54" t="str">
        <f t="shared" ca="1" si="14"/>
        <v/>
      </c>
      <c r="P17" s="54" t="str">
        <f t="shared" ca="1" si="14"/>
        <v/>
      </c>
      <c r="Q17" s="54" t="str">
        <f t="shared" ca="1" si="14"/>
        <v/>
      </c>
      <c r="R17" s="54" t="str">
        <f t="shared" ca="1" si="14"/>
        <v/>
      </c>
      <c r="S17" s="54" t="str">
        <f t="shared" ca="1" si="14"/>
        <v/>
      </c>
      <c r="T17" s="54" t="str">
        <f t="shared" ca="1" si="14"/>
        <v/>
      </c>
      <c r="U17" s="54" t="str">
        <f t="shared" ca="1" si="14"/>
        <v/>
      </c>
      <c r="V17" s="54" t="str">
        <f t="shared" ca="1" si="14"/>
        <v/>
      </c>
      <c r="W17" s="54" t="str">
        <f t="shared" ca="1" si="14"/>
        <v/>
      </c>
      <c r="X17" s="54" t="str">
        <f t="shared" ca="1" si="14"/>
        <v/>
      </c>
      <c r="Y17" s="54" t="str">
        <f t="shared" ca="1" si="14"/>
        <v/>
      </c>
      <c r="Z17" s="54" t="str">
        <f t="shared" ca="1" si="14"/>
        <v/>
      </c>
      <c r="AA17" s="54" t="str">
        <f t="shared" ca="1" si="14"/>
        <v/>
      </c>
      <c r="AB17" s="54" t="str">
        <f t="shared" ca="1" si="14"/>
        <v/>
      </c>
      <c r="AC17" s="54" t="str">
        <f t="shared" ca="1" si="14"/>
        <v/>
      </c>
      <c r="AD17" s="54" t="str">
        <f t="shared" ca="1" si="14"/>
        <v/>
      </c>
      <c r="AE17" s="54" t="str">
        <f t="shared" ca="1" si="14"/>
        <v/>
      </c>
      <c r="AF17" s="54" t="str">
        <f t="shared" ca="1" si="14"/>
        <v>x</v>
      </c>
      <c r="AG17" s="54" t="str">
        <f t="shared" ca="1" si="14"/>
        <v/>
      </c>
      <c r="AH17" s="54" t="str">
        <f t="shared" ca="1" si="14"/>
        <v/>
      </c>
      <c r="AI17" s="54" t="str">
        <f t="shared" ca="1" si="14"/>
        <v/>
      </c>
      <c r="AJ17" s="54" t="str">
        <f t="shared" ca="1" si="14"/>
        <v/>
      </c>
      <c r="AK17" s="54" t="str">
        <f t="shared" ca="1" si="14"/>
        <v/>
      </c>
      <c r="AL17" s="54" t="str">
        <f t="shared" ca="1" si="14"/>
        <v/>
      </c>
    </row>
    <row r="18" spans="1:38" ht="12">
      <c r="A18" s="55" t="str">
        <f ca="1">IF(ISERROR(VALUE(SUBSTITUTE(OFFSET(A18,-1,0,1,1),".",""))),"1",IF(ISERROR(FIND("`",SUBSTITUTE(OFFSET(A18,-1,0,1,1),".","`",1))),TEXT(VALUE(OFFSET(A18,-1,0,1,1))+1,"#"),TEXT(VALUE(LEFT(OFFSET(A18,-1,0,1,1),FIND("`",SUBSTITUTE(OFFSET(A18,-1,0,1,1),".","`",1))-1))+1,"#")))</f>
        <v>3</v>
      </c>
      <c r="B18" s="56" t="s">
        <v>89</v>
      </c>
      <c r="C18" s="67" t="s">
        <v>87</v>
      </c>
      <c r="D18" s="78">
        <f>MIN(D19:D21)</f>
        <v>43155</v>
      </c>
      <c r="E18" s="78">
        <f>MAX(E19:E21)</f>
        <v>43159</v>
      </c>
      <c r="F18" s="48">
        <f>E18-D18+1</f>
        <v>5</v>
      </c>
      <c r="G18" s="49"/>
      <c r="H18" s="48">
        <f t="shared" si="4"/>
        <v>3</v>
      </c>
      <c r="I18" s="48"/>
      <c r="J18" s="48"/>
      <c r="K18" s="50" t="str">
        <f t="shared" ref="K18:AL18" ca="1" si="15">IF(K$8=$D$8,"t",IF(AND(K$8&gt;=$D18,K$8&lt;$D18+$I18),"c",IF(AND(K$8&gt;=$D18,K$8&lt;=$D18+$F18-1),"x","")))</f>
        <v/>
      </c>
      <c r="L18" s="50" t="str">
        <f t="shared" ca="1" si="15"/>
        <v/>
      </c>
      <c r="M18" s="50" t="str">
        <f t="shared" ca="1" si="15"/>
        <v/>
      </c>
      <c r="N18" s="50" t="str">
        <f t="shared" ca="1" si="15"/>
        <v/>
      </c>
      <c r="O18" s="50" t="str">
        <f t="shared" ca="1" si="15"/>
        <v/>
      </c>
      <c r="P18" s="50" t="str">
        <f t="shared" ca="1" si="15"/>
        <v/>
      </c>
      <c r="Q18" s="50" t="str">
        <f t="shared" ca="1" si="15"/>
        <v/>
      </c>
      <c r="R18" s="50" t="str">
        <f t="shared" ca="1" si="15"/>
        <v/>
      </c>
      <c r="S18" s="50" t="str">
        <f t="shared" ca="1" si="15"/>
        <v/>
      </c>
      <c r="T18" s="50" t="str">
        <f t="shared" ca="1" si="15"/>
        <v/>
      </c>
      <c r="U18" s="50" t="str">
        <f t="shared" ca="1" si="15"/>
        <v/>
      </c>
      <c r="V18" s="50" t="str">
        <f t="shared" ca="1" si="15"/>
        <v/>
      </c>
      <c r="W18" s="50" t="str">
        <f t="shared" ca="1" si="15"/>
        <v/>
      </c>
      <c r="X18" s="50" t="str">
        <f t="shared" ca="1" si="15"/>
        <v/>
      </c>
      <c r="Y18" s="50" t="str">
        <f t="shared" ca="1" si="15"/>
        <v/>
      </c>
      <c r="Z18" s="50" t="str">
        <f t="shared" ca="1" si="15"/>
        <v/>
      </c>
      <c r="AA18" s="50" t="str">
        <f t="shared" ca="1" si="15"/>
        <v/>
      </c>
      <c r="AB18" s="50" t="str">
        <f t="shared" ca="1" si="15"/>
        <v/>
      </c>
      <c r="AC18" s="50" t="str">
        <f t="shared" ca="1" si="15"/>
        <v/>
      </c>
      <c r="AD18" s="50" t="str">
        <f t="shared" ca="1" si="15"/>
        <v/>
      </c>
      <c r="AE18" s="50" t="str">
        <f t="shared" ca="1" si="15"/>
        <v/>
      </c>
      <c r="AF18" s="50" t="str">
        <f t="shared" ca="1" si="15"/>
        <v/>
      </c>
      <c r="AG18" s="50" t="str">
        <f t="shared" ca="1" si="15"/>
        <v/>
      </c>
      <c r="AH18" s="50" t="str">
        <f t="shared" ca="1" si="15"/>
        <v/>
      </c>
      <c r="AI18" s="50" t="str">
        <f t="shared" ca="1" si="15"/>
        <v/>
      </c>
      <c r="AJ18" s="50" t="str">
        <f t="shared" ca="1" si="15"/>
        <v/>
      </c>
      <c r="AK18" s="50" t="str">
        <f t="shared" ca="1" si="15"/>
        <v>x</v>
      </c>
      <c r="AL18" s="50" t="str">
        <f t="shared" ca="1" si="15"/>
        <v>x</v>
      </c>
    </row>
    <row r="19" spans="1:38" ht="12">
      <c r="A19" s="51" t="str">
        <f t="shared" ref="A19:A21" ca="1" si="16">IF(ISERROR(VALUE(SUBSTITUTE(OFFSET(A19,-1,0,1,1),".",""))),"0.1",IF(ISERROR(FIND("`",SUBSTITUTE(OFFSET(A19,-1,0,1,1),".","`",1))),OFFSET(A19,-1,0,1,1)&amp;".1",LEFT(OFFSET(A19,-1,0,1,1),FIND("`",SUBSTITUTE(OFFSET(A19,-1,0,1,1),".","`",1)))&amp;IF(ISERROR(FIND("`",SUBSTITUTE(OFFSET(A19,-1,0,1,1),".","`",2))),VALUE(RIGHT(OFFSET(A19,-1,0,1,1),LEN(OFFSET(A19,-1,0,1,1))-FIND("`",SUBSTITUTE(OFFSET(A19,-1,0,1,1),".","`",1))))+1,VALUE(MID(OFFSET(A19,-1,0,1,1),FIND("`",SUBSTITUTE(OFFSET(A19,-1,0,1,1),".","`",1))+1,(FIND("`",SUBSTITUTE(OFFSET(A19,-1,0,1,1),".","`",2))-FIND("`",SUBSTITUTE(OFFSET(A19,-1,0,1,1),".","`",1))-1)))+1)))</f>
        <v>3.1</v>
      </c>
      <c r="B19" s="52" t="s">
        <v>75</v>
      </c>
      <c r="C19" s="68" t="s">
        <v>87</v>
      </c>
      <c r="D19" s="77">
        <f>$D$7+14</f>
        <v>43155</v>
      </c>
      <c r="E19" s="79">
        <f t="shared" ref="E19:E21" si="17">D19+F19-1</f>
        <v>43155</v>
      </c>
      <c r="F19" s="73">
        <v>1</v>
      </c>
      <c r="G19" s="74">
        <v>0</v>
      </c>
      <c r="H19" s="53">
        <f t="shared" si="4"/>
        <v>0</v>
      </c>
      <c r="I19" s="53">
        <f t="shared" ref="I19:I21" si="18">ROUNDDOWN(G19*F19,0)</f>
        <v>0</v>
      </c>
      <c r="J19" s="53">
        <f t="shared" ref="J19:J21" si="19">F19-I19</f>
        <v>1</v>
      </c>
      <c r="K19" s="54" t="str">
        <f t="shared" ref="K19:AL19" ca="1" si="20">IF(K$8=$D$8,"t",IF(AND(K$8&gt;=$D19,K$8&lt;$D19+$I19),"c",IF(AND(K$8&gt;=$D19,K$8&lt;=$D19+$F19-1),"x","")))</f>
        <v/>
      </c>
      <c r="L19" s="54" t="str">
        <f t="shared" ca="1" si="20"/>
        <v/>
      </c>
      <c r="M19" s="54" t="str">
        <f t="shared" ca="1" si="20"/>
        <v/>
      </c>
      <c r="N19" s="54" t="str">
        <f t="shared" ca="1" si="20"/>
        <v/>
      </c>
      <c r="O19" s="54" t="str">
        <f t="shared" ca="1" si="20"/>
        <v/>
      </c>
      <c r="P19" s="54" t="str">
        <f t="shared" ca="1" si="20"/>
        <v/>
      </c>
      <c r="Q19" s="54" t="str">
        <f t="shared" ca="1" si="20"/>
        <v/>
      </c>
      <c r="R19" s="54" t="str">
        <f t="shared" ca="1" si="20"/>
        <v/>
      </c>
      <c r="S19" s="54" t="str">
        <f t="shared" ca="1" si="20"/>
        <v/>
      </c>
      <c r="T19" s="54" t="str">
        <f t="shared" ca="1" si="20"/>
        <v/>
      </c>
      <c r="U19" s="54" t="str">
        <f t="shared" ca="1" si="20"/>
        <v/>
      </c>
      <c r="V19" s="54" t="str">
        <f t="shared" ca="1" si="20"/>
        <v/>
      </c>
      <c r="W19" s="54" t="str">
        <f t="shared" ca="1" si="20"/>
        <v/>
      </c>
      <c r="X19" s="54" t="str">
        <f t="shared" ca="1" si="20"/>
        <v/>
      </c>
      <c r="Y19" s="54" t="str">
        <f t="shared" ca="1" si="20"/>
        <v/>
      </c>
      <c r="Z19" s="54" t="str">
        <f t="shared" ca="1" si="20"/>
        <v/>
      </c>
      <c r="AA19" s="54" t="str">
        <f t="shared" ca="1" si="20"/>
        <v/>
      </c>
      <c r="AB19" s="54" t="str">
        <f t="shared" ca="1" si="20"/>
        <v/>
      </c>
      <c r="AC19" s="54" t="str">
        <f t="shared" ca="1" si="20"/>
        <v/>
      </c>
      <c r="AD19" s="54" t="str">
        <f t="shared" ca="1" si="20"/>
        <v/>
      </c>
      <c r="AE19" s="54" t="str">
        <f t="shared" ca="1" si="20"/>
        <v/>
      </c>
      <c r="AF19" s="54" t="str">
        <f t="shared" ca="1" si="20"/>
        <v/>
      </c>
      <c r="AG19" s="54" t="str">
        <f t="shared" ca="1" si="20"/>
        <v/>
      </c>
      <c r="AH19" s="54" t="str">
        <f t="shared" ca="1" si="20"/>
        <v/>
      </c>
      <c r="AI19" s="54" t="str">
        <f t="shared" ca="1" si="20"/>
        <v/>
      </c>
      <c r="AJ19" s="54" t="str">
        <f t="shared" ca="1" si="20"/>
        <v/>
      </c>
      <c r="AK19" s="54" t="str">
        <f t="shared" ca="1" si="20"/>
        <v>x</v>
      </c>
      <c r="AL19" s="54" t="str">
        <f t="shared" ca="1" si="20"/>
        <v/>
      </c>
    </row>
    <row r="20" spans="1:38" ht="12">
      <c r="A20" s="51" t="str">
        <f t="shared" ca="1" si="16"/>
        <v>3.2</v>
      </c>
      <c r="B20" s="52" t="s">
        <v>76</v>
      </c>
      <c r="C20" s="68" t="s">
        <v>87</v>
      </c>
      <c r="D20" s="77">
        <f>WORKDAY(E19,0)</f>
        <v>43155</v>
      </c>
      <c r="E20" s="79">
        <f t="shared" si="17"/>
        <v>43159</v>
      </c>
      <c r="F20" s="73">
        <v>5</v>
      </c>
      <c r="G20" s="74">
        <v>0</v>
      </c>
      <c r="H20" s="53">
        <f t="shared" si="4"/>
        <v>3</v>
      </c>
      <c r="I20" s="53">
        <f t="shared" si="18"/>
        <v>0</v>
      </c>
      <c r="J20" s="53">
        <f t="shared" si="19"/>
        <v>5</v>
      </c>
      <c r="K20" s="54" t="str">
        <f t="shared" ref="K20:AL20" ca="1" si="21">IF(K$8=$D$8,"t",IF(AND(K$8&gt;=$D20,K$8&lt;$D20+$I20),"c",IF(AND(K$8&gt;=$D20,K$8&lt;=$D20+$F20-1),"x","")))</f>
        <v/>
      </c>
      <c r="L20" s="54" t="str">
        <f t="shared" ca="1" si="21"/>
        <v/>
      </c>
      <c r="M20" s="54" t="str">
        <f t="shared" ca="1" si="21"/>
        <v/>
      </c>
      <c r="N20" s="54" t="str">
        <f t="shared" ca="1" si="21"/>
        <v/>
      </c>
      <c r="O20" s="54" t="str">
        <f t="shared" ca="1" si="21"/>
        <v/>
      </c>
      <c r="P20" s="54" t="str">
        <f t="shared" ca="1" si="21"/>
        <v/>
      </c>
      <c r="Q20" s="54" t="str">
        <f t="shared" ca="1" si="21"/>
        <v/>
      </c>
      <c r="R20" s="54" t="str">
        <f t="shared" ca="1" si="21"/>
        <v/>
      </c>
      <c r="S20" s="54" t="str">
        <f t="shared" ca="1" si="21"/>
        <v/>
      </c>
      <c r="T20" s="54" t="str">
        <f t="shared" ca="1" si="21"/>
        <v/>
      </c>
      <c r="U20" s="54" t="str">
        <f t="shared" ca="1" si="21"/>
        <v/>
      </c>
      <c r="V20" s="54" t="str">
        <f t="shared" ca="1" si="21"/>
        <v/>
      </c>
      <c r="W20" s="54" t="str">
        <f t="shared" ca="1" si="21"/>
        <v/>
      </c>
      <c r="X20" s="54" t="str">
        <f t="shared" ca="1" si="21"/>
        <v/>
      </c>
      <c r="Y20" s="54" t="str">
        <f t="shared" ca="1" si="21"/>
        <v/>
      </c>
      <c r="Z20" s="54" t="str">
        <f t="shared" ca="1" si="21"/>
        <v/>
      </c>
      <c r="AA20" s="54" t="str">
        <f t="shared" ca="1" si="21"/>
        <v/>
      </c>
      <c r="AB20" s="54" t="str">
        <f t="shared" ca="1" si="21"/>
        <v/>
      </c>
      <c r="AC20" s="54" t="str">
        <f t="shared" ca="1" si="21"/>
        <v/>
      </c>
      <c r="AD20" s="54" t="str">
        <f t="shared" ca="1" si="21"/>
        <v/>
      </c>
      <c r="AE20" s="54" t="str">
        <f t="shared" ca="1" si="21"/>
        <v/>
      </c>
      <c r="AF20" s="54" t="str">
        <f t="shared" ca="1" si="21"/>
        <v/>
      </c>
      <c r="AG20" s="54" t="str">
        <f t="shared" ca="1" si="21"/>
        <v/>
      </c>
      <c r="AH20" s="54" t="str">
        <f t="shared" ca="1" si="21"/>
        <v/>
      </c>
      <c r="AI20" s="54" t="str">
        <f t="shared" ca="1" si="21"/>
        <v/>
      </c>
      <c r="AJ20" s="54" t="str">
        <f t="shared" ca="1" si="21"/>
        <v/>
      </c>
      <c r="AK20" s="54" t="str">
        <f t="shared" ca="1" si="21"/>
        <v>x</v>
      </c>
      <c r="AL20" s="54" t="str">
        <f t="shared" ca="1" si="21"/>
        <v>x</v>
      </c>
    </row>
    <row r="21" spans="1:38" ht="12">
      <c r="A21" s="51" t="str">
        <f t="shared" ca="1" si="16"/>
        <v>3.3</v>
      </c>
      <c r="B21" s="52" t="s">
        <v>77</v>
      </c>
      <c r="C21" s="68" t="s">
        <v>87</v>
      </c>
      <c r="D21" s="77">
        <f>WORKDAY(E20,-2)</f>
        <v>43157</v>
      </c>
      <c r="E21" s="79">
        <f t="shared" si="17"/>
        <v>43157</v>
      </c>
      <c r="F21" s="73">
        <v>1</v>
      </c>
      <c r="G21" s="74">
        <v>0</v>
      </c>
      <c r="H21" s="53">
        <f t="shared" si="4"/>
        <v>1</v>
      </c>
      <c r="I21" s="53">
        <f t="shared" si="18"/>
        <v>0</v>
      </c>
      <c r="J21" s="53">
        <f t="shared" si="19"/>
        <v>1</v>
      </c>
      <c r="K21" s="54" t="str">
        <f t="shared" ref="K21:AL24" ca="1" si="22">IF(K$8=$D$8,"t",IF(AND(K$8&gt;=$D21,K$8&lt;$D21+$I21),"c",IF(AND(K$8&gt;=$D21,K$8&lt;=$D21+$F21-1),"x","")))</f>
        <v/>
      </c>
      <c r="L21" s="54" t="str">
        <f t="shared" ca="1" si="22"/>
        <v/>
      </c>
      <c r="M21" s="54" t="str">
        <f t="shared" ca="1" si="22"/>
        <v/>
      </c>
      <c r="N21" s="54" t="str">
        <f t="shared" ca="1" si="22"/>
        <v/>
      </c>
      <c r="O21" s="54" t="str">
        <f t="shared" ca="1" si="22"/>
        <v/>
      </c>
      <c r="P21" s="54" t="str">
        <f t="shared" ca="1" si="22"/>
        <v/>
      </c>
      <c r="Q21" s="54" t="str">
        <f t="shared" ca="1" si="22"/>
        <v/>
      </c>
      <c r="R21" s="54" t="str">
        <f t="shared" ca="1" si="22"/>
        <v/>
      </c>
      <c r="S21" s="54" t="str">
        <f t="shared" ca="1" si="22"/>
        <v/>
      </c>
      <c r="T21" s="54" t="str">
        <f t="shared" ca="1" si="22"/>
        <v/>
      </c>
      <c r="U21" s="54" t="str">
        <f t="shared" ca="1" si="22"/>
        <v/>
      </c>
      <c r="V21" s="54" t="str">
        <f t="shared" ca="1" si="22"/>
        <v/>
      </c>
      <c r="W21" s="54" t="str">
        <f t="shared" ca="1" si="22"/>
        <v/>
      </c>
      <c r="X21" s="54" t="str">
        <f t="shared" ca="1" si="22"/>
        <v/>
      </c>
      <c r="Y21" s="54" t="str">
        <f t="shared" ca="1" si="22"/>
        <v/>
      </c>
      <c r="Z21" s="54" t="str">
        <f t="shared" ca="1" si="22"/>
        <v/>
      </c>
      <c r="AA21" s="54" t="str">
        <f t="shared" ca="1" si="22"/>
        <v/>
      </c>
      <c r="AB21" s="54" t="str">
        <f t="shared" ca="1" si="22"/>
        <v/>
      </c>
      <c r="AC21" s="54" t="str">
        <f t="shared" ca="1" si="22"/>
        <v/>
      </c>
      <c r="AD21" s="54" t="str">
        <f t="shared" ca="1" si="22"/>
        <v/>
      </c>
      <c r="AE21" s="54" t="str">
        <f t="shared" ca="1" si="22"/>
        <v/>
      </c>
      <c r="AF21" s="54" t="str">
        <f t="shared" ca="1" si="22"/>
        <v/>
      </c>
      <c r="AG21" s="54" t="str">
        <f t="shared" ca="1" si="22"/>
        <v/>
      </c>
      <c r="AH21" s="54" t="str">
        <f t="shared" ca="1" si="22"/>
        <v/>
      </c>
      <c r="AI21" s="54" t="str">
        <f t="shared" ca="1" si="22"/>
        <v/>
      </c>
      <c r="AJ21" s="54" t="str">
        <f t="shared" ca="1" si="22"/>
        <v/>
      </c>
      <c r="AK21" s="54" t="str">
        <f t="shared" ca="1" si="22"/>
        <v/>
      </c>
      <c r="AL21" s="54" t="str">
        <f t="shared" ca="1" si="22"/>
        <v/>
      </c>
    </row>
    <row r="22" spans="1:38" ht="12">
      <c r="A22" s="55" t="str">
        <f ca="1">IF(ISERROR(VALUE(SUBSTITUTE(OFFSET(A22,-1,0,1,1),".",""))),"1",IF(ISERROR(FIND("`",SUBSTITUTE(OFFSET(A22,-1,0,1,1),".","`",1))),TEXT(VALUE(OFFSET(A22,-1,0,1,1))+1,"#"),TEXT(VALUE(LEFT(OFFSET(A22,-1,0,1,1),FIND("`",SUBSTITUTE(OFFSET(A22,-1,0,1,1),".","`",1))-1))+1,"#")))</f>
        <v>4</v>
      </c>
      <c r="B22" s="56" t="s">
        <v>99</v>
      </c>
      <c r="C22" s="67" t="s">
        <v>87</v>
      </c>
      <c r="D22" s="78">
        <f>MIN(D23:D25)</f>
        <v>43162</v>
      </c>
      <c r="E22" s="78">
        <f>MAX(E23:E25)</f>
        <v>43166</v>
      </c>
      <c r="F22" s="48">
        <f>E22-D22+1</f>
        <v>5</v>
      </c>
      <c r="G22" s="49"/>
      <c r="H22" s="48">
        <f t="shared" si="4"/>
        <v>3</v>
      </c>
      <c r="I22" s="48"/>
      <c r="J22" s="48"/>
      <c r="K22" s="50" t="str">
        <f t="shared" ref="K22:AH22" ca="1" si="23">IF(K$8=$D$8,"t",IF(AND(K$8&gt;=$D22,K$8&lt;$D22+$I22),"c",IF(AND(K$8&gt;=$D22,K$8&lt;=$D22+$F22-1),"x","")))</f>
        <v/>
      </c>
      <c r="L22" s="50" t="str">
        <f t="shared" ca="1" si="23"/>
        <v/>
      </c>
      <c r="M22" s="50" t="str">
        <f t="shared" ca="1" si="23"/>
        <v/>
      </c>
      <c r="N22" s="50" t="str">
        <f t="shared" ca="1" si="23"/>
        <v/>
      </c>
      <c r="O22" s="50" t="str">
        <f t="shared" ca="1" si="23"/>
        <v/>
      </c>
      <c r="P22" s="50" t="str">
        <f t="shared" ca="1" si="23"/>
        <v/>
      </c>
      <c r="Q22" s="50" t="str">
        <f t="shared" ca="1" si="23"/>
        <v/>
      </c>
      <c r="R22" s="50" t="str">
        <f t="shared" ca="1" si="23"/>
        <v/>
      </c>
      <c r="S22" s="50" t="str">
        <f t="shared" ca="1" si="23"/>
        <v/>
      </c>
      <c r="T22" s="50" t="str">
        <f t="shared" ca="1" si="23"/>
        <v/>
      </c>
      <c r="U22" s="50" t="str">
        <f t="shared" ca="1" si="23"/>
        <v/>
      </c>
      <c r="V22" s="50" t="str">
        <f t="shared" ca="1" si="23"/>
        <v/>
      </c>
      <c r="W22" s="50" t="str">
        <f t="shared" ca="1" si="23"/>
        <v/>
      </c>
      <c r="X22" s="50" t="str">
        <f t="shared" ca="1" si="23"/>
        <v/>
      </c>
      <c r="Y22" s="50" t="str">
        <f t="shared" ca="1" si="23"/>
        <v/>
      </c>
      <c r="Z22" s="50" t="str">
        <f t="shared" ca="1" si="23"/>
        <v/>
      </c>
      <c r="AA22" s="50" t="str">
        <f t="shared" ca="1" si="23"/>
        <v/>
      </c>
      <c r="AB22" s="50" t="str">
        <f t="shared" ca="1" si="23"/>
        <v/>
      </c>
      <c r="AC22" s="50" t="str">
        <f t="shared" ca="1" si="23"/>
        <v/>
      </c>
      <c r="AD22" s="50" t="str">
        <f t="shared" ca="1" si="23"/>
        <v/>
      </c>
      <c r="AE22" s="50" t="str">
        <f t="shared" ca="1" si="23"/>
        <v/>
      </c>
      <c r="AF22" s="50" t="str">
        <f t="shared" ca="1" si="23"/>
        <v/>
      </c>
      <c r="AG22" s="50" t="str">
        <f t="shared" ca="1" si="23"/>
        <v/>
      </c>
      <c r="AH22" s="50" t="str">
        <f t="shared" ca="1" si="23"/>
        <v/>
      </c>
      <c r="AI22" s="50" t="s">
        <v>90</v>
      </c>
      <c r="AJ22" s="50" t="s">
        <v>90</v>
      </c>
      <c r="AK22" s="50" t="s">
        <v>90</v>
      </c>
      <c r="AL22" s="50" t="s">
        <v>90</v>
      </c>
    </row>
    <row r="23" spans="1:38" ht="12">
      <c r="A23" s="51" t="str">
        <f t="shared" ref="A23:A25" ca="1" si="24">IF(ISERROR(VALUE(SUBSTITUTE(OFFSET(A23,-1,0,1,1),".",""))),"0.1",IF(ISERROR(FIND("`",SUBSTITUTE(OFFSET(A23,-1,0,1,1),".","`",1))),OFFSET(A23,-1,0,1,1)&amp;".1",LEFT(OFFSET(A23,-1,0,1,1),FIND("`",SUBSTITUTE(OFFSET(A23,-1,0,1,1),".","`",1)))&amp;IF(ISERROR(FIND("`",SUBSTITUTE(OFFSET(A23,-1,0,1,1),".","`",2))),VALUE(RIGHT(OFFSET(A23,-1,0,1,1),LEN(OFFSET(A23,-1,0,1,1))-FIND("`",SUBSTITUTE(OFFSET(A23,-1,0,1,1),".","`",1))))+1,VALUE(MID(OFFSET(A23,-1,0,1,1),FIND("`",SUBSTITUTE(OFFSET(A23,-1,0,1,1),".","`",1))+1,(FIND("`",SUBSTITUTE(OFFSET(A23,-1,0,1,1),".","`",2))-FIND("`",SUBSTITUTE(OFFSET(A23,-1,0,1,1),".","`",1))-1)))+1)))</f>
        <v>4.1</v>
      </c>
      <c r="B23" s="52" t="s">
        <v>75</v>
      </c>
      <c r="C23" s="68" t="s">
        <v>87</v>
      </c>
      <c r="D23" s="77">
        <f>$D$7+21</f>
        <v>43162</v>
      </c>
      <c r="E23" s="79">
        <f t="shared" ref="E23:E25" si="25">D23+F23-1</f>
        <v>43162</v>
      </c>
      <c r="F23" s="73">
        <v>1</v>
      </c>
      <c r="G23" s="74">
        <v>0</v>
      </c>
      <c r="H23" s="53">
        <f t="shared" si="4"/>
        <v>0</v>
      </c>
      <c r="I23" s="53">
        <f t="shared" ref="I23:I25" si="26">ROUNDDOWN(G23*F23,0)</f>
        <v>0</v>
      </c>
      <c r="J23" s="53">
        <f t="shared" ref="J23:J25" si="27">F23-I23</f>
        <v>1</v>
      </c>
      <c r="K23" s="54" t="str">
        <f t="shared" ref="K23:AH23" ca="1" si="28">IF(K$8=$D$8,"t",IF(AND(K$8&gt;=$D23,K$8&lt;$D23+$I23),"c",IF(AND(K$8&gt;=$D23,K$8&lt;=$D23+$F23-1),"x","")))</f>
        <v/>
      </c>
      <c r="L23" s="54" t="str">
        <f t="shared" ca="1" si="28"/>
        <v/>
      </c>
      <c r="M23" s="54" t="str">
        <f t="shared" ca="1" si="28"/>
        <v/>
      </c>
      <c r="N23" s="54" t="str">
        <f t="shared" ca="1" si="28"/>
        <v/>
      </c>
      <c r="O23" s="54" t="str">
        <f t="shared" ca="1" si="28"/>
        <v/>
      </c>
      <c r="P23" s="54" t="str">
        <f t="shared" ca="1" si="28"/>
        <v/>
      </c>
      <c r="Q23" s="54" t="str">
        <f t="shared" ca="1" si="28"/>
        <v/>
      </c>
      <c r="R23" s="54" t="str">
        <f t="shared" ca="1" si="28"/>
        <v/>
      </c>
      <c r="S23" s="54" t="str">
        <f t="shared" ca="1" si="28"/>
        <v/>
      </c>
      <c r="T23" s="54" t="str">
        <f t="shared" ca="1" si="28"/>
        <v/>
      </c>
      <c r="U23" s="54" t="str">
        <f t="shared" ca="1" si="28"/>
        <v/>
      </c>
      <c r="V23" s="54" t="str">
        <f t="shared" ca="1" si="28"/>
        <v/>
      </c>
      <c r="W23" s="54" t="str">
        <f t="shared" ca="1" si="28"/>
        <v/>
      </c>
      <c r="X23" s="54" t="str">
        <f t="shared" ca="1" si="28"/>
        <v/>
      </c>
      <c r="Y23" s="54" t="str">
        <f t="shared" ca="1" si="28"/>
        <v/>
      </c>
      <c r="Z23" s="54" t="str">
        <f t="shared" ca="1" si="28"/>
        <v/>
      </c>
      <c r="AA23" s="54" t="str">
        <f t="shared" ca="1" si="28"/>
        <v/>
      </c>
      <c r="AB23" s="54" t="str">
        <f t="shared" ca="1" si="28"/>
        <v/>
      </c>
      <c r="AC23" s="54" t="str">
        <f t="shared" ca="1" si="28"/>
        <v/>
      </c>
      <c r="AD23" s="54" t="str">
        <f t="shared" ca="1" si="28"/>
        <v/>
      </c>
      <c r="AE23" s="54" t="str">
        <f t="shared" ca="1" si="28"/>
        <v/>
      </c>
      <c r="AF23" s="54" t="str">
        <f t="shared" ca="1" si="28"/>
        <v/>
      </c>
      <c r="AG23" s="54" t="str">
        <f t="shared" ca="1" si="28"/>
        <v/>
      </c>
      <c r="AH23" s="54" t="str">
        <f t="shared" ca="1" si="28"/>
        <v/>
      </c>
      <c r="AI23" s="54" t="s">
        <v>90</v>
      </c>
      <c r="AJ23" s="54" t="s">
        <v>91</v>
      </c>
      <c r="AK23" s="54" t="s">
        <v>91</v>
      </c>
      <c r="AL23" s="54" t="s">
        <v>91</v>
      </c>
    </row>
    <row r="24" spans="1:38" ht="12">
      <c r="A24" s="51" t="str">
        <f t="shared" ca="1" si="24"/>
        <v>4.2</v>
      </c>
      <c r="B24" s="52" t="s">
        <v>76</v>
      </c>
      <c r="C24" s="68" t="s">
        <v>87</v>
      </c>
      <c r="D24" s="77">
        <f>WORKDAY(E23,0)</f>
        <v>43162</v>
      </c>
      <c r="E24" s="79">
        <f t="shared" si="25"/>
        <v>43166</v>
      </c>
      <c r="F24" s="73">
        <v>5</v>
      </c>
      <c r="G24" s="74">
        <v>0</v>
      </c>
      <c r="H24" s="53">
        <f t="shared" si="4"/>
        <v>3</v>
      </c>
      <c r="I24" s="53">
        <f t="shared" si="26"/>
        <v>0</v>
      </c>
      <c r="J24" s="53">
        <f t="shared" si="27"/>
        <v>5</v>
      </c>
      <c r="K24" s="54" t="str">
        <f t="shared" ref="K24:AH24" ca="1" si="29">IF(K$8=$D$8,"t",IF(AND(K$8&gt;=$D24,K$8&lt;$D24+$I24),"c",IF(AND(K$8&gt;=$D24,K$8&lt;=$D24+$F24-1),"x","")))</f>
        <v/>
      </c>
      <c r="L24" s="54" t="str">
        <f t="shared" ca="1" si="29"/>
        <v/>
      </c>
      <c r="M24" s="54" t="str">
        <f t="shared" ca="1" si="29"/>
        <v/>
      </c>
      <c r="N24" s="54" t="str">
        <f t="shared" ca="1" si="29"/>
        <v/>
      </c>
      <c r="O24" s="54" t="str">
        <f t="shared" ca="1" si="29"/>
        <v/>
      </c>
      <c r="P24" s="54" t="str">
        <f t="shared" ca="1" si="29"/>
        <v/>
      </c>
      <c r="Q24" s="54" t="str">
        <f t="shared" ca="1" si="29"/>
        <v/>
      </c>
      <c r="R24" s="54" t="str">
        <f t="shared" ca="1" si="29"/>
        <v/>
      </c>
      <c r="S24" s="54" t="str">
        <f t="shared" ca="1" si="29"/>
        <v/>
      </c>
      <c r="T24" s="54" t="str">
        <f t="shared" ca="1" si="29"/>
        <v/>
      </c>
      <c r="U24" s="54" t="str">
        <f t="shared" ca="1" si="29"/>
        <v/>
      </c>
      <c r="V24" s="54" t="str">
        <f t="shared" ca="1" si="29"/>
        <v/>
      </c>
      <c r="W24" s="54" t="str">
        <f t="shared" ca="1" si="29"/>
        <v/>
      </c>
      <c r="X24" s="54" t="str">
        <f t="shared" ca="1" si="29"/>
        <v/>
      </c>
      <c r="Y24" s="54" t="str">
        <f t="shared" ca="1" si="29"/>
        <v/>
      </c>
      <c r="Z24" s="54" t="str">
        <f t="shared" ca="1" si="29"/>
        <v/>
      </c>
      <c r="AA24" s="54" t="str">
        <f t="shared" ca="1" si="29"/>
        <v/>
      </c>
      <c r="AB24" s="54" t="str">
        <f t="shared" ca="1" si="29"/>
        <v/>
      </c>
      <c r="AC24" s="54" t="str">
        <f t="shared" ca="1" si="29"/>
        <v/>
      </c>
      <c r="AD24" s="54" t="str">
        <f t="shared" ca="1" si="29"/>
        <v/>
      </c>
      <c r="AE24" s="54" t="str">
        <f t="shared" ca="1" si="29"/>
        <v/>
      </c>
      <c r="AF24" s="54" t="str">
        <f t="shared" ca="1" si="29"/>
        <v/>
      </c>
      <c r="AG24" s="54" t="str">
        <f t="shared" ca="1" si="29"/>
        <v/>
      </c>
      <c r="AH24" s="54" t="str">
        <f t="shared" ca="1" si="29"/>
        <v/>
      </c>
      <c r="AI24" s="54" t="s">
        <v>90</v>
      </c>
      <c r="AJ24" s="54" t="str">
        <f t="shared" ca="1" si="22"/>
        <v/>
      </c>
      <c r="AK24" s="54" t="str">
        <f t="shared" ca="1" si="22"/>
        <v/>
      </c>
      <c r="AL24" s="54" t="str">
        <f t="shared" ca="1" si="22"/>
        <v/>
      </c>
    </row>
    <row r="25" spans="1:38" ht="12">
      <c r="A25" s="51" t="str">
        <f t="shared" ca="1" si="24"/>
        <v>4.3</v>
      </c>
      <c r="B25" s="52" t="s">
        <v>77</v>
      </c>
      <c r="C25" s="68" t="s">
        <v>87</v>
      </c>
      <c r="D25" s="77">
        <f>WORKDAY(E24,-2)</f>
        <v>43164</v>
      </c>
      <c r="E25" s="79">
        <f t="shared" si="25"/>
        <v>43164</v>
      </c>
      <c r="F25" s="73">
        <v>1</v>
      </c>
      <c r="G25" s="74">
        <v>0</v>
      </c>
      <c r="H25" s="53">
        <f t="shared" si="4"/>
        <v>1</v>
      </c>
      <c r="I25" s="53">
        <f t="shared" si="26"/>
        <v>0</v>
      </c>
      <c r="J25" s="53">
        <f t="shared" si="27"/>
        <v>1</v>
      </c>
      <c r="K25" s="54" t="str">
        <f t="shared" ref="K25:AH25" ca="1" si="30">IF(K$8=$D$8,"t",IF(AND(K$8&gt;=$D25,K$8&lt;$D25+$I25),"c",IF(AND(K$8&gt;=$D25,K$8&lt;=$D25+$F25-1),"x","")))</f>
        <v/>
      </c>
      <c r="L25" s="54" t="str">
        <f t="shared" ca="1" si="30"/>
        <v/>
      </c>
      <c r="M25" s="54" t="str">
        <f t="shared" ca="1" si="30"/>
        <v/>
      </c>
      <c r="N25" s="54" t="str">
        <f t="shared" ca="1" si="30"/>
        <v/>
      </c>
      <c r="O25" s="54" t="str">
        <f t="shared" ca="1" si="30"/>
        <v/>
      </c>
      <c r="P25" s="54" t="str">
        <f t="shared" ca="1" si="30"/>
        <v/>
      </c>
      <c r="Q25" s="54" t="str">
        <f t="shared" ca="1" si="30"/>
        <v/>
      </c>
      <c r="R25" s="54" t="str">
        <f t="shared" ca="1" si="30"/>
        <v/>
      </c>
      <c r="S25" s="54" t="str">
        <f t="shared" ca="1" si="30"/>
        <v/>
      </c>
      <c r="T25" s="54" t="str">
        <f t="shared" ca="1" si="30"/>
        <v/>
      </c>
      <c r="U25" s="54" t="str">
        <f t="shared" ca="1" si="30"/>
        <v/>
      </c>
      <c r="V25" s="54" t="str">
        <f t="shared" ca="1" si="30"/>
        <v/>
      </c>
      <c r="W25" s="54" t="str">
        <f t="shared" ca="1" si="30"/>
        <v/>
      </c>
      <c r="X25" s="54" t="str">
        <f t="shared" ca="1" si="30"/>
        <v/>
      </c>
      <c r="Y25" s="54" t="str">
        <f t="shared" ca="1" si="30"/>
        <v/>
      </c>
      <c r="Z25" s="54" t="str">
        <f t="shared" ca="1" si="30"/>
        <v/>
      </c>
      <c r="AA25" s="54" t="str">
        <f t="shared" ca="1" si="30"/>
        <v/>
      </c>
      <c r="AB25" s="54" t="str">
        <f t="shared" ca="1" si="30"/>
        <v/>
      </c>
      <c r="AC25" s="54" t="str">
        <f t="shared" ca="1" si="30"/>
        <v/>
      </c>
      <c r="AD25" s="54" t="str">
        <f t="shared" ca="1" si="30"/>
        <v/>
      </c>
      <c r="AE25" s="54" t="str">
        <f t="shared" ca="1" si="30"/>
        <v/>
      </c>
      <c r="AF25" s="54" t="str">
        <f t="shared" ca="1" si="30"/>
        <v/>
      </c>
      <c r="AG25" s="54" t="str">
        <f t="shared" ca="1" si="30"/>
        <v/>
      </c>
      <c r="AH25" s="54" t="str">
        <f t="shared" ca="1" si="30"/>
        <v/>
      </c>
      <c r="AI25" s="54" t="s">
        <v>90</v>
      </c>
      <c r="AJ25" s="54" t="s">
        <v>90</v>
      </c>
      <c r="AK25" s="54" t="s">
        <v>90</v>
      </c>
      <c r="AL25" s="54" t="s">
        <v>90</v>
      </c>
    </row>
    <row r="26" spans="1:38" ht="11.25" customHeight="1">
      <c r="A26" s="57"/>
      <c r="B26" s="57"/>
      <c r="C26" s="57"/>
      <c r="D26" s="80"/>
      <c r="E26" s="80"/>
      <c r="F26" s="57"/>
      <c r="G26" s="57"/>
      <c r="H26" s="57"/>
      <c r="I26" s="57"/>
      <c r="J26" s="57"/>
      <c r="K26" s="54" t="str">
        <f t="shared" ref="K26:AL26" ca="1" si="31">IF(K$8=$D$8,"t",IF(AND(K$8&gt;=$D26,K$8&lt;$D26+$I26),"c",IF(AND(K$8&gt;=$D26,K$8&lt;=$D26+$F26-1),"x","")))</f>
        <v/>
      </c>
      <c r="L26" s="54" t="str">
        <f t="shared" ca="1" si="31"/>
        <v/>
      </c>
      <c r="M26" s="54" t="str">
        <f t="shared" ca="1" si="31"/>
        <v/>
      </c>
      <c r="N26" s="54" t="str">
        <f t="shared" ca="1" si="31"/>
        <v/>
      </c>
      <c r="O26" s="54" t="str">
        <f t="shared" ca="1" si="31"/>
        <v/>
      </c>
      <c r="P26" s="54" t="str">
        <f t="shared" ca="1" si="31"/>
        <v/>
      </c>
      <c r="Q26" s="54" t="str">
        <f t="shared" ca="1" si="31"/>
        <v/>
      </c>
      <c r="R26" s="54" t="str">
        <f t="shared" ca="1" si="31"/>
        <v/>
      </c>
      <c r="S26" s="54" t="str">
        <f t="shared" ca="1" si="31"/>
        <v/>
      </c>
      <c r="T26" s="54" t="str">
        <f t="shared" ca="1" si="31"/>
        <v/>
      </c>
      <c r="U26" s="54" t="str">
        <f t="shared" ca="1" si="31"/>
        <v/>
      </c>
      <c r="V26" s="54" t="str">
        <f t="shared" ca="1" si="31"/>
        <v/>
      </c>
      <c r="W26" s="54" t="str">
        <f t="shared" ca="1" si="31"/>
        <v/>
      </c>
      <c r="X26" s="54" t="str">
        <f t="shared" ca="1" si="31"/>
        <v/>
      </c>
      <c r="Y26" s="54" t="str">
        <f t="shared" ca="1" si="31"/>
        <v/>
      </c>
      <c r="Z26" s="54" t="str">
        <f t="shared" ca="1" si="31"/>
        <v/>
      </c>
      <c r="AA26" s="54" t="str">
        <f t="shared" ca="1" si="31"/>
        <v/>
      </c>
      <c r="AB26" s="54" t="str">
        <f t="shared" ca="1" si="31"/>
        <v/>
      </c>
      <c r="AC26" s="54" t="str">
        <f t="shared" ca="1" si="31"/>
        <v/>
      </c>
      <c r="AD26" s="54" t="str">
        <f t="shared" ca="1" si="31"/>
        <v/>
      </c>
      <c r="AE26" s="54" t="str">
        <f t="shared" ca="1" si="31"/>
        <v/>
      </c>
      <c r="AF26" s="54" t="str">
        <f t="shared" ca="1" si="31"/>
        <v/>
      </c>
      <c r="AG26" s="54" t="str">
        <f t="shared" ca="1" si="31"/>
        <v/>
      </c>
      <c r="AH26" s="54" t="str">
        <f t="shared" ca="1" si="31"/>
        <v/>
      </c>
      <c r="AI26" s="54" t="s">
        <v>90</v>
      </c>
      <c r="AJ26" s="54" t="str">
        <f t="shared" ca="1" si="31"/>
        <v/>
      </c>
      <c r="AK26" s="54" t="str">
        <f t="shared" ca="1" si="31"/>
        <v/>
      </c>
      <c r="AL26" s="54" t="str">
        <f t="shared" ca="1" si="31"/>
        <v/>
      </c>
    </row>
  </sheetData>
  <mergeCells count="15">
    <mergeCell ref="AF9:AL9"/>
    <mergeCell ref="AF10:AL10"/>
    <mergeCell ref="B8:C8"/>
    <mergeCell ref="B9:C9"/>
    <mergeCell ref="D6:E6"/>
    <mergeCell ref="D7:E7"/>
    <mergeCell ref="B6:C6"/>
    <mergeCell ref="B7:C7"/>
    <mergeCell ref="D8:E8"/>
    <mergeCell ref="R10:X10"/>
    <mergeCell ref="Y10:AE10"/>
    <mergeCell ref="Y9:AE9"/>
    <mergeCell ref="R9:X9"/>
    <mergeCell ref="K9:Q9"/>
    <mergeCell ref="K10:Q10"/>
  </mergeCells>
  <phoneticPr fontId="15" type="noConversion"/>
  <conditionalFormatting sqref="K12:AL26">
    <cfRule type="cellIs" dxfId="6" priority="6" operator="equal">
      <formula>"t"</formula>
    </cfRule>
  </conditionalFormatting>
  <conditionalFormatting sqref="K12:AL26">
    <cfRule type="cellIs" dxfId="5" priority="7" operator="equal">
      <formula>"x"</formula>
    </cfRule>
  </conditionalFormatting>
  <conditionalFormatting sqref="K12:AL26">
    <cfRule type="cellIs" dxfId="4" priority="8" operator="equal">
      <formula>"c"</formula>
    </cfRule>
  </conditionalFormatting>
  <conditionalFormatting sqref="K11:Q11">
    <cfRule type="expression" dxfId="3" priority="4">
      <formula>AND(TODAY()&gt;=K8,TODAY()&lt;L8)</formula>
    </cfRule>
  </conditionalFormatting>
  <conditionalFormatting sqref="R11:X11">
    <cfRule type="expression" dxfId="2" priority="3">
      <formula>AND(TODAY()&gt;=R8,TODAY()&lt;S8)</formula>
    </cfRule>
  </conditionalFormatting>
  <conditionalFormatting sqref="Y11:AE11">
    <cfRule type="expression" dxfId="1" priority="2">
      <formula>AND(TODAY()&gt;=Y8,TODAY()&lt;Z8)</formula>
    </cfRule>
  </conditionalFormatting>
  <conditionalFormatting sqref="AF11:AL11">
    <cfRule type="expression" dxfId="0" priority="1">
      <formula>AND(TODAY()&gt;=AF8,TODAY()&lt;AG8)</formula>
    </cfRule>
  </conditionalFormatting>
  <pageMargins left="0.75" right="0.75" top="1" bottom="1" header="0.5" footer="0.5"/>
  <pageSetup paperSize="9" orientation="landscape" horizontalDpi="4294967292" verticalDpi="4294967292"/>
  <ignoredErrors>
    <ignoredError sqref="E14 E22 E18" formula="1"/>
  </ignoredError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9"/>
  <sheetViews>
    <sheetView showGridLines="0" workbookViewId="0">
      <selection activeCell="C1" sqref="C1"/>
    </sheetView>
  </sheetViews>
  <sheetFormatPr baseColWidth="10" defaultColWidth="14.5" defaultRowHeight="15.75" customHeight="1" x14ac:dyDescent="0"/>
  <cols>
    <col min="1" max="1" width="12.5" customWidth="1"/>
    <col min="2" max="2" width="81.83203125" customWidth="1"/>
    <col min="3" max="3" width="17.6640625" customWidth="1"/>
    <col min="4" max="5" width="9.33203125" customWidth="1"/>
  </cols>
  <sheetData>
    <row r="1" spans="1:5" ht="23.25" customHeight="1">
      <c r="A1" s="2" t="s">
        <v>1</v>
      </c>
      <c r="B1" s="3"/>
      <c r="C1" s="4" t="s">
        <v>0</v>
      </c>
      <c r="D1" s="5"/>
      <c r="E1" s="5"/>
    </row>
    <row r="2" spans="1:5" ht="12">
      <c r="A2" s="5"/>
      <c r="B2" s="6" t="s">
        <v>2</v>
      </c>
      <c r="C2" s="7" t="str">
        <f>HYPERLINK("http://www.vertex42.com/about.html","Contact Vertex42")</f>
        <v>Contact Vertex42</v>
      </c>
      <c r="D2" s="5"/>
      <c r="E2" s="5"/>
    </row>
    <row r="3" spans="1:5" ht="18" customHeight="1">
      <c r="A3" s="9" t="s">
        <v>3</v>
      </c>
      <c r="B3" s="9"/>
      <c r="C3" s="5"/>
      <c r="D3" s="5"/>
      <c r="E3" s="5"/>
    </row>
    <row r="4" spans="1:5" ht="15" customHeight="1">
      <c r="A4" s="11"/>
      <c r="B4" s="13" t="s">
        <v>5</v>
      </c>
      <c r="C4" s="5"/>
      <c r="D4" s="5"/>
      <c r="E4" s="5"/>
    </row>
    <row r="5" spans="1:5" ht="15" customHeight="1">
      <c r="A5" s="11"/>
      <c r="B5" s="14"/>
      <c r="C5" s="5"/>
      <c r="D5" s="5"/>
      <c r="E5" s="5"/>
    </row>
    <row r="6" spans="1:5" ht="15" customHeight="1">
      <c r="A6" s="11"/>
      <c r="B6" s="13" t="s">
        <v>6</v>
      </c>
      <c r="C6" s="5"/>
      <c r="D6" s="5"/>
      <c r="E6" s="5"/>
    </row>
    <row r="7" spans="1:5" ht="12">
      <c r="A7" s="11"/>
      <c r="B7" s="11"/>
      <c r="C7" s="5"/>
      <c r="D7" s="5"/>
      <c r="E7" s="5"/>
    </row>
    <row r="8" spans="1:5" ht="18" customHeight="1">
      <c r="A8" s="11"/>
      <c r="B8" s="15" t="str">
        <f>HYPERLINK("http://www.vertex42.com/ExcelTemplates/excel-gantt-chart.html","Watch the Demo Videos on Vertex42.com")</f>
        <v>Watch the Demo Videos on Vertex42.com</v>
      </c>
      <c r="C8" s="5"/>
      <c r="D8" s="5"/>
      <c r="E8" s="5"/>
    </row>
    <row r="9" spans="1:5" ht="18" customHeight="1">
      <c r="A9" s="11"/>
      <c r="B9" s="11"/>
      <c r="C9" s="5"/>
      <c r="D9" s="5"/>
      <c r="E9" s="5"/>
    </row>
    <row r="10" spans="1:5" ht="15" customHeight="1">
      <c r="A10" s="11"/>
      <c r="B10" s="16" t="s">
        <v>7</v>
      </c>
      <c r="C10" s="5"/>
      <c r="D10" s="5"/>
      <c r="E10" s="5"/>
    </row>
    <row r="11" spans="1:5" ht="15" customHeight="1">
      <c r="A11" s="11"/>
      <c r="B11" s="17" t="s">
        <v>8</v>
      </c>
      <c r="C11" s="5"/>
      <c r="D11" s="5"/>
      <c r="E11" s="5"/>
    </row>
    <row r="12" spans="1:5" ht="15" customHeight="1">
      <c r="A12" s="5"/>
      <c r="B12" s="18"/>
      <c r="C12" s="5"/>
      <c r="D12" s="5"/>
      <c r="E12" s="5"/>
    </row>
    <row r="13" spans="1:5" ht="18" customHeight="1">
      <c r="A13" s="20" t="s">
        <v>9</v>
      </c>
      <c r="B13" s="20"/>
      <c r="C13" s="5"/>
      <c r="D13" s="5"/>
      <c r="E13" s="5"/>
    </row>
    <row r="14" spans="1:5" ht="15" customHeight="1">
      <c r="A14" s="21" t="s">
        <v>10</v>
      </c>
      <c r="B14" s="17" t="s">
        <v>11</v>
      </c>
      <c r="C14" s="22" t="s">
        <v>12</v>
      </c>
      <c r="D14" s="5"/>
      <c r="E14" s="5"/>
    </row>
    <row r="15" spans="1:5" ht="15" customHeight="1">
      <c r="A15" s="21" t="s">
        <v>10</v>
      </c>
      <c r="B15" s="17" t="s">
        <v>13</v>
      </c>
      <c r="C15" s="5"/>
      <c r="D15" s="5"/>
      <c r="E15" s="5"/>
    </row>
    <row r="16" spans="1:5" ht="15" customHeight="1">
      <c r="A16" s="21" t="s">
        <v>10</v>
      </c>
      <c r="B16" s="17" t="s">
        <v>14</v>
      </c>
      <c r="C16" s="23" t="s">
        <v>15</v>
      </c>
      <c r="D16" s="5"/>
      <c r="E16" s="5"/>
    </row>
    <row r="17" spans="1:5" ht="15" customHeight="1">
      <c r="A17" s="21" t="s">
        <v>10</v>
      </c>
      <c r="B17" s="17" t="s">
        <v>16</v>
      </c>
      <c r="C17" s="5"/>
      <c r="D17" s="5"/>
      <c r="E17" s="5"/>
    </row>
    <row r="18" spans="1:5" ht="15" customHeight="1">
      <c r="A18" s="21" t="s">
        <v>10</v>
      </c>
      <c r="B18" s="17" t="s">
        <v>17</v>
      </c>
      <c r="C18" s="5"/>
      <c r="D18" s="5"/>
      <c r="E18" s="5"/>
    </row>
    <row r="19" spans="1:5" ht="15" customHeight="1">
      <c r="A19" s="21" t="s">
        <v>10</v>
      </c>
      <c r="B19" s="17" t="s">
        <v>18</v>
      </c>
      <c r="C19" s="5"/>
      <c r="D19" s="5"/>
      <c r="E19" s="5"/>
    </row>
    <row r="20" spans="1:5" ht="15" customHeight="1">
      <c r="A20" s="21" t="s">
        <v>10</v>
      </c>
      <c r="B20" s="13" t="s">
        <v>19</v>
      </c>
      <c r="C20" s="5"/>
      <c r="D20" s="5"/>
      <c r="E20" s="5"/>
    </row>
    <row r="21" spans="1:5" ht="15" customHeight="1">
      <c r="A21" s="21" t="s">
        <v>10</v>
      </c>
      <c r="B21" s="17" t="s">
        <v>20</v>
      </c>
      <c r="C21" s="5"/>
      <c r="D21" s="5"/>
      <c r="E21" s="5"/>
    </row>
    <row r="22" spans="1:5" ht="12">
      <c r="A22" s="5"/>
      <c r="B22" s="5"/>
      <c r="C22" s="5"/>
      <c r="D22" s="5"/>
      <c r="E22" s="5"/>
    </row>
    <row r="23" spans="1:5" ht="18" customHeight="1">
      <c r="A23" s="24" t="s">
        <v>21</v>
      </c>
      <c r="B23" s="24"/>
      <c r="C23" s="5"/>
      <c r="D23" s="5"/>
      <c r="E23" s="5"/>
    </row>
    <row r="24" spans="1:5" ht="12">
      <c r="A24" s="5"/>
      <c r="B24" s="5"/>
      <c r="C24" s="5"/>
      <c r="D24" s="5"/>
      <c r="E24" s="5"/>
    </row>
    <row r="25" spans="1:5" ht="15" customHeight="1">
      <c r="A25" s="25" t="s">
        <v>12</v>
      </c>
      <c r="B25" s="26" t="s">
        <v>22</v>
      </c>
      <c r="C25" s="5"/>
      <c r="D25" s="5"/>
      <c r="E25" s="5"/>
    </row>
    <row r="26" spans="1:5" ht="15" customHeight="1">
      <c r="A26" s="27" t="s">
        <v>23</v>
      </c>
      <c r="B26" s="26" t="s">
        <v>24</v>
      </c>
      <c r="C26" s="5"/>
      <c r="D26" s="5"/>
      <c r="E26" s="5"/>
    </row>
    <row r="27" spans="1:5" ht="15" customHeight="1">
      <c r="A27" s="28" t="s">
        <v>25</v>
      </c>
      <c r="B27" s="26" t="s">
        <v>26</v>
      </c>
      <c r="C27" s="5"/>
      <c r="D27" s="5"/>
      <c r="E27" s="5"/>
    </row>
    <row r="28" spans="1:5" ht="12">
      <c r="A28" s="5"/>
      <c r="B28" s="5"/>
      <c r="C28" s="5"/>
      <c r="D28" s="5"/>
      <c r="E28" s="5"/>
    </row>
    <row r="29" spans="1:5" ht="18" customHeight="1">
      <c r="A29" s="20" t="s">
        <v>27</v>
      </c>
      <c r="B29" s="20"/>
      <c r="C29" s="5"/>
      <c r="D29" s="5"/>
      <c r="E29" s="5"/>
    </row>
    <row r="30" spans="1:5" ht="15" customHeight="1">
      <c r="A30" s="5"/>
      <c r="B30" s="26"/>
      <c r="C30" s="5"/>
      <c r="D30" s="5"/>
      <c r="E30" s="5"/>
    </row>
    <row r="31" spans="1:5" ht="15" customHeight="1">
      <c r="A31" s="5"/>
      <c r="B31" s="29" t="s">
        <v>28</v>
      </c>
      <c r="C31" s="5"/>
      <c r="D31" s="5"/>
      <c r="E31" s="5"/>
    </row>
    <row r="32" spans="1:5" ht="15" customHeight="1">
      <c r="A32" s="5"/>
      <c r="B32" s="26" t="s">
        <v>29</v>
      </c>
      <c r="C32" s="5"/>
      <c r="D32" s="5"/>
      <c r="E32" s="5"/>
    </row>
    <row r="33" spans="1:5" ht="15" customHeight="1">
      <c r="A33" s="5"/>
      <c r="B33" s="30" t="s">
        <v>30</v>
      </c>
      <c r="C33" s="5"/>
      <c r="D33" s="5"/>
      <c r="E33" s="5"/>
    </row>
    <row r="34" spans="1:5" ht="15" customHeight="1">
      <c r="A34" s="5"/>
      <c r="B34" s="30" t="s">
        <v>31</v>
      </c>
      <c r="C34" s="5"/>
      <c r="D34" s="5"/>
      <c r="E34" s="5"/>
    </row>
    <row r="35" spans="1:5" ht="15" customHeight="1">
      <c r="A35" s="5"/>
      <c r="B35" s="30" t="s">
        <v>32</v>
      </c>
      <c r="C35" s="5"/>
      <c r="D35" s="5"/>
      <c r="E35" s="5"/>
    </row>
    <row r="36" spans="1:5" ht="15" customHeight="1">
      <c r="A36" s="5"/>
      <c r="B36" s="30"/>
      <c r="C36" s="5"/>
      <c r="D36" s="5"/>
      <c r="E36" s="5"/>
    </row>
    <row r="37" spans="1:5" ht="15" customHeight="1">
      <c r="A37" s="5"/>
      <c r="B37" s="31" t="s">
        <v>33</v>
      </c>
      <c r="C37" s="5"/>
      <c r="D37" s="5"/>
      <c r="E37" s="5"/>
    </row>
    <row r="38" spans="1:5" ht="15" customHeight="1">
      <c r="A38" s="5"/>
      <c r="B38" s="32"/>
      <c r="C38" s="5"/>
      <c r="D38" s="5"/>
      <c r="E38" s="5"/>
    </row>
    <row r="39" spans="1:5" ht="15" customHeight="1">
      <c r="A39" s="5"/>
      <c r="B39" s="29" t="s">
        <v>34</v>
      </c>
      <c r="C39" s="5"/>
      <c r="D39" s="5"/>
      <c r="E39" s="5"/>
    </row>
    <row r="40" spans="1:5" ht="15" customHeight="1">
      <c r="A40" s="5"/>
      <c r="B40" s="18" t="s">
        <v>35</v>
      </c>
      <c r="C40" s="5"/>
      <c r="D40" s="5"/>
      <c r="E40" s="5"/>
    </row>
    <row r="41" spans="1:5" ht="15" customHeight="1">
      <c r="A41" s="5"/>
      <c r="B41" s="30"/>
      <c r="C41" s="5"/>
      <c r="D41" s="5"/>
      <c r="E41" s="5"/>
    </row>
    <row r="42" spans="1:5" ht="15" customHeight="1">
      <c r="A42" s="5"/>
      <c r="B42" s="31" t="s">
        <v>36</v>
      </c>
      <c r="C42" s="5"/>
      <c r="D42" s="5"/>
      <c r="E42" s="5"/>
    </row>
    <row r="43" spans="1:5" ht="15" customHeight="1">
      <c r="A43" s="5"/>
      <c r="B43" s="32"/>
      <c r="C43" s="5"/>
      <c r="D43" s="5"/>
      <c r="E43" s="5"/>
    </row>
    <row r="44" spans="1:5" ht="15" customHeight="1">
      <c r="A44" s="5"/>
      <c r="B44" s="31" t="s">
        <v>37</v>
      </c>
      <c r="C44" s="5"/>
      <c r="D44" s="5"/>
      <c r="E44" s="5"/>
    </row>
    <row r="45" spans="1:5" ht="15" customHeight="1">
      <c r="A45" s="5"/>
      <c r="B45" s="33"/>
      <c r="C45" s="5"/>
      <c r="D45" s="5"/>
      <c r="E45" s="5"/>
    </row>
    <row r="46" spans="1:5" ht="15" customHeight="1">
      <c r="A46" s="5"/>
      <c r="B46" s="29" t="s">
        <v>38</v>
      </c>
      <c r="C46" s="5"/>
      <c r="D46" s="5"/>
      <c r="E46" s="5"/>
    </row>
    <row r="47" spans="1:5" ht="15" customHeight="1">
      <c r="A47" s="5"/>
      <c r="B47" s="18" t="s">
        <v>39</v>
      </c>
      <c r="C47" s="5"/>
      <c r="D47" s="5"/>
      <c r="E47" s="5"/>
    </row>
    <row r="48" spans="1:5" ht="15" customHeight="1">
      <c r="A48" s="5"/>
      <c r="B48" s="32"/>
      <c r="C48" s="5"/>
      <c r="D48" s="5"/>
      <c r="E48" s="5"/>
    </row>
    <row r="49" spans="1:5" ht="18" customHeight="1">
      <c r="A49" s="24" t="s">
        <v>40</v>
      </c>
      <c r="B49" s="24"/>
      <c r="C49" s="5"/>
      <c r="D49" s="5"/>
      <c r="E49" s="5"/>
    </row>
    <row r="50" spans="1:5" ht="15" customHeight="1">
      <c r="A50" s="5"/>
      <c r="B50" s="5"/>
      <c r="C50" s="5"/>
      <c r="D50" s="5"/>
      <c r="E50" s="5"/>
    </row>
    <row r="51" spans="1:5" ht="15" customHeight="1">
      <c r="A51" s="5"/>
      <c r="B51" s="31" t="s">
        <v>41</v>
      </c>
      <c r="C51" s="5"/>
      <c r="D51" s="5"/>
      <c r="E51" s="5"/>
    </row>
    <row r="52" spans="1:5" ht="15" customHeight="1">
      <c r="A52" s="5"/>
      <c r="B52" s="5"/>
      <c r="C52" s="5"/>
      <c r="D52" s="5"/>
      <c r="E52" s="5"/>
    </row>
    <row r="53" spans="1:5" ht="15" customHeight="1">
      <c r="A53" s="34" t="s">
        <v>42</v>
      </c>
      <c r="B53" s="29" t="s">
        <v>43</v>
      </c>
      <c r="C53" s="5"/>
      <c r="D53" s="5"/>
      <c r="E53" s="5"/>
    </row>
    <row r="54" spans="1:5" ht="15" customHeight="1">
      <c r="A54" s="34" t="s">
        <v>44</v>
      </c>
      <c r="B54" s="29" t="s">
        <v>45</v>
      </c>
      <c r="C54" s="5"/>
      <c r="D54" s="5"/>
      <c r="E54" s="5"/>
    </row>
    <row r="55" spans="1:5" ht="15" customHeight="1">
      <c r="A55" s="34" t="s">
        <v>46</v>
      </c>
      <c r="B55" s="33" t="s">
        <v>47</v>
      </c>
      <c r="C55" s="5"/>
      <c r="D55" s="5"/>
      <c r="E55" s="5"/>
    </row>
    <row r="56" spans="1:5" ht="15" customHeight="1">
      <c r="A56" s="5"/>
      <c r="B56" s="35" t="s">
        <v>48</v>
      </c>
      <c r="C56" s="5"/>
      <c r="D56" s="5"/>
      <c r="E56" s="5"/>
    </row>
    <row r="57" spans="1:5" ht="15" customHeight="1">
      <c r="A57" s="5"/>
      <c r="B57" s="35" t="s">
        <v>49</v>
      </c>
      <c r="C57" s="5"/>
      <c r="D57" s="5"/>
      <c r="E57" s="5"/>
    </row>
    <row r="58" spans="1:5" ht="15" customHeight="1">
      <c r="A58" s="5"/>
      <c r="B58" s="36"/>
      <c r="C58" s="5"/>
      <c r="D58" s="5"/>
      <c r="E58" s="5"/>
    </row>
    <row r="59" spans="1:5" ht="15" customHeight="1">
      <c r="A59" s="34" t="s">
        <v>50</v>
      </c>
      <c r="B59" s="33" t="s">
        <v>51</v>
      </c>
      <c r="C59" s="5"/>
      <c r="D59" s="5"/>
      <c r="E59" s="5"/>
    </row>
    <row r="60" spans="1:5" ht="15" customHeight="1">
      <c r="A60" s="5"/>
      <c r="B60" s="36" t="s">
        <v>52</v>
      </c>
      <c r="C60" s="5"/>
      <c r="D60" s="5"/>
      <c r="E60" s="5"/>
    </row>
    <row r="61" spans="1:5" ht="15" customHeight="1">
      <c r="A61" s="5"/>
      <c r="B61" s="35" t="s">
        <v>53</v>
      </c>
      <c r="C61" s="5"/>
      <c r="D61" s="5"/>
      <c r="E61" s="5"/>
    </row>
    <row r="62" spans="1:5" ht="15" customHeight="1">
      <c r="A62" s="5"/>
      <c r="B62" s="37"/>
      <c r="C62" s="5"/>
      <c r="D62" s="5"/>
      <c r="E62" s="5"/>
    </row>
    <row r="63" spans="1:5" ht="15" customHeight="1">
      <c r="A63" s="34" t="s">
        <v>54</v>
      </c>
      <c r="B63" s="33" t="s">
        <v>55</v>
      </c>
      <c r="C63" s="5"/>
      <c r="D63" s="5"/>
      <c r="E63" s="5"/>
    </row>
    <row r="64" spans="1:5" ht="15" customHeight="1">
      <c r="A64" s="5"/>
      <c r="B64" s="35" t="s">
        <v>56</v>
      </c>
      <c r="C64" s="5"/>
      <c r="D64" s="5"/>
      <c r="E64" s="5"/>
    </row>
    <row r="65" spans="1:5" ht="15" customHeight="1">
      <c r="A65" s="5"/>
      <c r="B65" s="5"/>
      <c r="C65" s="5"/>
      <c r="D65" s="5"/>
      <c r="E65" s="5"/>
    </row>
    <row r="66" spans="1:5" ht="18" customHeight="1">
      <c r="A66" s="20" t="s">
        <v>57</v>
      </c>
      <c r="B66" s="20"/>
      <c r="C66" s="5"/>
      <c r="D66" s="5"/>
      <c r="E66" s="5"/>
    </row>
    <row r="67" spans="1:5" ht="15" customHeight="1">
      <c r="A67" s="38" t="s">
        <v>58</v>
      </c>
      <c r="B67" s="33" t="s">
        <v>59</v>
      </c>
      <c r="C67" s="5"/>
      <c r="D67" s="5"/>
      <c r="E67" s="5"/>
    </row>
    <row r="68" spans="1:5" ht="15" customHeight="1">
      <c r="A68" s="5"/>
      <c r="B68" s="39" t="s">
        <v>60</v>
      </c>
      <c r="C68" s="5"/>
      <c r="D68" s="5"/>
      <c r="E68" s="5"/>
    </row>
    <row r="69" spans="1:5" ht="12">
      <c r="A69" s="5"/>
      <c r="B69" s="37" t="s">
        <v>61</v>
      </c>
      <c r="C69" s="5"/>
      <c r="D69" s="5"/>
      <c r="E69" s="5"/>
    </row>
    <row r="70" spans="1:5" ht="12">
      <c r="A70" s="5"/>
      <c r="B70" s="5"/>
      <c r="C70" s="5"/>
      <c r="D70" s="5"/>
      <c r="E70" s="5"/>
    </row>
    <row r="71" spans="1:5" ht="12">
      <c r="A71" s="38" t="s">
        <v>58</v>
      </c>
      <c r="B71" s="33" t="s">
        <v>62</v>
      </c>
      <c r="C71" s="5"/>
      <c r="D71" s="5"/>
      <c r="E71" s="5"/>
    </row>
    <row r="72" spans="1:5" ht="12">
      <c r="A72" s="5"/>
      <c r="B72" s="36" t="s">
        <v>63</v>
      </c>
      <c r="C72" s="5"/>
      <c r="D72" s="5"/>
      <c r="E72" s="5"/>
    </row>
    <row r="73" spans="1:5" ht="12">
      <c r="A73" s="5"/>
      <c r="B73" s="5"/>
      <c r="C73" s="5"/>
      <c r="D73" s="5"/>
      <c r="E73" s="5"/>
    </row>
    <row r="74" spans="1:5" ht="12">
      <c r="A74" s="38" t="s">
        <v>58</v>
      </c>
      <c r="B74" s="29" t="s">
        <v>64</v>
      </c>
      <c r="C74" s="5"/>
      <c r="D74" s="5"/>
      <c r="E74" s="5"/>
    </row>
    <row r="75" spans="1:5" ht="24">
      <c r="A75" s="5"/>
      <c r="B75" s="35" t="s">
        <v>65</v>
      </c>
      <c r="C75" s="5"/>
      <c r="D75" s="5"/>
      <c r="E75" s="5"/>
    </row>
    <row r="76" spans="1:5" ht="12">
      <c r="A76" s="5"/>
      <c r="B76" s="5"/>
      <c r="C76" s="5"/>
      <c r="D76" s="5"/>
      <c r="E76" s="5"/>
    </row>
    <row r="77" spans="1:5" ht="24">
      <c r="A77" s="5"/>
      <c r="B77" s="35" t="s">
        <v>66</v>
      </c>
      <c r="C77" s="5"/>
      <c r="D77" s="5"/>
      <c r="E77" s="5"/>
    </row>
    <row r="78" spans="1:5" ht="12">
      <c r="A78" s="5"/>
      <c r="B78" s="5"/>
      <c r="C78" s="5"/>
      <c r="D78" s="5"/>
      <c r="E78" s="5"/>
    </row>
    <row r="79" spans="1:5" ht="12">
      <c r="A79" s="38" t="s">
        <v>58</v>
      </c>
      <c r="B79" s="33" t="s">
        <v>67</v>
      </c>
      <c r="C79" s="5"/>
      <c r="D79" s="5"/>
      <c r="E79" s="5"/>
    </row>
    <row r="80" spans="1:5" ht="36">
      <c r="A80" s="5"/>
      <c r="B80" s="41" t="s">
        <v>68</v>
      </c>
      <c r="C80" s="5"/>
      <c r="D80" s="5"/>
      <c r="E80" s="5"/>
    </row>
    <row r="81" spans="1:5" ht="12">
      <c r="A81" s="5"/>
      <c r="B81" s="43" t="s">
        <v>69</v>
      </c>
      <c r="C81" s="5"/>
      <c r="D81" s="5"/>
      <c r="E81" s="5"/>
    </row>
    <row r="82" spans="1:5" ht="12">
      <c r="A82" s="5"/>
      <c r="B82" s="5"/>
      <c r="C82" s="5"/>
      <c r="D82" s="5"/>
      <c r="E82" s="5"/>
    </row>
    <row r="83" spans="1:5" ht="15" customHeight="1">
      <c r="A83" s="38" t="s">
        <v>58</v>
      </c>
      <c r="B83" s="33" t="s">
        <v>70</v>
      </c>
      <c r="C83" s="5"/>
      <c r="D83" s="5"/>
      <c r="E83" s="5"/>
    </row>
    <row r="84" spans="1:5" ht="15" customHeight="1">
      <c r="A84" s="5"/>
      <c r="B84" s="35" t="s">
        <v>71</v>
      </c>
      <c r="C84" s="5"/>
      <c r="D84" s="5"/>
      <c r="E84" s="5"/>
    </row>
    <row r="85" spans="1:5" ht="15" customHeight="1">
      <c r="A85" s="5"/>
      <c r="B85" s="5"/>
      <c r="C85" s="5"/>
      <c r="D85" s="5"/>
      <c r="E85" s="5"/>
    </row>
    <row r="86" spans="1:5" ht="15" customHeight="1">
      <c r="A86" s="5"/>
      <c r="B86" s="5"/>
      <c r="C86" s="5"/>
      <c r="D86" s="5"/>
      <c r="E86" s="5"/>
    </row>
    <row r="87" spans="1:5" ht="15" customHeight="1">
      <c r="A87" s="5"/>
      <c r="B87" s="5"/>
      <c r="C87" s="5"/>
      <c r="D87" s="5"/>
      <c r="E87" s="5"/>
    </row>
    <row r="88" spans="1:5" ht="15" customHeight="1">
      <c r="A88" s="5"/>
      <c r="B88" s="5"/>
      <c r="C88" s="5"/>
      <c r="D88" s="5"/>
      <c r="E88" s="5"/>
    </row>
    <row r="89" spans="1:5" ht="12">
      <c r="A89" s="5"/>
      <c r="B89" s="5"/>
      <c r="C89" s="5"/>
      <c r="D89" s="5"/>
      <c r="E89" s="5"/>
    </row>
    <row r="90" spans="1:5" ht="12">
      <c r="A90" s="5"/>
      <c r="B90" s="5"/>
      <c r="C90" s="5"/>
      <c r="D90" s="5"/>
      <c r="E90" s="5"/>
    </row>
    <row r="91" spans="1:5" ht="12">
      <c r="A91" s="5"/>
      <c r="B91" s="5"/>
      <c r="C91" s="5"/>
      <c r="D91" s="5"/>
      <c r="E91" s="5"/>
    </row>
    <row r="92" spans="1:5" ht="12">
      <c r="A92" s="5"/>
      <c r="B92" s="5"/>
      <c r="C92" s="5"/>
      <c r="D92" s="5"/>
      <c r="E92" s="5"/>
    </row>
    <row r="93" spans="1:5" ht="12">
      <c r="A93" s="5"/>
      <c r="B93" s="5"/>
      <c r="C93" s="5"/>
      <c r="D93" s="5"/>
      <c r="E93" s="5"/>
    </row>
    <row r="94" spans="1:5" ht="12">
      <c r="A94" s="5"/>
      <c r="B94" s="5"/>
      <c r="C94" s="5"/>
      <c r="D94" s="5"/>
      <c r="E94" s="5"/>
    </row>
    <row r="95" spans="1:5" ht="12">
      <c r="A95" s="5"/>
      <c r="B95" s="5"/>
      <c r="C95" s="5"/>
      <c r="D95" s="5"/>
      <c r="E95" s="5"/>
    </row>
    <row r="96" spans="1:5" ht="15" customHeight="1">
      <c r="A96" s="38" t="s">
        <v>58</v>
      </c>
      <c r="B96" s="33" t="s">
        <v>72</v>
      </c>
      <c r="C96" s="5"/>
      <c r="D96" s="5"/>
      <c r="E96" s="5"/>
    </row>
    <row r="97" spans="1:5" ht="15" customHeight="1">
      <c r="A97" s="5"/>
      <c r="B97" s="35" t="s">
        <v>73</v>
      </c>
      <c r="C97" s="5"/>
      <c r="D97" s="5"/>
      <c r="E97" s="5"/>
    </row>
    <row r="98" spans="1:5" ht="15" customHeight="1">
      <c r="A98" s="5"/>
      <c r="B98" s="5"/>
      <c r="C98" s="5"/>
      <c r="D98" s="5"/>
      <c r="E98" s="5"/>
    </row>
    <row r="99" spans="1:5" ht="15" customHeight="1">
      <c r="A99" s="5"/>
      <c r="B99" s="45"/>
      <c r="C99" s="5"/>
      <c r="D99" s="5"/>
      <c r="E99" s="5"/>
    </row>
  </sheetData>
  <phoneticPr fontId="15" type="noConversion"/>
  <hyperlinks>
    <hyperlink ref="C2" r:id="rId1" display="http://www.vertex42.com/about.html"/>
    <hyperlink ref="B8" r:id="rId2" display="http://www.vertex42.com/ExcelTemplates/excel-gantt-chart.html"/>
  </hyperlinks>
  <pageMargins left="0.75" right="0.75" top="1" bottom="1" header="0.5" footer="0.5"/>
  <pageSetup paperSize="9" orientation="portrait" horizontalDpi="4294967292" verticalDpi="4294967292"/>
  <drawing r:id="rId3"/>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Feuille de route</vt:lpstr>
      <vt:lpstr>Help</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Widmer Caroline (DSE)</dc:creator>
  <cp:lastModifiedBy>Caroline Widmer</cp:lastModifiedBy>
  <cp:lastPrinted>2018-03-08T17:07:15Z</cp:lastPrinted>
  <dcterms:created xsi:type="dcterms:W3CDTF">2018-01-17T00:38:37Z</dcterms:created>
  <dcterms:modified xsi:type="dcterms:W3CDTF">2018-03-08T17:07:26Z</dcterms:modified>
</cp:coreProperties>
</file>