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5200" windowHeight="12720" activeTab="0"/>
  </bookViews>
  <sheets>
    <sheet name="Modele calcul_avec emprunt" sheetId="1" r:id="rId1"/>
    <sheet name="Modele calcul_100%fonds propres" sheetId="2" r:id="rId2"/>
  </sheets>
  <definedNames>
    <definedName name="_xlnm.Print_Area" localSheetId="1">'Modele calcul_100%fonds propres'!$A$1:$E$67</definedName>
    <definedName name="_xlnm.Print_Area" localSheetId="0">'Modele calcul_avec emprunt'!$A$1:$E$69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<sst xmlns="http://schemas.openxmlformats.org/spreadsheetml/2006/main" count="119" uniqueCount="58">
  <si>
    <t>COUT DU PROJET</t>
  </si>
  <si>
    <t>Terrain</t>
  </si>
  <si>
    <t>FINANCEMENT</t>
  </si>
  <si>
    <t>Fonds propres</t>
  </si>
  <si>
    <t>FINANCEMENT TOTAL</t>
  </si>
  <si>
    <t>EXPLOITATION</t>
  </si>
  <si>
    <t>TOTAL CHARGES</t>
  </si>
  <si>
    <t xml:space="preserve">Frais secondaires </t>
  </si>
  <si>
    <t>IMPACT OBSERVE SUR:</t>
  </si>
  <si>
    <t>Montant du loyer</t>
  </si>
  <si>
    <t>Nombre de lits</t>
  </si>
  <si>
    <t>Charges d'entretien</t>
  </si>
  <si>
    <t>Coûts de construction spécifiques</t>
  </si>
  <si>
    <t>Coûts admis selon décision du département</t>
  </si>
  <si>
    <t>Charges d'amortissement</t>
  </si>
  <si>
    <t>Rente foncière</t>
  </si>
  <si>
    <t>5% maximum de la valeur admise du terrain</t>
  </si>
  <si>
    <t>Aménagements extérieurs</t>
  </si>
  <si>
    <t>TOTAL RENDEMENT NET SUR FONDS PROPRES</t>
  </si>
  <si>
    <t xml:space="preserve">TOTAL FRAIS ET CHARGES </t>
  </si>
  <si>
    <t>Construction</t>
  </si>
  <si>
    <t>TOTAL COUT DU PROJET (TTC)</t>
  </si>
  <si>
    <t>Hypothèque (y compris hypothèque avant début des travaux)</t>
  </si>
  <si>
    <t>Donations / legs</t>
  </si>
  <si>
    <t>FRAIS / CHARGES</t>
  </si>
  <si>
    <t>RENDEMENT NET</t>
  </si>
  <si>
    <t>RENDEMENT BRUT</t>
  </si>
  <si>
    <t>Frais d'intérêts hypothécaires (y compris CFC 54)</t>
  </si>
  <si>
    <t>Taux hypothécaire de référence majoré de 0,5 point</t>
  </si>
  <si>
    <t>Calculé sur la base du coût de construction admis</t>
  </si>
  <si>
    <t>Calculé sur taux hypothécaire admissible + 1,0 point
ou + 1,5 point si projet financé à 100% en fonds propres</t>
  </si>
  <si>
    <t>VALEUR LOCATIVE</t>
  </si>
  <si>
    <t>Le rendement brut est le ratio entre la valeur locative et le coût total du projet</t>
  </si>
  <si>
    <t>Coût de construction par lit (forfait)</t>
  </si>
  <si>
    <t>Coût total de construction par lit</t>
  </si>
  <si>
    <t>Données constantes, définies dans la directive relative à la fixation des loyers dans les EMS du 1er juin 2010.</t>
  </si>
  <si>
    <t>Impact des données chiffrées sur le coût de la construction et le montant du loyer</t>
  </si>
  <si>
    <t xml:space="preserve">Données à compléter </t>
  </si>
  <si>
    <r>
      <t xml:space="preserve">Selon </t>
    </r>
    <r>
      <rPr>
        <b/>
        <sz val="13"/>
        <color indexed="8"/>
        <rFont val="Arial"/>
        <family val="2"/>
      </rPr>
      <t>CFC 05 à CFC 09</t>
    </r>
  </si>
  <si>
    <r>
      <t xml:space="preserve">Selon </t>
    </r>
    <r>
      <rPr>
        <b/>
        <sz val="13"/>
        <color indexed="8"/>
        <rFont val="Arial"/>
        <family val="2"/>
      </rPr>
      <t>CFC 1</t>
    </r>
  </si>
  <si>
    <r>
      <t xml:space="preserve">Selon </t>
    </r>
    <r>
      <rPr>
        <b/>
        <sz val="13"/>
        <color indexed="8"/>
        <rFont val="Arial"/>
        <family val="2"/>
      </rPr>
      <t>CFC 4</t>
    </r>
  </si>
  <si>
    <r>
      <t>Selon CFC 2 et 3</t>
    </r>
    <r>
      <rPr>
        <sz val="13"/>
        <color indexed="8"/>
        <rFont val="Arial"/>
        <family val="2"/>
      </rPr>
      <t xml:space="preserve"> 
(y compris les frais des premiers équipements fixes)</t>
    </r>
  </si>
  <si>
    <t>LEGENDE:</t>
  </si>
  <si>
    <t>MODELE POUR LE CALCUL DES FRAIS ET CHARGES IMMOBILIERS (LOYER) 
- EMS XXX-</t>
  </si>
  <si>
    <r>
      <t xml:space="preserve">Selon </t>
    </r>
    <r>
      <rPr>
        <b/>
        <sz val="13"/>
        <color indexed="8"/>
        <rFont val="Arial"/>
        <family val="2"/>
      </rPr>
      <t xml:space="preserve">CFC 00 à 04 </t>
    </r>
  </si>
  <si>
    <r>
      <t xml:space="preserve">Selon </t>
    </r>
    <r>
      <rPr>
        <b/>
        <sz val="13"/>
        <color indexed="8"/>
        <rFont val="Arial"/>
        <family val="2"/>
      </rPr>
      <t xml:space="preserve">CFC 5 </t>
    </r>
    <r>
      <rPr>
        <sz val="13"/>
        <color indexed="8"/>
        <rFont val="Arial"/>
        <family val="2"/>
      </rPr>
      <t xml:space="preserve">(hors CFC 54) </t>
    </r>
  </si>
  <si>
    <t xml:space="preserve">GRAND TOTAL VALEUR LOCATIVE </t>
  </si>
  <si>
    <t>Se référer à la définition du forfait de construction par lit
selon l'article 3 de la directive sur la fixation des loyers dans les EMS du 1er juin 2010.</t>
  </si>
  <si>
    <t>Subvention étatique pour la construction (OFAS et/ou canton)</t>
  </si>
  <si>
    <t>Subvention étatique pour le terrain (OFAS et/ou canton)</t>
  </si>
  <si>
    <t>Taux hypothécaire admissible</t>
  </si>
  <si>
    <t>Taux de rendement net sur fonds propres</t>
  </si>
  <si>
    <t>Taux hypothécaire de référence*</t>
  </si>
  <si>
    <t>* taux de référence selon l'Office fédéral du logement (OFL)  + majoration selon directive
http://www.bwo.admin.ch/themen/mietrecht/00282/index.html?lang=fr</t>
  </si>
  <si>
    <t>CONSTANTES</t>
  </si>
  <si>
    <t xml:space="preserve">rempli par: </t>
  </si>
  <si>
    <t>le:</t>
  </si>
  <si>
    <t xml:space="preserve">approuvé par la DGS, le: </t>
  </si>
</sst>
</file>

<file path=xl/styles.xml><?xml version="1.0" encoding="utf-8"?>
<styleSheet xmlns="http://schemas.openxmlformats.org/spreadsheetml/2006/main">
  <numFmts count="3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fr. &quot;#,##0\ ;&quot; fr. -&quot;#,##0\ ;&quot; fr. - &quot;;@\ "/>
    <numFmt numFmtId="171" formatCode="&quot; fr. &quot;#,##0.00\ ;&quot; fr. -&quot;#,##0.00\ ;&quot; fr. -&quot;#\ ;@\ "/>
    <numFmt numFmtId="172" formatCode="&quot;SFr.&quot;\ #,##0"/>
    <numFmt numFmtId="173" formatCode="0.0%"/>
    <numFmt numFmtId="174" formatCode="&quot;Vrai&quot;;&quot;Vrai&quot;;&quot;Faux&quot;"/>
    <numFmt numFmtId="175" formatCode="&quot;Actif&quot;;&quot;Actif&quot;;&quot;Inactif&quot;"/>
    <numFmt numFmtId="176" formatCode="0;[Red]0"/>
    <numFmt numFmtId="177" formatCode="&quot;SFr.&quot;\ #,##0.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&quot;SFr.&quot;\ * #,##0.0_ ;_ &quot;SFr.&quot;\ * \-#,##0.0_ ;_ &quot;SFr.&quot;\ * &quot;-&quot;??_ ;_ @_ "/>
    <numFmt numFmtId="185" formatCode="_ &quot;SFr.&quot;\ * #,##0_ ;_ &quot;SFr.&quot;\ * \-#,##0_ ;_ &quot;SFr.&quot;\ * &quot;-&quot;??_ ;_ @_ "/>
    <numFmt numFmtId="186" formatCode="&quot; fr. &quot;#,##0.0\ ;&quot; fr. -&quot;#,##0.0\ ;&quot; fr. - &quot;;@\ "/>
    <numFmt numFmtId="187" formatCode="&quot; fr. &quot;#,##0.00\ ;&quot; fr. -&quot;#,##0.00\ ;&quot; fr. - &quot;;@\ "/>
    <numFmt numFmtId="188" formatCode="0.000%"/>
  </numFmts>
  <fonts count="49">
    <font>
      <sz val="11"/>
      <name val="Arial"/>
      <family val="0"/>
    </font>
    <font>
      <sz val="11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indexed="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6" fillId="0" borderId="0" xfId="45" applyFont="1" applyBorder="1" applyAlignment="1">
      <alignment vertical="center"/>
      <protection/>
    </xf>
    <xf numFmtId="170" fontId="6" fillId="0" borderId="0" xfId="44" applyNumberFormat="1" applyFont="1" applyFill="1" applyBorder="1" applyAlignment="1" applyProtection="1">
      <alignment/>
      <protection/>
    </xf>
    <xf numFmtId="10" fontId="7" fillId="0" borderId="0" xfId="45" applyNumberFormat="1" applyFont="1" applyFill="1" applyBorder="1" applyAlignment="1">
      <alignment horizontal="right"/>
      <protection/>
    </xf>
    <xf numFmtId="170" fontId="8" fillId="33" borderId="11" xfId="44" applyNumberFormat="1" applyFont="1" applyFill="1" applyBorder="1" applyAlignment="1" applyProtection="1">
      <alignment vertical="center"/>
      <protection/>
    </xf>
    <xf numFmtId="10" fontId="7" fillId="33" borderId="12" xfId="45" applyNumberFormat="1" applyFont="1" applyFill="1" applyBorder="1" applyAlignment="1">
      <alignment vertical="center"/>
      <protection/>
    </xf>
    <xf numFmtId="0" fontId="6" fillId="34" borderId="13" xfId="45" applyFont="1" applyFill="1" applyBorder="1" applyAlignment="1">
      <alignment vertical="center"/>
      <protection/>
    </xf>
    <xf numFmtId="172" fontId="7" fillId="34" borderId="14" xfId="45" applyNumberFormat="1" applyFont="1" applyFill="1" applyBorder="1" applyAlignment="1">
      <alignment vertical="center"/>
      <protection/>
    </xf>
    <xf numFmtId="0" fontId="7" fillId="33" borderId="15" xfId="45" applyFont="1" applyFill="1" applyBorder="1" applyAlignment="1">
      <alignment horizontal="right"/>
      <protection/>
    </xf>
    <xf numFmtId="170" fontId="5" fillId="34" borderId="16" xfId="44" applyNumberFormat="1" applyFont="1" applyFill="1" applyBorder="1" applyAlignment="1" applyProtection="1">
      <alignment vertical="center"/>
      <protection/>
    </xf>
    <xf numFmtId="170" fontId="8" fillId="34" borderId="17" xfId="44" applyNumberFormat="1" applyFont="1" applyFill="1" applyBorder="1" applyAlignment="1" applyProtection="1">
      <alignment vertical="center"/>
      <protection/>
    </xf>
    <xf numFmtId="173" fontId="6" fillId="33" borderId="0" xfId="45" applyNumberFormat="1" applyFont="1" applyFill="1" applyBorder="1" applyAlignment="1">
      <alignment horizontal="right"/>
      <protection/>
    </xf>
    <xf numFmtId="170" fontId="5" fillId="34" borderId="18" xfId="44" applyNumberFormat="1" applyFont="1" applyFill="1" applyBorder="1" applyAlignment="1" applyProtection="1">
      <alignment vertical="center"/>
      <protection/>
    </xf>
    <xf numFmtId="0" fontId="7" fillId="33" borderId="19" xfId="45" applyFont="1" applyFill="1" applyBorder="1" applyAlignment="1">
      <alignment horizontal="right"/>
      <protection/>
    </xf>
    <xf numFmtId="0" fontId="7" fillId="0" borderId="0" xfId="45" applyFont="1" applyFill="1" applyBorder="1" applyAlignment="1">
      <alignment/>
      <protection/>
    </xf>
    <xf numFmtId="10" fontId="6" fillId="0" borderId="0" xfId="45" applyNumberFormat="1" applyFont="1" applyFill="1" applyBorder="1" applyAlignment="1">
      <alignment/>
      <protection/>
    </xf>
    <xf numFmtId="170" fontId="5" fillId="0" borderId="0" xfId="44" applyNumberFormat="1" applyFont="1" applyFill="1" applyBorder="1" applyAlignment="1" applyProtection="1">
      <alignment vertical="center"/>
      <protection/>
    </xf>
    <xf numFmtId="0" fontId="6" fillId="33" borderId="20" xfId="45" applyFont="1" applyFill="1" applyBorder="1" applyAlignment="1">
      <alignment horizontal="right" vertical="center"/>
      <protection/>
    </xf>
    <xf numFmtId="0" fontId="7" fillId="35" borderId="21" xfId="45" applyFont="1" applyFill="1" applyBorder="1" applyAlignment="1">
      <alignment vertical="center"/>
      <protection/>
    </xf>
    <xf numFmtId="10" fontId="7" fillId="0" borderId="0" xfId="45" applyNumberFormat="1" applyFont="1" applyFill="1" applyBorder="1" applyAlignment="1">
      <alignment/>
      <protection/>
    </xf>
    <xf numFmtId="0" fontId="6" fillId="0" borderId="0" xfId="45" applyFont="1" applyBorder="1" applyAlignment="1">
      <alignment horizontal="center" vertical="center"/>
      <protection/>
    </xf>
    <xf numFmtId="0" fontId="7" fillId="0" borderId="0" xfId="45" applyFont="1" applyFill="1" applyBorder="1">
      <alignment/>
      <protection/>
    </xf>
    <xf numFmtId="173" fontId="7" fillId="0" borderId="22" xfId="45" applyNumberFormat="1" applyFont="1" applyFill="1" applyBorder="1">
      <alignment/>
      <protection/>
    </xf>
    <xf numFmtId="0" fontId="8" fillId="36" borderId="10" xfId="45" applyFont="1" applyFill="1" applyBorder="1" applyAlignment="1">
      <alignment horizontal="left" vertical="center"/>
      <protection/>
    </xf>
    <xf numFmtId="0" fontId="7" fillId="0" borderId="23" xfId="45" applyFont="1" applyBorder="1">
      <alignment/>
      <protection/>
    </xf>
    <xf numFmtId="0" fontId="7" fillId="0" borderId="24" xfId="45" applyFont="1" applyBorder="1">
      <alignment/>
      <protection/>
    </xf>
    <xf numFmtId="170" fontId="7" fillId="0" borderId="10" xfId="44" applyNumberFormat="1" applyFont="1" applyFill="1" applyBorder="1" applyAlignment="1" applyProtection="1">
      <alignment/>
      <protection/>
    </xf>
    <xf numFmtId="10" fontId="7" fillId="0" borderId="10" xfId="45" applyNumberFormat="1" applyFont="1" applyBorder="1">
      <alignment/>
      <protection/>
    </xf>
    <xf numFmtId="0" fontId="8" fillId="0" borderId="25" xfId="45" applyFont="1" applyFill="1" applyBorder="1">
      <alignment/>
      <protection/>
    </xf>
    <xf numFmtId="0" fontId="6" fillId="0" borderId="26" xfId="45" applyFont="1" applyBorder="1" applyAlignment="1">
      <alignment horizontal="left" vertical="center"/>
      <protection/>
    </xf>
    <xf numFmtId="0" fontId="7" fillId="0" borderId="27" xfId="45" applyFont="1" applyBorder="1">
      <alignment/>
      <protection/>
    </xf>
    <xf numFmtId="170" fontId="7" fillId="35" borderId="10" xfId="44" applyNumberFormat="1" applyFont="1" applyFill="1" applyBorder="1" applyAlignment="1" applyProtection="1">
      <alignment/>
      <protection/>
    </xf>
    <xf numFmtId="0" fontId="7" fillId="0" borderId="28" xfId="45" applyFont="1" applyBorder="1">
      <alignment/>
      <protection/>
    </xf>
    <xf numFmtId="0" fontId="7" fillId="0" borderId="29" xfId="45" applyFont="1" applyBorder="1">
      <alignment/>
      <protection/>
    </xf>
    <xf numFmtId="170" fontId="7" fillId="0" borderId="25" xfId="44" applyNumberFormat="1" applyFont="1" applyFill="1" applyBorder="1" applyAlignment="1" applyProtection="1">
      <alignment/>
      <protection/>
    </xf>
    <xf numFmtId="10" fontId="7" fillId="0" borderId="25" xfId="45" applyNumberFormat="1" applyFont="1" applyBorder="1">
      <alignment/>
      <protection/>
    </xf>
    <xf numFmtId="0" fontId="7" fillId="0" borderId="10" xfId="45" applyFont="1" applyBorder="1">
      <alignment/>
      <protection/>
    </xf>
    <xf numFmtId="0" fontId="7" fillId="0" borderId="30" xfId="45" applyFont="1" applyBorder="1">
      <alignment/>
      <protection/>
    </xf>
    <xf numFmtId="170" fontId="7" fillId="0" borderId="30" xfId="44" applyNumberFormat="1" applyFont="1" applyFill="1" applyBorder="1" applyAlignment="1" applyProtection="1">
      <alignment/>
      <protection/>
    </xf>
    <xf numFmtId="10" fontId="7" fillId="0" borderId="31" xfId="45" applyNumberFormat="1" applyFont="1" applyBorder="1">
      <alignment/>
      <protection/>
    </xf>
    <xf numFmtId="0" fontId="7" fillId="0" borderId="32" xfId="45" applyFont="1" applyBorder="1">
      <alignment/>
      <protection/>
    </xf>
    <xf numFmtId="170" fontId="7" fillId="35" borderId="33" xfId="44" applyNumberFormat="1" applyFont="1" applyFill="1" applyBorder="1" applyAlignment="1" applyProtection="1">
      <alignment/>
      <protection/>
    </xf>
    <xf numFmtId="10" fontId="7" fillId="0" borderId="34" xfId="45" applyNumberFormat="1" applyFont="1" applyBorder="1">
      <alignment/>
      <protection/>
    </xf>
    <xf numFmtId="170" fontId="7" fillId="0" borderId="33" xfId="44" applyNumberFormat="1" applyFont="1" applyFill="1" applyBorder="1" applyAlignment="1" applyProtection="1">
      <alignment/>
      <protection/>
    </xf>
    <xf numFmtId="0" fontId="6" fillId="0" borderId="32" xfId="45" applyFont="1" applyBorder="1" applyAlignment="1">
      <alignment wrapText="1"/>
      <protection/>
    </xf>
    <xf numFmtId="170" fontId="7" fillId="35" borderId="35" xfId="44" applyNumberFormat="1" applyFont="1" applyFill="1" applyBorder="1" applyAlignment="1" applyProtection="1">
      <alignment/>
      <protection/>
    </xf>
    <xf numFmtId="10" fontId="7" fillId="0" borderId="34" xfId="45" applyNumberFormat="1" applyFont="1" applyBorder="1" applyAlignment="1">
      <alignment/>
      <protection/>
    </xf>
    <xf numFmtId="0" fontId="6" fillId="0" borderId="36" xfId="45" applyFont="1" applyBorder="1">
      <alignment/>
      <protection/>
    </xf>
    <xf numFmtId="170" fontId="7" fillId="0" borderId="32" xfId="44" applyNumberFormat="1" applyFont="1" applyFill="1" applyBorder="1" applyAlignment="1" applyProtection="1">
      <alignment/>
      <protection/>
    </xf>
    <xf numFmtId="10" fontId="7" fillId="0" borderId="37" xfId="45" applyNumberFormat="1" applyFont="1" applyBorder="1">
      <alignment/>
      <protection/>
    </xf>
    <xf numFmtId="0" fontId="6" fillId="0" borderId="38" xfId="45" applyFont="1" applyBorder="1" applyAlignment="1">
      <alignment horizontal="left" vertical="center"/>
      <protection/>
    </xf>
    <xf numFmtId="170" fontId="7" fillId="35" borderId="32" xfId="44" applyNumberFormat="1" applyFont="1" applyFill="1" applyBorder="1" applyAlignment="1" applyProtection="1">
      <alignment/>
      <protection/>
    </xf>
    <xf numFmtId="0" fontId="7" fillId="0" borderId="25" xfId="45" applyFont="1" applyBorder="1" applyAlignment="1">
      <alignment vertical="center" textRotation="90" wrapText="1"/>
      <protection/>
    </xf>
    <xf numFmtId="0" fontId="7" fillId="0" borderId="38" xfId="45" applyFont="1" applyBorder="1">
      <alignment/>
      <protection/>
    </xf>
    <xf numFmtId="170" fontId="6" fillId="37" borderId="32" xfId="44" applyNumberFormat="1" applyFont="1" applyFill="1" applyBorder="1" applyAlignment="1" applyProtection="1">
      <alignment/>
      <protection/>
    </xf>
    <xf numFmtId="0" fontId="6" fillId="0" borderId="38" xfId="45" applyFont="1" applyBorder="1">
      <alignment/>
      <protection/>
    </xf>
    <xf numFmtId="0" fontId="7" fillId="0" borderId="25" xfId="45" applyFont="1" applyBorder="1" applyAlignment="1">
      <alignment/>
      <protection/>
    </xf>
    <xf numFmtId="0" fontId="7" fillId="0" borderId="25" xfId="45" applyFont="1" applyBorder="1">
      <alignment/>
      <protection/>
    </xf>
    <xf numFmtId="0" fontId="6" fillId="36" borderId="38" xfId="45" applyFont="1" applyFill="1" applyBorder="1" applyAlignment="1">
      <alignment wrapText="1"/>
      <protection/>
    </xf>
    <xf numFmtId="0" fontId="7" fillId="36" borderId="32" xfId="45" applyFont="1" applyFill="1" applyBorder="1">
      <alignment/>
      <protection/>
    </xf>
    <xf numFmtId="170" fontId="6" fillId="36" borderId="32" xfId="44" applyNumberFormat="1" applyFont="1" applyFill="1" applyBorder="1" applyAlignment="1" applyProtection="1">
      <alignment/>
      <protection/>
    </xf>
    <xf numFmtId="0" fontId="7" fillId="0" borderId="39" xfId="45" applyFont="1" applyBorder="1">
      <alignment/>
      <protection/>
    </xf>
    <xf numFmtId="0" fontId="6" fillId="38" borderId="10" xfId="45" applyFont="1" applyFill="1" applyBorder="1" applyAlignment="1">
      <alignment horizontal="left" vertical="center"/>
      <protection/>
    </xf>
    <xf numFmtId="0" fontId="7" fillId="0" borderId="25" xfId="45" applyFont="1" applyBorder="1" applyAlignment="1">
      <alignment horizontal="center"/>
      <protection/>
    </xf>
    <xf numFmtId="10" fontId="7" fillId="0" borderId="37" xfId="45" applyNumberFormat="1" applyFont="1" applyFill="1" applyBorder="1">
      <alignment/>
      <protection/>
    </xf>
    <xf numFmtId="0" fontId="6" fillId="38" borderId="38" xfId="45" applyFont="1" applyFill="1" applyBorder="1">
      <alignment/>
      <protection/>
    </xf>
    <xf numFmtId="0" fontId="7" fillId="38" borderId="32" xfId="45" applyFont="1" applyFill="1" applyBorder="1">
      <alignment/>
      <protection/>
    </xf>
    <xf numFmtId="170" fontId="6" fillId="38" borderId="32" xfId="44" applyNumberFormat="1" applyFont="1" applyFill="1" applyBorder="1" applyAlignment="1" applyProtection="1">
      <alignment/>
      <protection/>
    </xf>
    <xf numFmtId="0" fontId="7" fillId="0" borderId="40" xfId="45" applyFont="1" applyBorder="1">
      <alignment/>
      <protection/>
    </xf>
    <xf numFmtId="0" fontId="7" fillId="0" borderId="33" xfId="45" applyFont="1" applyBorder="1">
      <alignment/>
      <protection/>
    </xf>
    <xf numFmtId="0" fontId="6" fillId="39" borderId="24" xfId="45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/>
    </xf>
    <xf numFmtId="10" fontId="7" fillId="0" borderId="41" xfId="45" applyNumberFormat="1" applyFont="1" applyBorder="1">
      <alignment/>
      <protection/>
    </xf>
    <xf numFmtId="0" fontId="6" fillId="0" borderId="25" xfId="45" applyFont="1" applyFill="1" applyBorder="1">
      <alignment/>
      <protection/>
    </xf>
    <xf numFmtId="0" fontId="7" fillId="0" borderId="42" xfId="45" applyFont="1" applyBorder="1">
      <alignment/>
      <protection/>
    </xf>
    <xf numFmtId="0" fontId="5" fillId="0" borderId="43" xfId="45" applyFont="1" applyFill="1" applyBorder="1" applyAlignment="1">
      <alignment horizontal="left" vertical="center" wrapText="1"/>
      <protection/>
    </xf>
    <xf numFmtId="170" fontId="7" fillId="0" borderId="40" xfId="44" applyNumberFormat="1" applyFont="1" applyFill="1" applyBorder="1" applyAlignment="1" applyProtection="1">
      <alignment horizontal="right"/>
      <protection/>
    </xf>
    <xf numFmtId="0" fontId="7" fillId="0" borderId="38" xfId="45" applyFont="1" applyBorder="1" applyAlignment="1">
      <alignment wrapText="1"/>
      <protection/>
    </xf>
    <xf numFmtId="0" fontId="6" fillId="37" borderId="38" xfId="45" applyFont="1" applyFill="1" applyBorder="1">
      <alignment/>
      <protection/>
    </xf>
    <xf numFmtId="0" fontId="6" fillId="37" borderId="32" xfId="45" applyFont="1" applyFill="1" applyBorder="1">
      <alignment/>
      <protection/>
    </xf>
    <xf numFmtId="0" fontId="6" fillId="39" borderId="44" xfId="45" applyFont="1" applyFill="1" applyBorder="1" applyAlignment="1">
      <alignment horizontal="left" vertical="center"/>
      <protection/>
    </xf>
    <xf numFmtId="0" fontId="6" fillId="37" borderId="45" xfId="45" applyFont="1" applyFill="1" applyBorder="1">
      <alignment/>
      <protection/>
    </xf>
    <xf numFmtId="10" fontId="7" fillId="0" borderId="32" xfId="45" applyNumberFormat="1" applyFont="1" applyBorder="1" applyAlignment="1">
      <alignment horizontal="left" wrapText="1"/>
      <protection/>
    </xf>
    <xf numFmtId="170" fontId="6" fillId="0" borderId="32" xfId="44" applyNumberFormat="1" applyFont="1" applyFill="1" applyBorder="1" applyAlignment="1" applyProtection="1">
      <alignment/>
      <protection/>
    </xf>
    <xf numFmtId="0" fontId="7" fillId="0" borderId="46" xfId="45" applyFont="1" applyBorder="1">
      <alignment/>
      <protection/>
    </xf>
    <xf numFmtId="0" fontId="7" fillId="0" borderId="45" xfId="45" applyFont="1" applyBorder="1">
      <alignment/>
      <protection/>
    </xf>
    <xf numFmtId="0" fontId="6" fillId="37" borderId="25" xfId="45" applyFont="1" applyFill="1" applyBorder="1">
      <alignment/>
      <protection/>
    </xf>
    <xf numFmtId="0" fontId="5" fillId="0" borderId="25" xfId="0" applyFont="1" applyBorder="1" applyAlignment="1">
      <alignment/>
    </xf>
    <xf numFmtId="0" fontId="6" fillId="39" borderId="45" xfId="45" applyFont="1" applyFill="1" applyBorder="1">
      <alignment/>
      <protection/>
    </xf>
    <xf numFmtId="0" fontId="6" fillId="39" borderId="32" xfId="45" applyFont="1" applyFill="1" applyBorder="1">
      <alignment/>
      <protection/>
    </xf>
    <xf numFmtId="170" fontId="6" fillId="40" borderId="32" xfId="44" applyNumberFormat="1" applyFont="1" applyFill="1" applyBorder="1" applyAlignment="1" applyProtection="1">
      <alignment/>
      <protection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6" xfId="0" applyFont="1" applyBorder="1" applyAlignment="1">
      <alignment/>
    </xf>
    <xf numFmtId="0" fontId="6" fillId="41" borderId="10" xfId="45" applyFont="1" applyFill="1" applyBorder="1" applyAlignment="1">
      <alignment horizontal="left" vertical="center"/>
      <protection/>
    </xf>
    <xf numFmtId="0" fontId="5" fillId="0" borderId="47" xfId="0" applyFont="1" applyBorder="1" applyAlignment="1">
      <alignment/>
    </xf>
    <xf numFmtId="10" fontId="7" fillId="0" borderId="48" xfId="45" applyNumberFormat="1" applyFont="1" applyBorder="1" applyAlignment="1">
      <alignment horizontal="left"/>
      <protection/>
    </xf>
    <xf numFmtId="10" fontId="7" fillId="0" borderId="30" xfId="45" applyNumberFormat="1" applyFont="1" applyBorder="1" applyAlignment="1">
      <alignment horizontal="left"/>
      <protection/>
    </xf>
    <xf numFmtId="186" fontId="8" fillId="34" borderId="49" xfId="44" applyNumberFormat="1" applyFont="1" applyFill="1" applyBorder="1" applyAlignment="1" applyProtection="1">
      <alignment vertical="center"/>
      <protection/>
    </xf>
    <xf numFmtId="173" fontId="6" fillId="33" borderId="50" xfId="45" applyNumberFormat="1" applyFont="1" applyFill="1" applyBorder="1" applyAlignment="1">
      <alignment horizontal="right"/>
      <protection/>
    </xf>
    <xf numFmtId="170" fontId="0" fillId="0" borderId="0" xfId="0" applyNumberFormat="1" applyAlignment="1">
      <alignment/>
    </xf>
    <xf numFmtId="0" fontId="11" fillId="0" borderId="0" xfId="0" applyFont="1" applyAlignment="1">
      <alignment/>
    </xf>
    <xf numFmtId="169" fontId="0" fillId="0" borderId="0" xfId="51" applyAlignment="1">
      <alignment/>
    </xf>
    <xf numFmtId="17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6" fontId="0" fillId="0" borderId="0" xfId="0" applyNumberFormat="1" applyAlignment="1">
      <alignment/>
    </xf>
    <xf numFmtId="10" fontId="7" fillId="0" borderId="0" xfId="45" applyNumberFormat="1" applyFont="1" applyBorder="1">
      <alignment/>
      <protection/>
    </xf>
    <xf numFmtId="10" fontId="7" fillId="0" borderId="0" xfId="45" applyNumberFormat="1" applyFont="1" applyBorder="1" applyAlignment="1">
      <alignment/>
      <protection/>
    </xf>
    <xf numFmtId="10" fontId="7" fillId="0" borderId="0" xfId="45" applyNumberFormat="1" applyFont="1" applyFill="1" applyBorder="1">
      <alignment/>
      <protection/>
    </xf>
    <xf numFmtId="0" fontId="0" fillId="42" borderId="51" xfId="0" applyFill="1" applyBorder="1" applyAlignment="1">
      <alignment/>
    </xf>
    <xf numFmtId="0" fontId="0" fillId="42" borderId="52" xfId="0" applyFill="1" applyBorder="1" applyAlignment="1">
      <alignment/>
    </xf>
    <xf numFmtId="0" fontId="13" fillId="42" borderId="52" xfId="0" applyFont="1" applyFill="1" applyBorder="1" applyAlignment="1">
      <alignment/>
    </xf>
    <xf numFmtId="170" fontId="13" fillId="42" borderId="5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42" borderId="53" xfId="0" applyFill="1" applyBorder="1" applyAlignment="1">
      <alignment/>
    </xf>
    <xf numFmtId="172" fontId="7" fillId="0" borderId="0" xfId="45" applyNumberFormat="1" applyFont="1" applyFill="1" applyBorder="1" applyAlignment="1">
      <alignment vertical="center"/>
      <protection/>
    </xf>
    <xf numFmtId="170" fontId="8" fillId="0" borderId="0" xfId="44" applyNumberFormat="1" applyFont="1" applyFill="1" applyBorder="1" applyAlignment="1" applyProtection="1">
      <alignment vertical="center"/>
      <protection/>
    </xf>
    <xf numFmtId="186" fontId="8" fillId="0" borderId="0" xfId="44" applyNumberFormat="1" applyFont="1" applyFill="1" applyBorder="1" applyAlignment="1" applyProtection="1">
      <alignment vertical="center"/>
      <protection/>
    </xf>
    <xf numFmtId="10" fontId="6" fillId="0" borderId="0" xfId="45" applyNumberFormat="1" applyFont="1" applyFill="1" applyBorder="1" applyAlignment="1">
      <alignment vertical="center"/>
      <protection/>
    </xf>
    <xf numFmtId="10" fontId="6" fillId="33" borderId="0" xfId="54" applyNumberFormat="1" applyFont="1" applyFill="1" applyBorder="1" applyAlignment="1">
      <alignment horizontal="right"/>
    </xf>
    <xf numFmtId="10" fontId="6" fillId="33" borderId="0" xfId="45" applyNumberFormat="1" applyFont="1" applyFill="1" applyBorder="1" applyAlignment="1">
      <alignment horizontal="right"/>
      <protection/>
    </xf>
    <xf numFmtId="0" fontId="6" fillId="34" borderId="16" xfId="45" applyFont="1" applyFill="1" applyBorder="1" applyAlignment="1">
      <alignment vertical="center"/>
      <protection/>
    </xf>
    <xf numFmtId="172" fontId="7" fillId="34" borderId="17" xfId="45" applyNumberFormat="1" applyFont="1" applyFill="1" applyBorder="1" applyAlignment="1">
      <alignment vertical="center"/>
      <protection/>
    </xf>
    <xf numFmtId="0" fontId="7" fillId="33" borderId="15" xfId="45" applyFont="1" applyFill="1" applyBorder="1" applyAlignment="1">
      <alignment horizontal="right"/>
      <protection/>
    </xf>
    <xf numFmtId="0" fontId="7" fillId="0" borderId="0" xfId="45" applyFont="1" applyFill="1" applyBorder="1" applyAlignment="1">
      <alignment wrapText="1"/>
      <protection/>
    </xf>
    <xf numFmtId="170" fontId="5" fillId="0" borderId="13" xfId="44" applyNumberFormat="1" applyFont="1" applyFill="1" applyBorder="1" applyAlignment="1" applyProtection="1">
      <alignment vertical="center"/>
      <protection/>
    </xf>
    <xf numFmtId="170" fontId="5" fillId="0" borderId="12" xfId="44" applyNumberFormat="1" applyFont="1" applyFill="1" applyBorder="1" applyAlignment="1" applyProtection="1">
      <alignment vertical="center"/>
      <protection/>
    </xf>
    <xf numFmtId="0" fontId="6" fillId="43" borderId="10" xfId="45" applyFont="1" applyFill="1" applyBorder="1" applyAlignment="1">
      <alignment horizontal="left" vertical="center"/>
      <protection/>
    </xf>
    <xf numFmtId="10" fontId="6" fillId="9" borderId="41" xfId="45" applyNumberFormat="1" applyFont="1" applyFill="1" applyBorder="1" applyAlignment="1">
      <alignment vertical="center"/>
      <protection/>
    </xf>
    <xf numFmtId="0" fontId="14" fillId="0" borderId="0" xfId="0" applyFont="1" applyAlignment="1">
      <alignment/>
    </xf>
    <xf numFmtId="0" fontId="14" fillId="44" borderId="0" xfId="0" applyFont="1" applyFill="1" applyAlignment="1">
      <alignment/>
    </xf>
    <xf numFmtId="170" fontId="8" fillId="33" borderId="11" xfId="44" applyNumberFormat="1" applyFont="1" applyFill="1" applyBorder="1" applyAlignment="1" applyProtection="1">
      <alignment vertical="center"/>
      <protection/>
    </xf>
    <xf numFmtId="0" fontId="5" fillId="35" borderId="10" xfId="0" applyFont="1" applyFill="1" applyBorder="1" applyAlignment="1">
      <alignment/>
    </xf>
    <xf numFmtId="170" fontId="7" fillId="35" borderId="10" xfId="44" applyNumberFormat="1" applyFont="1" applyFill="1" applyBorder="1" applyAlignment="1" applyProtection="1">
      <alignment/>
      <protection/>
    </xf>
    <xf numFmtId="0" fontId="0" fillId="44" borderId="0" xfId="0" applyFill="1" applyAlignment="1" applyProtection="1">
      <alignment/>
      <protection locked="0"/>
    </xf>
    <xf numFmtId="0" fontId="0" fillId="44" borderId="0" xfId="0" applyFont="1" applyFill="1" applyAlignment="1" applyProtection="1">
      <alignment/>
      <protection locked="0"/>
    </xf>
    <xf numFmtId="0" fontId="7" fillId="33" borderId="12" xfId="45" applyFont="1" applyFill="1" applyBorder="1" applyAlignment="1">
      <alignment horizontal="left" wrapText="1"/>
      <protection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54" xfId="0" applyFont="1" applyBorder="1" applyAlignment="1">
      <alignment horizontal="center" vertical="center"/>
    </xf>
    <xf numFmtId="0" fontId="5" fillId="9" borderId="24" xfId="0" applyFont="1" applyFill="1" applyBorder="1" applyAlignment="1">
      <alignment horizontal="center" vertical="center" wrapText="1"/>
    </xf>
    <xf numFmtId="0" fontId="5" fillId="9" borderId="55" xfId="0" applyFont="1" applyFill="1" applyBorder="1" applyAlignment="1">
      <alignment horizontal="center" vertical="center" wrapText="1"/>
    </xf>
    <xf numFmtId="0" fontId="5" fillId="9" borderId="56" xfId="0" applyFont="1" applyFill="1" applyBorder="1" applyAlignment="1">
      <alignment horizontal="center" vertical="center" wrapText="1"/>
    </xf>
    <xf numFmtId="0" fontId="6" fillId="0" borderId="57" xfId="45" applyFont="1" applyBorder="1" applyAlignment="1">
      <alignment horizontal="left" vertical="center"/>
      <protection/>
    </xf>
    <xf numFmtId="0" fontId="6" fillId="0" borderId="28" xfId="45" applyFont="1" applyBorder="1" applyAlignment="1">
      <alignment horizontal="left" vertical="center"/>
      <protection/>
    </xf>
    <xf numFmtId="0" fontId="6" fillId="0" borderId="58" xfId="45" applyFont="1" applyBorder="1" applyAlignment="1">
      <alignment horizontal="left" vertical="center"/>
      <protection/>
    </xf>
    <xf numFmtId="49" fontId="9" fillId="0" borderId="14" xfId="0" applyNumberFormat="1" applyFont="1" applyBorder="1" applyAlignment="1">
      <alignment horizontal="center" vertical="center" textRotation="90" wrapText="1"/>
    </xf>
    <xf numFmtId="49" fontId="9" fillId="0" borderId="17" xfId="0" applyNumberFormat="1" applyFont="1" applyBorder="1" applyAlignment="1">
      <alignment horizontal="center" vertical="center" textRotation="90" wrapText="1"/>
    </xf>
    <xf numFmtId="49" fontId="9" fillId="0" borderId="49" xfId="0" applyNumberFormat="1" applyFont="1" applyBorder="1" applyAlignment="1">
      <alignment horizontal="center" vertical="center" textRotation="90" wrapText="1"/>
    </xf>
    <xf numFmtId="0" fontId="7" fillId="0" borderId="25" xfId="45" applyFont="1" applyBorder="1" applyAlignment="1">
      <alignment horizontal="center"/>
      <protection/>
    </xf>
    <xf numFmtId="0" fontId="6" fillId="45" borderId="59" xfId="45" applyFont="1" applyFill="1" applyBorder="1" applyAlignment="1">
      <alignment horizontal="left" wrapText="1"/>
      <protection/>
    </xf>
    <xf numFmtId="0" fontId="6" fillId="45" borderId="48" xfId="45" applyFont="1" applyFill="1" applyBorder="1" applyAlignment="1">
      <alignment horizontal="left"/>
      <protection/>
    </xf>
    <xf numFmtId="0" fontId="7" fillId="45" borderId="33" xfId="45" applyFont="1" applyFill="1" applyBorder="1" applyAlignment="1">
      <alignment horizontal="center"/>
      <protection/>
    </xf>
    <xf numFmtId="0" fontId="7" fillId="45" borderId="30" xfId="45" applyFont="1" applyFill="1" applyBorder="1" applyAlignment="1">
      <alignment horizontal="center"/>
      <protection/>
    </xf>
    <xf numFmtId="170" fontId="6" fillId="45" borderId="60" xfId="44" applyNumberFormat="1" applyFont="1" applyFill="1" applyBorder="1" applyAlignment="1" applyProtection="1">
      <alignment horizontal="right"/>
      <protection/>
    </xf>
    <xf numFmtId="170" fontId="6" fillId="45" borderId="61" xfId="44" applyNumberFormat="1" applyFont="1" applyFill="1" applyBorder="1" applyAlignment="1" applyProtection="1">
      <alignment horizontal="righ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Currency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0" zoomScaleNormal="70" zoomScalePageLayoutView="0" workbookViewId="0" topLeftCell="A1">
      <selection activeCell="B75" sqref="B75"/>
    </sheetView>
  </sheetViews>
  <sheetFormatPr defaultColWidth="11.00390625" defaultRowHeight="14.25"/>
  <cols>
    <col min="1" max="1" width="33.75390625" style="0" customWidth="1"/>
    <col min="2" max="2" width="60.00390625" style="0" customWidth="1"/>
    <col min="3" max="3" width="56.875" style="0" customWidth="1"/>
    <col min="4" max="4" width="34.625" style="0" customWidth="1"/>
    <col min="5" max="5" width="16.625" style="0" customWidth="1"/>
    <col min="6" max="6" width="2.00390625" style="0" customWidth="1"/>
    <col min="7" max="7" width="16.625" style="0" customWidth="1"/>
    <col min="8" max="8" width="17.50390625" style="0" bestFit="1" customWidth="1"/>
    <col min="9" max="10" width="16.25390625" style="0" bestFit="1" customWidth="1"/>
  </cols>
  <sheetData>
    <row r="1" spans="2:4" ht="62.25" customHeight="1">
      <c r="B1" s="145" t="s">
        <v>43</v>
      </c>
      <c r="C1" s="146"/>
      <c r="D1" s="146"/>
    </row>
    <row r="2" spans="1:6" ht="51" customHeight="1">
      <c r="A2" s="5"/>
      <c r="B2" s="5"/>
      <c r="C2" s="5"/>
      <c r="D2" s="5"/>
      <c r="E2" s="5"/>
      <c r="F2" s="5"/>
    </row>
    <row r="3" spans="1:6" ht="20.25" customHeight="1">
      <c r="A3" s="147" t="s">
        <v>42</v>
      </c>
      <c r="B3" s="6"/>
      <c r="C3" s="5" t="s">
        <v>35</v>
      </c>
      <c r="D3" s="5"/>
      <c r="E3" s="5"/>
      <c r="F3" s="5"/>
    </row>
    <row r="4" spans="1:6" ht="20.25" customHeight="1">
      <c r="A4" s="147"/>
      <c r="B4" s="7"/>
      <c r="C4" s="5" t="s">
        <v>36</v>
      </c>
      <c r="D4" s="5"/>
      <c r="E4" s="5"/>
      <c r="F4" s="5"/>
    </row>
    <row r="5" spans="1:6" ht="20.25" customHeight="1">
      <c r="A5" s="147"/>
      <c r="B5" s="8"/>
      <c r="C5" s="5" t="s">
        <v>37</v>
      </c>
      <c r="D5" s="5"/>
      <c r="E5" s="5"/>
      <c r="F5" s="5"/>
    </row>
    <row r="6" spans="1:6" ht="59.25" customHeight="1" thickBot="1">
      <c r="A6" s="9"/>
      <c r="B6" s="9"/>
      <c r="C6" s="9"/>
      <c r="D6" s="10"/>
      <c r="E6" s="11"/>
      <c r="F6" s="11"/>
    </row>
    <row r="7" spans="1:6" s="2" customFormat="1" ht="24" customHeight="1">
      <c r="A7" s="9"/>
      <c r="B7" s="139" t="s">
        <v>54</v>
      </c>
      <c r="C7" s="13"/>
      <c r="D7" s="14" t="s">
        <v>8</v>
      </c>
      <c r="E7" s="15"/>
      <c r="F7" s="123"/>
    </row>
    <row r="8" spans="1:6" s="2" customFormat="1" ht="17.25" customHeight="1">
      <c r="A8" s="9"/>
      <c r="B8" s="131" t="s">
        <v>52</v>
      </c>
      <c r="C8" s="140"/>
      <c r="D8" s="129"/>
      <c r="E8" s="130"/>
      <c r="F8" s="123"/>
    </row>
    <row r="9" spans="2:8" ht="17.25" customHeight="1">
      <c r="B9" s="131" t="s">
        <v>50</v>
      </c>
      <c r="C9" s="127">
        <f>+C8+0.5%</f>
        <v>0.005</v>
      </c>
      <c r="D9" s="17" t="s">
        <v>33</v>
      </c>
      <c r="E9" s="18" t="e">
        <f>(D34-(D20+D32))/C16</f>
        <v>#DIV/0!</v>
      </c>
      <c r="F9" s="124"/>
      <c r="G9" s="109"/>
      <c r="H9" s="109"/>
    </row>
    <row r="10" spans="1:6" ht="15" customHeight="1">
      <c r="A10" s="9"/>
      <c r="B10" s="131" t="s">
        <v>51</v>
      </c>
      <c r="C10" s="128">
        <f>+C9+1%</f>
        <v>0.015</v>
      </c>
      <c r="D10" s="17" t="s">
        <v>34</v>
      </c>
      <c r="E10" s="18" t="e">
        <f>(D34-D20)/C16</f>
        <v>#DIV/0!</v>
      </c>
      <c r="F10" s="124"/>
    </row>
    <row r="11" spans="1:6" ht="15" customHeight="1" thickBot="1">
      <c r="A11" s="9"/>
      <c r="B11" s="16" t="s">
        <v>14</v>
      </c>
      <c r="C11" s="19">
        <v>0.02</v>
      </c>
      <c r="D11" s="20" t="s">
        <v>9</v>
      </c>
      <c r="E11" s="106" t="e">
        <f>D63/(C16*365*0.98)</f>
        <v>#DIV/0!</v>
      </c>
      <c r="F11" s="125"/>
    </row>
    <row r="12" spans="1:6" ht="15" customHeight="1" thickBot="1">
      <c r="A12" s="9"/>
      <c r="B12" s="21" t="s">
        <v>11</v>
      </c>
      <c r="C12" s="107">
        <v>0.01</v>
      </c>
      <c r="D12" s="133"/>
      <c r="E12" s="134"/>
      <c r="F12" s="24"/>
    </row>
    <row r="13" spans="1:6" ht="36.75" customHeight="1">
      <c r="A13" s="9"/>
      <c r="B13" s="144" t="s">
        <v>53</v>
      </c>
      <c r="C13" s="144"/>
      <c r="D13" s="132"/>
      <c r="E13" s="132"/>
      <c r="F13" s="24"/>
    </row>
    <row r="14" spans="1:6" ht="15" customHeight="1">
      <c r="A14" s="9"/>
      <c r="B14" s="22"/>
      <c r="C14" s="22"/>
      <c r="D14" s="22"/>
      <c r="E14" s="22"/>
      <c r="F14" s="24"/>
    </row>
    <row r="15" spans="1:6" ht="15" customHeight="1" thickBot="1">
      <c r="A15" s="9"/>
      <c r="B15" s="22"/>
      <c r="C15" s="23"/>
      <c r="D15" s="24"/>
      <c r="E15" s="24"/>
      <c r="F15" s="24"/>
    </row>
    <row r="16" spans="1:6" ht="22.5" customHeight="1" thickBot="1">
      <c r="A16" s="9"/>
      <c r="B16" s="25" t="s">
        <v>10</v>
      </c>
      <c r="C16" s="26"/>
      <c r="D16" s="22"/>
      <c r="E16" s="27"/>
      <c r="F16" s="27"/>
    </row>
    <row r="17" spans="1:6" ht="15" customHeight="1" hidden="1">
      <c r="A17" s="28"/>
      <c r="B17" s="28"/>
      <c r="C17" s="28"/>
      <c r="D17" s="22"/>
      <c r="E17" s="27"/>
      <c r="F17" s="27"/>
    </row>
    <row r="18" spans="1:6" s="1" customFormat="1" ht="37.5" customHeight="1">
      <c r="A18" s="29"/>
      <c r="B18" s="30"/>
      <c r="C18" s="29"/>
      <c r="D18" s="22"/>
      <c r="E18" s="27"/>
      <c r="F18" s="27"/>
    </row>
    <row r="19" spans="1:6" ht="30" customHeight="1">
      <c r="A19" s="31" t="s">
        <v>0</v>
      </c>
      <c r="B19" s="32"/>
      <c r="C19" s="33"/>
      <c r="D19" s="34"/>
      <c r="E19" s="35"/>
      <c r="F19" s="114"/>
    </row>
    <row r="20" spans="1:6" ht="42" customHeight="1">
      <c r="A20" s="36"/>
      <c r="B20" s="37" t="s">
        <v>1</v>
      </c>
      <c r="C20" s="38" t="s">
        <v>44</v>
      </c>
      <c r="D20" s="141"/>
      <c r="E20" s="35" t="e">
        <f>D20/D34</f>
        <v>#DIV/0!</v>
      </c>
      <c r="F20" s="114"/>
    </row>
    <row r="21" spans="1:6" ht="10.5" customHeight="1" thickBot="1">
      <c r="A21" s="36"/>
      <c r="B21" s="40"/>
      <c r="C21" s="41"/>
      <c r="D21" s="42"/>
      <c r="E21" s="43"/>
      <c r="F21" s="114"/>
    </row>
    <row r="22" spans="1:6" ht="42" customHeight="1">
      <c r="A22" s="154" t="s">
        <v>47</v>
      </c>
      <c r="B22" s="151" t="s">
        <v>20</v>
      </c>
      <c r="C22" s="44" t="s">
        <v>38</v>
      </c>
      <c r="D22" s="39"/>
      <c r="E22" s="35" t="e">
        <f>D22/D34</f>
        <v>#DIV/0!</v>
      </c>
      <c r="F22" s="114"/>
    </row>
    <row r="23" spans="1:6" ht="9" customHeight="1">
      <c r="A23" s="155"/>
      <c r="B23" s="152"/>
      <c r="C23" s="45"/>
      <c r="D23" s="46"/>
      <c r="E23" s="47"/>
      <c r="F23" s="114"/>
    </row>
    <row r="24" spans="1:6" ht="42" customHeight="1">
      <c r="A24" s="155"/>
      <c r="B24" s="152"/>
      <c r="C24" s="48" t="s">
        <v>39</v>
      </c>
      <c r="D24" s="49"/>
      <c r="E24" s="50" t="e">
        <f>D24/D34</f>
        <v>#DIV/0!</v>
      </c>
      <c r="F24" s="114"/>
    </row>
    <row r="25" spans="1:6" ht="9" customHeight="1">
      <c r="A25" s="155"/>
      <c r="B25" s="152"/>
      <c r="C25" s="48"/>
      <c r="D25" s="51"/>
      <c r="E25" s="50"/>
      <c r="F25" s="114"/>
    </row>
    <row r="26" spans="1:6" ht="42" customHeight="1">
      <c r="A26" s="155"/>
      <c r="B26" s="153"/>
      <c r="C26" s="52" t="s">
        <v>41</v>
      </c>
      <c r="D26" s="53"/>
      <c r="E26" s="54" t="e">
        <f>D26/D34</f>
        <v>#DIV/0!</v>
      </c>
      <c r="F26" s="115"/>
    </row>
    <row r="27" spans="1:6" ht="7.5" customHeight="1">
      <c r="A27" s="155"/>
      <c r="B27" s="55"/>
      <c r="C27" s="48"/>
      <c r="D27" s="56"/>
      <c r="E27" s="57"/>
      <c r="F27" s="114"/>
    </row>
    <row r="28" spans="1:6" ht="42" customHeight="1">
      <c r="A28" s="155"/>
      <c r="B28" s="58" t="s">
        <v>17</v>
      </c>
      <c r="C28" s="48" t="s">
        <v>40</v>
      </c>
      <c r="D28" s="59"/>
      <c r="E28" s="57" t="e">
        <f>D28/D34</f>
        <v>#DIV/0!</v>
      </c>
      <c r="F28" s="114"/>
    </row>
    <row r="29" spans="1:6" ht="9.75" customHeight="1">
      <c r="A29" s="155"/>
      <c r="B29" s="58"/>
      <c r="C29" s="48"/>
      <c r="D29" s="56"/>
      <c r="E29" s="57"/>
      <c r="F29" s="114"/>
    </row>
    <row r="30" spans="1:6" ht="42" customHeight="1" thickBot="1">
      <c r="A30" s="156"/>
      <c r="B30" s="58" t="s">
        <v>7</v>
      </c>
      <c r="C30" s="48" t="s">
        <v>45</v>
      </c>
      <c r="D30" s="59"/>
      <c r="E30" s="57" t="e">
        <f>D30/D34</f>
        <v>#DIV/0!</v>
      </c>
      <c r="F30" s="114"/>
    </row>
    <row r="31" spans="1:6" ht="9" customHeight="1">
      <c r="A31" s="60"/>
      <c r="B31" s="61"/>
      <c r="C31" s="48"/>
      <c r="D31" s="62"/>
      <c r="E31" s="57"/>
      <c r="F31" s="114"/>
    </row>
    <row r="32" spans="1:10" ht="44.25" customHeight="1">
      <c r="A32" s="60"/>
      <c r="B32" s="63" t="s">
        <v>12</v>
      </c>
      <c r="C32" s="48" t="s">
        <v>13</v>
      </c>
      <c r="D32" s="59"/>
      <c r="E32" s="57" t="e">
        <f>D32/D34</f>
        <v>#DIV/0!</v>
      </c>
      <c r="F32" s="114"/>
      <c r="G32" s="111"/>
      <c r="H32" s="112"/>
      <c r="I32" s="112"/>
      <c r="J32" s="111"/>
    </row>
    <row r="33" spans="1:6" ht="6" customHeight="1">
      <c r="A33" s="64"/>
      <c r="B33" s="61"/>
      <c r="C33" s="48"/>
      <c r="D33" s="62"/>
      <c r="E33" s="57"/>
      <c r="F33" s="114"/>
    </row>
    <row r="34" spans="1:9" ht="19.5" customHeight="1">
      <c r="A34" s="65"/>
      <c r="B34" s="66" t="s">
        <v>21</v>
      </c>
      <c r="C34" s="67"/>
      <c r="D34" s="68">
        <f>D20+D22+D24+D26+D28+D30+D32</f>
        <v>0</v>
      </c>
      <c r="E34" s="57" t="e">
        <f>SUM(E20:E32)</f>
        <v>#DIV/0!</v>
      </c>
      <c r="F34" s="114"/>
      <c r="G34" s="108"/>
      <c r="H34" s="113"/>
      <c r="I34" s="113"/>
    </row>
    <row r="35" spans="1:6" ht="10.5" customHeight="1">
      <c r="A35" s="69"/>
      <c r="B35" s="61"/>
      <c r="C35" s="48"/>
      <c r="D35" s="56"/>
      <c r="E35" s="57"/>
      <c r="F35" s="114"/>
    </row>
    <row r="36" spans="1:6" ht="30" customHeight="1">
      <c r="A36" s="70" t="s">
        <v>2</v>
      </c>
      <c r="B36" s="61"/>
      <c r="C36" s="48"/>
      <c r="D36" s="56"/>
      <c r="E36" s="57"/>
      <c r="F36" s="114"/>
    </row>
    <row r="37" spans="1:8" ht="16.5">
      <c r="A37" s="157"/>
      <c r="B37" s="61" t="s">
        <v>22</v>
      </c>
      <c r="C37" s="48"/>
      <c r="D37" s="59"/>
      <c r="E37" s="57" t="e">
        <f>D37/D42</f>
        <v>#DIV/0!</v>
      </c>
      <c r="F37" s="114"/>
      <c r="H37" s="108"/>
    </row>
    <row r="38" spans="1:8" ht="16.5">
      <c r="A38" s="157"/>
      <c r="B38" s="61" t="s">
        <v>3</v>
      </c>
      <c r="C38" s="48"/>
      <c r="D38" s="59"/>
      <c r="E38" s="57" t="e">
        <f>D38/D42</f>
        <v>#DIV/0!</v>
      </c>
      <c r="F38" s="114"/>
      <c r="H38" s="108"/>
    </row>
    <row r="39" spans="1:6" ht="16.5">
      <c r="A39" s="157"/>
      <c r="B39" s="61" t="s">
        <v>23</v>
      </c>
      <c r="C39" s="48"/>
      <c r="D39" s="59"/>
      <c r="E39" s="72" t="e">
        <f>D39/D42</f>
        <v>#DIV/0!</v>
      </c>
      <c r="F39" s="116"/>
    </row>
    <row r="40" spans="1:7" ht="16.5">
      <c r="A40" s="71"/>
      <c r="B40" s="61" t="s">
        <v>49</v>
      </c>
      <c r="C40" s="48"/>
      <c r="D40" s="59"/>
      <c r="E40" s="72" t="e">
        <f>D40/D42</f>
        <v>#DIV/0!</v>
      </c>
      <c r="F40" s="116"/>
      <c r="G40" s="108"/>
    </row>
    <row r="41" spans="1:8" ht="16.5">
      <c r="A41" s="71"/>
      <c r="B41" s="61" t="s">
        <v>48</v>
      </c>
      <c r="C41" s="48"/>
      <c r="D41" s="59"/>
      <c r="E41" s="72" t="e">
        <f>D41/D42</f>
        <v>#DIV/0!</v>
      </c>
      <c r="F41" s="116"/>
      <c r="H41" s="108"/>
    </row>
    <row r="42" spans="1:8" ht="22.5" customHeight="1">
      <c r="A42" s="65"/>
      <c r="B42" s="73" t="s">
        <v>4</v>
      </c>
      <c r="C42" s="74"/>
      <c r="D42" s="75">
        <f>SUM(D37:D41)</f>
        <v>0</v>
      </c>
      <c r="E42" s="57" t="e">
        <f>SUM(E37:E41)</f>
        <v>#DIV/0!</v>
      </c>
      <c r="F42" s="114"/>
      <c r="G42" s="108"/>
      <c r="H42" s="108"/>
    </row>
    <row r="43" spans="1:6" ht="6" customHeight="1">
      <c r="A43" s="65"/>
      <c r="B43" s="76"/>
      <c r="C43" s="77"/>
      <c r="D43" s="51"/>
      <c r="E43" s="57"/>
      <c r="F43" s="114"/>
    </row>
    <row r="44" spans="1:9" ht="30" customHeight="1">
      <c r="A44" s="78" t="s">
        <v>24</v>
      </c>
      <c r="B44" s="79"/>
      <c r="C44" s="79"/>
      <c r="D44" s="79"/>
      <c r="E44" s="80"/>
      <c r="F44" s="114"/>
      <c r="H44" s="108"/>
      <c r="I44" s="3"/>
    </row>
    <row r="45" spans="1:10" ht="18" customHeight="1">
      <c r="A45" s="81"/>
      <c r="B45" s="82" t="s">
        <v>27</v>
      </c>
      <c r="C45" s="104" t="s">
        <v>28</v>
      </c>
      <c r="D45" s="46">
        <f>+$C$9*D37</f>
        <v>0</v>
      </c>
      <c r="E45" s="57"/>
      <c r="F45" s="114"/>
      <c r="H45" s="110"/>
      <c r="I45" s="4"/>
      <c r="J45" s="4"/>
    </row>
    <row r="46" spans="1:6" ht="18" customHeight="1">
      <c r="A46" s="81"/>
      <c r="B46" s="83" t="s">
        <v>14</v>
      </c>
      <c r="C46" s="105" t="s">
        <v>29</v>
      </c>
      <c r="D46" s="84">
        <f>+$C$11*(D34-D20)</f>
        <v>0</v>
      </c>
      <c r="E46" s="57"/>
      <c r="F46" s="114"/>
    </row>
    <row r="47" spans="1:9" ht="18" customHeight="1">
      <c r="A47" s="71"/>
      <c r="B47" s="85" t="s">
        <v>11</v>
      </c>
      <c r="C47" s="105" t="s">
        <v>29</v>
      </c>
      <c r="D47" s="56">
        <f>+$C$12*(D34-D20)</f>
        <v>0</v>
      </c>
      <c r="E47" s="57"/>
      <c r="F47" s="114"/>
      <c r="I47" s="4"/>
    </row>
    <row r="48" spans="1:9" ht="18" customHeight="1">
      <c r="A48" s="71"/>
      <c r="B48" s="85" t="s">
        <v>15</v>
      </c>
      <c r="C48" s="105" t="s">
        <v>16</v>
      </c>
      <c r="D48" s="56">
        <v>0</v>
      </c>
      <c r="E48" s="57"/>
      <c r="F48" s="114"/>
      <c r="I48" s="4"/>
    </row>
    <row r="49" spans="1:6" ht="22.5" customHeight="1">
      <c r="A49" s="65"/>
      <c r="B49" s="86" t="s">
        <v>19</v>
      </c>
      <c r="C49" s="87"/>
      <c r="D49" s="62">
        <f>SUM(D45:D48)</f>
        <v>0</v>
      </c>
      <c r="E49" s="57"/>
      <c r="F49" s="114"/>
    </row>
    <row r="50" spans="1:6" ht="12.75" customHeight="1">
      <c r="A50" s="69"/>
      <c r="B50" s="86"/>
      <c r="C50" s="87"/>
      <c r="D50" s="62"/>
      <c r="E50" s="57"/>
      <c r="F50" s="114"/>
    </row>
    <row r="51" spans="1:6" ht="33" customHeight="1">
      <c r="A51" s="88" t="s">
        <v>25</v>
      </c>
      <c r="B51" s="89" t="s">
        <v>18</v>
      </c>
      <c r="C51" s="90" t="s">
        <v>30</v>
      </c>
      <c r="D51" s="91">
        <f>+$C10*D38</f>
        <v>0</v>
      </c>
      <c r="E51" s="57" t="e">
        <f>D51/D38</f>
        <v>#DIV/0!</v>
      </c>
      <c r="F51" s="114"/>
    </row>
    <row r="52" spans="1:6" ht="13.5" customHeight="1">
      <c r="A52" s="92"/>
      <c r="B52" s="93"/>
      <c r="C52" s="48"/>
      <c r="D52" s="56"/>
      <c r="E52" s="57"/>
      <c r="F52" s="114"/>
    </row>
    <row r="53" spans="1:6" ht="7.5" customHeight="1">
      <c r="A53" s="94"/>
      <c r="B53" s="89"/>
      <c r="C53" s="48"/>
      <c r="D53" s="91"/>
      <c r="E53" s="57"/>
      <c r="F53" s="114"/>
    </row>
    <row r="54" spans="1:6" ht="21.75" customHeight="1">
      <c r="A54" s="95"/>
      <c r="B54" s="96" t="s">
        <v>6</v>
      </c>
      <c r="C54" s="97"/>
      <c r="D54" s="98">
        <f>D49+D51</f>
        <v>0</v>
      </c>
      <c r="E54" s="57"/>
      <c r="F54" s="114"/>
    </row>
    <row r="55" spans="1:6" ht="7.5" customHeight="1">
      <c r="A55" s="95"/>
      <c r="B55" s="99"/>
      <c r="C55" s="100"/>
      <c r="D55" s="100"/>
      <c r="E55" s="101"/>
      <c r="F55" s="100"/>
    </row>
    <row r="56" spans="1:6" ht="30" customHeight="1">
      <c r="A56" s="102" t="s">
        <v>5</v>
      </c>
      <c r="B56" s="99"/>
      <c r="C56" s="100"/>
      <c r="D56" s="100"/>
      <c r="E56" s="95"/>
      <c r="F56" s="100"/>
    </row>
    <row r="57" spans="1:6" ht="24.75" customHeight="1">
      <c r="A57" s="95"/>
      <c r="B57" s="158" t="s">
        <v>31</v>
      </c>
      <c r="C57" s="160"/>
      <c r="D57" s="162">
        <f>+D54</f>
        <v>0</v>
      </c>
      <c r="E57" s="95"/>
      <c r="F57" s="100"/>
    </row>
    <row r="58" spans="1:6" ht="6" customHeight="1">
      <c r="A58" s="95"/>
      <c r="B58" s="159"/>
      <c r="C58" s="161"/>
      <c r="D58" s="163"/>
      <c r="E58" s="95"/>
      <c r="F58" s="100"/>
    </row>
    <row r="59" spans="1:6" ht="7.5" customHeight="1">
      <c r="A59" s="95"/>
      <c r="B59" s="99"/>
      <c r="C59" s="100"/>
      <c r="D59" s="100"/>
      <c r="E59" s="103"/>
      <c r="F59" s="100"/>
    </row>
    <row r="60" spans="1:6" s="2" customFormat="1" ht="30" customHeight="1">
      <c r="A60" s="135" t="s">
        <v>26</v>
      </c>
      <c r="B60" s="148" t="s">
        <v>32</v>
      </c>
      <c r="C60" s="149"/>
      <c r="D60" s="150"/>
      <c r="E60" s="136" t="e">
        <f>+D57/D34</f>
        <v>#DIV/0!</v>
      </c>
      <c r="F60" s="126"/>
    </row>
    <row r="62" ht="15" thickBot="1"/>
    <row r="63" spans="1:5" s="121" customFormat="1" ht="27" customHeight="1" thickBot="1">
      <c r="A63" s="117"/>
      <c r="B63" s="118"/>
      <c r="C63" s="119" t="s">
        <v>46</v>
      </c>
      <c r="D63" s="120">
        <f>D57</f>
        <v>0</v>
      </c>
      <c r="E63" s="122"/>
    </row>
    <row r="64" ht="9.75" customHeight="1"/>
    <row r="66" spans="1:2" ht="20.25">
      <c r="A66" s="138" t="s">
        <v>55</v>
      </c>
      <c r="B66" s="142"/>
    </row>
    <row r="67" spans="1:2" ht="20.25">
      <c r="A67" s="138" t="s">
        <v>56</v>
      </c>
      <c r="B67" s="142"/>
    </row>
    <row r="68" ht="20.25">
      <c r="A68" s="137"/>
    </row>
    <row r="69" spans="1:2" ht="20.25">
      <c r="A69" s="138" t="s">
        <v>57</v>
      </c>
      <c r="B69" s="142"/>
    </row>
  </sheetData>
  <sheetProtection password="F21D" sheet="1" objects="1" scenarios="1"/>
  <protectedRanges>
    <protectedRange sqref="C16" name="Plage2"/>
    <protectedRange sqref="C8" name="Plage1"/>
    <protectedRange sqref="D37:D41" name="Plage11"/>
    <protectedRange sqref="D20:D32" name="Plage5"/>
  </protectedRanges>
  <mergeCells count="10">
    <mergeCell ref="B13:C13"/>
    <mergeCell ref="B1:D1"/>
    <mergeCell ref="A3:A5"/>
    <mergeCell ref="B60:D60"/>
    <mergeCell ref="B22:B26"/>
    <mergeCell ref="A22:A30"/>
    <mergeCell ref="A37:A39"/>
    <mergeCell ref="B57:B58"/>
    <mergeCell ref="C57:C58"/>
    <mergeCell ref="D57:D58"/>
  </mergeCells>
  <printOptions/>
  <pageMargins left="0.11811023622047245" right="0.11811023622047245" top="0.7480314960629921" bottom="0.1968503937007874" header="0.5905511811023623" footer="0.31496062992125984"/>
  <pageSetup horizontalDpi="600" verticalDpi="600" orientation="portrait" paperSize="9" scale="45" r:id="rId1"/>
  <headerFooter alignWithMargins="0">
    <oddFooter>&amp;R&amp;"Arial,Gras"&amp;12Modèle_DGS_janvier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70" zoomScaleNormal="70" zoomScalePageLayoutView="0" workbookViewId="0" topLeftCell="A1">
      <selection activeCell="A68" sqref="A68"/>
    </sheetView>
  </sheetViews>
  <sheetFormatPr defaultColWidth="11.00390625" defaultRowHeight="14.25"/>
  <cols>
    <col min="1" max="1" width="30.875" style="0" customWidth="1"/>
    <col min="2" max="2" width="60.00390625" style="0" customWidth="1"/>
    <col min="3" max="3" width="56.875" style="0" customWidth="1"/>
    <col min="4" max="4" width="34.625" style="0" customWidth="1"/>
    <col min="5" max="5" width="16.625" style="0" customWidth="1"/>
    <col min="6" max="6" width="2.00390625" style="0" customWidth="1"/>
    <col min="7" max="7" width="16.625" style="0" customWidth="1"/>
    <col min="8" max="8" width="17.50390625" style="0" bestFit="1" customWidth="1"/>
    <col min="9" max="10" width="16.25390625" style="0" bestFit="1" customWidth="1"/>
  </cols>
  <sheetData>
    <row r="1" spans="2:4" ht="62.25" customHeight="1">
      <c r="B1" s="145" t="s">
        <v>43</v>
      </c>
      <c r="C1" s="146"/>
      <c r="D1" s="146"/>
    </row>
    <row r="2" spans="1:6" ht="51" customHeight="1">
      <c r="A2" s="5"/>
      <c r="B2" s="5"/>
      <c r="C2" s="5"/>
      <c r="D2" s="5"/>
      <c r="E2" s="5"/>
      <c r="F2" s="5"/>
    </row>
    <row r="3" spans="1:6" ht="20.25" customHeight="1">
      <c r="A3" s="147" t="s">
        <v>42</v>
      </c>
      <c r="B3" s="6"/>
      <c r="C3" s="5" t="s">
        <v>35</v>
      </c>
      <c r="D3" s="5"/>
      <c r="E3" s="5"/>
      <c r="F3" s="5"/>
    </row>
    <row r="4" spans="1:6" ht="20.25" customHeight="1">
      <c r="A4" s="147"/>
      <c r="B4" s="7"/>
      <c r="C4" s="5" t="s">
        <v>36</v>
      </c>
      <c r="D4" s="5"/>
      <c r="E4" s="5"/>
      <c r="F4" s="5"/>
    </row>
    <row r="5" spans="1:6" ht="20.25" customHeight="1">
      <c r="A5" s="147"/>
      <c r="B5" s="8"/>
      <c r="C5" s="5" t="s">
        <v>37</v>
      </c>
      <c r="D5" s="5"/>
      <c r="E5" s="5"/>
      <c r="F5" s="5"/>
    </row>
    <row r="6" spans="1:6" ht="59.25" customHeight="1" thickBot="1">
      <c r="A6" s="9"/>
      <c r="B6" s="9"/>
      <c r="C6" s="9"/>
      <c r="D6" s="10"/>
      <c r="E6" s="11"/>
      <c r="F6" s="11"/>
    </row>
    <row r="7" spans="1:6" s="2" customFormat="1" ht="24" customHeight="1">
      <c r="A7" s="9"/>
      <c r="B7" s="12" t="s">
        <v>54</v>
      </c>
      <c r="C7" s="13"/>
      <c r="D7" s="14" t="s">
        <v>8</v>
      </c>
      <c r="E7" s="15"/>
      <c r="F7" s="123"/>
    </row>
    <row r="8" spans="1:6" s="2" customFormat="1" ht="17.25" customHeight="1">
      <c r="A8" s="9"/>
      <c r="B8" s="131" t="s">
        <v>52</v>
      </c>
      <c r="C8" s="8"/>
      <c r="D8" s="129"/>
      <c r="E8" s="130"/>
      <c r="F8" s="123"/>
    </row>
    <row r="9" spans="2:8" ht="17.25" customHeight="1">
      <c r="B9" s="131" t="s">
        <v>50</v>
      </c>
      <c r="C9" s="127">
        <f>+C8+0.5%</f>
        <v>0.005</v>
      </c>
      <c r="D9" s="17" t="s">
        <v>33</v>
      </c>
      <c r="E9" s="18" t="e">
        <f>(D34-(D20+D32))/C16</f>
        <v>#DIV/0!</v>
      </c>
      <c r="F9" s="124"/>
      <c r="G9" s="109"/>
      <c r="H9" s="109"/>
    </row>
    <row r="10" spans="1:6" ht="15" customHeight="1">
      <c r="A10" s="9"/>
      <c r="B10" s="131" t="s">
        <v>51</v>
      </c>
      <c r="C10" s="128">
        <f>+C9+1.5%</f>
        <v>0.02</v>
      </c>
      <c r="D10" s="17" t="s">
        <v>34</v>
      </c>
      <c r="E10" s="18" t="e">
        <f>(D34-D20)/C16</f>
        <v>#DIV/0!</v>
      </c>
      <c r="F10" s="124"/>
    </row>
    <row r="11" spans="1:6" ht="15" customHeight="1" thickBot="1">
      <c r="A11" s="9"/>
      <c r="B11" s="16" t="s">
        <v>14</v>
      </c>
      <c r="C11" s="19">
        <v>0.02</v>
      </c>
      <c r="D11" s="20" t="s">
        <v>9</v>
      </c>
      <c r="E11" s="106" t="e">
        <f>D61/(C16*365*0.98)</f>
        <v>#DIV/0!</v>
      </c>
      <c r="F11" s="125"/>
    </row>
    <row r="12" spans="1:6" ht="15" customHeight="1" thickBot="1">
      <c r="A12" s="9"/>
      <c r="B12" s="21" t="s">
        <v>11</v>
      </c>
      <c r="C12" s="107">
        <v>0.01</v>
      </c>
      <c r="D12" s="133"/>
      <c r="E12" s="134"/>
      <c r="F12" s="24"/>
    </row>
    <row r="13" spans="1:6" ht="36.75" customHeight="1">
      <c r="A13" s="9"/>
      <c r="B13" s="144" t="s">
        <v>53</v>
      </c>
      <c r="C13" s="144"/>
      <c r="D13" s="132"/>
      <c r="E13" s="132"/>
      <c r="F13" s="24"/>
    </row>
    <row r="14" spans="1:6" ht="15" customHeight="1">
      <c r="A14" s="9"/>
      <c r="B14" s="22"/>
      <c r="C14" s="22"/>
      <c r="D14" s="22"/>
      <c r="E14" s="22"/>
      <c r="F14" s="24"/>
    </row>
    <row r="15" spans="1:6" ht="15" customHeight="1" thickBot="1">
      <c r="A15" s="9"/>
      <c r="B15" s="22"/>
      <c r="C15" s="23"/>
      <c r="D15" s="24"/>
      <c r="E15" s="24"/>
      <c r="F15" s="24"/>
    </row>
    <row r="16" spans="1:6" ht="22.5" customHeight="1" thickBot="1">
      <c r="A16" s="9"/>
      <c r="B16" s="25" t="s">
        <v>10</v>
      </c>
      <c r="C16" s="26"/>
      <c r="D16" s="22"/>
      <c r="E16" s="27"/>
      <c r="F16" s="27"/>
    </row>
    <row r="17" spans="1:6" ht="15" customHeight="1" hidden="1">
      <c r="A17" s="28"/>
      <c r="B17" s="28"/>
      <c r="C17" s="28"/>
      <c r="D17" s="22"/>
      <c r="E17" s="27"/>
      <c r="F17" s="27"/>
    </row>
    <row r="18" spans="1:6" s="1" customFormat="1" ht="37.5" customHeight="1">
      <c r="A18" s="29"/>
      <c r="B18" s="30"/>
      <c r="C18" s="29"/>
      <c r="D18" s="22"/>
      <c r="E18" s="27"/>
      <c r="F18" s="27"/>
    </row>
    <row r="19" spans="1:6" ht="30" customHeight="1">
      <c r="A19" s="31" t="s">
        <v>0</v>
      </c>
      <c r="B19" s="32"/>
      <c r="C19" s="33"/>
      <c r="D19" s="34"/>
      <c r="E19" s="35"/>
      <c r="F19" s="114"/>
    </row>
    <row r="20" spans="1:6" ht="42" customHeight="1">
      <c r="A20" s="36"/>
      <c r="B20" s="37" t="s">
        <v>1</v>
      </c>
      <c r="C20" s="38" t="s">
        <v>44</v>
      </c>
      <c r="D20" s="39"/>
      <c r="E20" s="35" t="e">
        <f>D20/D34</f>
        <v>#DIV/0!</v>
      </c>
      <c r="F20" s="114"/>
    </row>
    <row r="21" spans="1:6" ht="10.5" customHeight="1" thickBot="1">
      <c r="A21" s="36"/>
      <c r="B21" s="40"/>
      <c r="C21" s="41"/>
      <c r="D21" s="42"/>
      <c r="E21" s="43"/>
      <c r="F21" s="114"/>
    </row>
    <row r="22" spans="1:6" ht="42" customHeight="1">
      <c r="A22" s="154" t="s">
        <v>47</v>
      </c>
      <c r="B22" s="151" t="s">
        <v>20</v>
      </c>
      <c r="C22" s="44" t="s">
        <v>38</v>
      </c>
      <c r="D22" s="39"/>
      <c r="E22" s="35" t="e">
        <f>D22/D34</f>
        <v>#DIV/0!</v>
      </c>
      <c r="F22" s="114"/>
    </row>
    <row r="23" spans="1:6" ht="9" customHeight="1">
      <c r="A23" s="155"/>
      <c r="B23" s="152"/>
      <c r="C23" s="45"/>
      <c r="D23" s="46"/>
      <c r="E23" s="47"/>
      <c r="F23" s="114"/>
    </row>
    <row r="24" spans="1:6" ht="42" customHeight="1">
      <c r="A24" s="155"/>
      <c r="B24" s="152"/>
      <c r="C24" s="48" t="s">
        <v>39</v>
      </c>
      <c r="D24" s="49"/>
      <c r="E24" s="50" t="e">
        <f>D24/D34</f>
        <v>#DIV/0!</v>
      </c>
      <c r="F24" s="114"/>
    </row>
    <row r="25" spans="1:6" ht="9" customHeight="1">
      <c r="A25" s="155"/>
      <c r="B25" s="152"/>
      <c r="C25" s="48"/>
      <c r="D25" s="51"/>
      <c r="E25" s="50"/>
      <c r="F25" s="114"/>
    </row>
    <row r="26" spans="1:6" ht="42" customHeight="1">
      <c r="A26" s="155"/>
      <c r="B26" s="153"/>
      <c r="C26" s="52" t="s">
        <v>41</v>
      </c>
      <c r="D26" s="53"/>
      <c r="E26" s="54" t="e">
        <f>D26/D34</f>
        <v>#DIV/0!</v>
      </c>
      <c r="F26" s="115"/>
    </row>
    <row r="27" spans="1:6" ht="7.5" customHeight="1">
      <c r="A27" s="155"/>
      <c r="B27" s="55"/>
      <c r="C27" s="48"/>
      <c r="D27" s="56"/>
      <c r="E27" s="57"/>
      <c r="F27" s="114"/>
    </row>
    <row r="28" spans="1:6" ht="42" customHeight="1">
      <c r="A28" s="155"/>
      <c r="B28" s="58" t="s">
        <v>17</v>
      </c>
      <c r="C28" s="48" t="s">
        <v>40</v>
      </c>
      <c r="D28" s="59"/>
      <c r="E28" s="57" t="e">
        <f>D28/D34</f>
        <v>#DIV/0!</v>
      </c>
      <c r="F28" s="114"/>
    </row>
    <row r="29" spans="1:6" ht="9.75" customHeight="1">
      <c r="A29" s="155"/>
      <c r="B29" s="58"/>
      <c r="C29" s="48"/>
      <c r="D29" s="56"/>
      <c r="E29" s="57"/>
      <c r="F29" s="114"/>
    </row>
    <row r="30" spans="1:6" ht="42" customHeight="1" thickBot="1">
      <c r="A30" s="156"/>
      <c r="B30" s="58" t="s">
        <v>7</v>
      </c>
      <c r="C30" s="48" t="s">
        <v>45</v>
      </c>
      <c r="D30" s="59"/>
      <c r="E30" s="57" t="e">
        <f>D30/D34</f>
        <v>#DIV/0!</v>
      </c>
      <c r="F30" s="114"/>
    </row>
    <row r="31" spans="1:6" ht="9" customHeight="1">
      <c r="A31" s="60"/>
      <c r="B31" s="61"/>
      <c r="C31" s="48"/>
      <c r="D31" s="62"/>
      <c r="E31" s="57"/>
      <c r="F31" s="114"/>
    </row>
    <row r="32" spans="1:10" ht="44.25" customHeight="1">
      <c r="A32" s="60"/>
      <c r="B32" s="63" t="s">
        <v>12</v>
      </c>
      <c r="C32" s="48" t="s">
        <v>13</v>
      </c>
      <c r="D32" s="59"/>
      <c r="E32" s="57" t="e">
        <f>D32/D34</f>
        <v>#DIV/0!</v>
      </c>
      <c r="F32" s="114"/>
      <c r="G32" s="111"/>
      <c r="H32" s="112"/>
      <c r="I32" s="112"/>
      <c r="J32" s="111"/>
    </row>
    <row r="33" spans="1:6" ht="6" customHeight="1">
      <c r="A33" s="64"/>
      <c r="B33" s="61"/>
      <c r="C33" s="48"/>
      <c r="D33" s="62"/>
      <c r="E33" s="57"/>
      <c r="F33" s="114"/>
    </row>
    <row r="34" spans="1:9" ht="19.5" customHeight="1">
      <c r="A34" s="65"/>
      <c r="B34" s="66" t="s">
        <v>21</v>
      </c>
      <c r="C34" s="67"/>
      <c r="D34" s="68">
        <f>D20+D22+D24+D26+D28+D30+D32</f>
        <v>0</v>
      </c>
      <c r="E34" s="57" t="e">
        <f>SUM(E20:E32)</f>
        <v>#DIV/0!</v>
      </c>
      <c r="F34" s="114"/>
      <c r="G34" s="108"/>
      <c r="H34" s="113"/>
      <c r="I34" s="113"/>
    </row>
    <row r="35" spans="1:6" ht="10.5" customHeight="1">
      <c r="A35" s="69"/>
      <c r="B35" s="61"/>
      <c r="C35" s="48"/>
      <c r="D35" s="56"/>
      <c r="E35" s="57"/>
      <c r="F35" s="114"/>
    </row>
    <row r="36" spans="1:6" ht="30" customHeight="1">
      <c r="A36" s="70" t="s">
        <v>2</v>
      </c>
      <c r="B36" s="61"/>
      <c r="C36" s="48"/>
      <c r="D36" s="56"/>
      <c r="E36" s="57"/>
      <c r="F36" s="114"/>
    </row>
    <row r="37" spans="1:8" ht="16.5">
      <c r="A37" s="157"/>
      <c r="B37" s="61" t="s">
        <v>3</v>
      </c>
      <c r="C37" s="48"/>
      <c r="D37" s="59"/>
      <c r="E37" s="57" t="e">
        <f>D37/D41</f>
        <v>#DIV/0!</v>
      </c>
      <c r="F37" s="114"/>
      <c r="H37" s="108"/>
    </row>
    <row r="38" spans="1:6" ht="16.5">
      <c r="A38" s="157"/>
      <c r="B38" s="61" t="s">
        <v>23</v>
      </c>
      <c r="C38" s="48"/>
      <c r="D38" s="59"/>
      <c r="E38" s="72" t="e">
        <f>D38/D41</f>
        <v>#DIV/0!</v>
      </c>
      <c r="F38" s="116"/>
    </row>
    <row r="39" spans="1:7" ht="16.5">
      <c r="A39" s="71"/>
      <c r="B39" s="61" t="s">
        <v>49</v>
      </c>
      <c r="C39" s="48"/>
      <c r="D39" s="59"/>
      <c r="E39" s="72" t="e">
        <f>D39/D41</f>
        <v>#DIV/0!</v>
      </c>
      <c r="F39" s="116"/>
      <c r="G39" s="108"/>
    </row>
    <row r="40" spans="1:8" ht="16.5">
      <c r="A40" s="71"/>
      <c r="B40" s="61" t="s">
        <v>48</v>
      </c>
      <c r="C40" s="48"/>
      <c r="D40" s="59"/>
      <c r="E40" s="72" t="e">
        <f>D40/D41</f>
        <v>#DIV/0!</v>
      </c>
      <c r="F40" s="116"/>
      <c r="H40" s="108"/>
    </row>
    <row r="41" spans="1:8" ht="22.5" customHeight="1">
      <c r="A41" s="65"/>
      <c r="B41" s="73" t="s">
        <v>4</v>
      </c>
      <c r="C41" s="74"/>
      <c r="D41" s="75">
        <f>SUM(D37:D40)</f>
        <v>0</v>
      </c>
      <c r="E41" s="57" t="e">
        <f>SUM(E37:E40)</f>
        <v>#DIV/0!</v>
      </c>
      <c r="F41" s="114"/>
      <c r="G41" s="108"/>
      <c r="H41" s="108"/>
    </row>
    <row r="42" spans="1:6" ht="6" customHeight="1">
      <c r="A42" s="65"/>
      <c r="B42" s="76"/>
      <c r="C42" s="77"/>
      <c r="D42" s="51"/>
      <c r="E42" s="57"/>
      <c r="F42" s="114"/>
    </row>
    <row r="43" spans="1:9" ht="30" customHeight="1">
      <c r="A43" s="78" t="s">
        <v>24</v>
      </c>
      <c r="B43" s="79"/>
      <c r="C43" s="79"/>
      <c r="D43" s="79"/>
      <c r="E43" s="80"/>
      <c r="F43" s="114"/>
      <c r="H43" s="108"/>
      <c r="I43" s="3"/>
    </row>
    <row r="44" spans="1:6" ht="18" customHeight="1">
      <c r="A44" s="81"/>
      <c r="B44" s="83" t="s">
        <v>14</v>
      </c>
      <c r="C44" s="105" t="s">
        <v>29</v>
      </c>
      <c r="D44" s="84">
        <f>+$C$11*(D34-D20)</f>
        <v>0</v>
      </c>
      <c r="E44" s="57"/>
      <c r="F44" s="114"/>
    </row>
    <row r="45" spans="1:9" ht="18" customHeight="1">
      <c r="A45" s="71"/>
      <c r="B45" s="85" t="s">
        <v>11</v>
      </c>
      <c r="C45" s="105" t="s">
        <v>29</v>
      </c>
      <c r="D45" s="56">
        <f>+$C$12*(D34-D20)</f>
        <v>0</v>
      </c>
      <c r="E45" s="57"/>
      <c r="F45" s="114"/>
      <c r="I45" s="4"/>
    </row>
    <row r="46" spans="1:9" ht="18" customHeight="1">
      <c r="A46" s="71"/>
      <c r="B46" s="85" t="s">
        <v>15</v>
      </c>
      <c r="C46" s="105" t="s">
        <v>16</v>
      </c>
      <c r="D46" s="56">
        <v>0</v>
      </c>
      <c r="E46" s="57"/>
      <c r="F46" s="114"/>
      <c r="I46" s="4"/>
    </row>
    <row r="47" spans="1:6" ht="22.5" customHeight="1">
      <c r="A47" s="65"/>
      <c r="B47" s="86" t="s">
        <v>19</v>
      </c>
      <c r="C47" s="87"/>
      <c r="D47" s="62">
        <f>SUM(D44:D46)</f>
        <v>0</v>
      </c>
      <c r="E47" s="57"/>
      <c r="F47" s="114"/>
    </row>
    <row r="48" spans="1:6" ht="12.75" customHeight="1">
      <c r="A48" s="69"/>
      <c r="B48" s="86"/>
      <c r="C48" s="87"/>
      <c r="D48" s="62"/>
      <c r="E48" s="57"/>
      <c r="F48" s="114"/>
    </row>
    <row r="49" spans="1:6" ht="33" customHeight="1">
      <c r="A49" s="88" t="s">
        <v>25</v>
      </c>
      <c r="B49" s="89" t="s">
        <v>18</v>
      </c>
      <c r="C49" s="90" t="s">
        <v>30</v>
      </c>
      <c r="D49" s="91">
        <f>+$C10*D37</f>
        <v>0</v>
      </c>
      <c r="E49" s="57" t="e">
        <f>D49/D37</f>
        <v>#DIV/0!</v>
      </c>
      <c r="F49" s="114"/>
    </row>
    <row r="50" spans="1:6" ht="13.5" customHeight="1">
      <c r="A50" s="92"/>
      <c r="B50" s="93"/>
      <c r="C50" s="48"/>
      <c r="D50" s="56"/>
      <c r="E50" s="57"/>
      <c r="F50" s="114"/>
    </row>
    <row r="51" spans="1:6" ht="7.5" customHeight="1">
      <c r="A51" s="94"/>
      <c r="B51" s="89"/>
      <c r="C51" s="48"/>
      <c r="D51" s="91"/>
      <c r="E51" s="57"/>
      <c r="F51" s="114"/>
    </row>
    <row r="52" spans="1:6" ht="21.75" customHeight="1">
      <c r="A52" s="95"/>
      <c r="B52" s="96" t="s">
        <v>6</v>
      </c>
      <c r="C52" s="97"/>
      <c r="D52" s="98">
        <f>D47+D49</f>
        <v>0</v>
      </c>
      <c r="E52" s="57"/>
      <c r="F52" s="114"/>
    </row>
    <row r="53" spans="1:6" ht="7.5" customHeight="1">
      <c r="A53" s="95"/>
      <c r="B53" s="99"/>
      <c r="C53" s="100"/>
      <c r="D53" s="100"/>
      <c r="E53" s="101"/>
      <c r="F53" s="100"/>
    </row>
    <row r="54" spans="1:6" ht="30" customHeight="1">
      <c r="A54" s="102" t="s">
        <v>5</v>
      </c>
      <c r="B54" s="99"/>
      <c r="C54" s="100"/>
      <c r="D54" s="100"/>
      <c r="E54" s="95"/>
      <c r="F54" s="100"/>
    </row>
    <row r="55" spans="1:6" ht="24.75" customHeight="1">
      <c r="A55" s="95"/>
      <c r="B55" s="158" t="s">
        <v>31</v>
      </c>
      <c r="C55" s="160"/>
      <c r="D55" s="162">
        <f>+D52</f>
        <v>0</v>
      </c>
      <c r="E55" s="95"/>
      <c r="F55" s="100"/>
    </row>
    <row r="56" spans="1:6" ht="6" customHeight="1">
      <c r="A56" s="95"/>
      <c r="B56" s="159"/>
      <c r="C56" s="161"/>
      <c r="D56" s="163"/>
      <c r="E56" s="95"/>
      <c r="F56" s="100"/>
    </row>
    <row r="57" spans="1:6" ht="7.5" customHeight="1">
      <c r="A57" s="95"/>
      <c r="B57" s="99"/>
      <c r="C57" s="100"/>
      <c r="D57" s="100"/>
      <c r="E57" s="103"/>
      <c r="F57" s="100"/>
    </row>
    <row r="58" spans="1:6" s="2" customFormat="1" ht="30" customHeight="1">
      <c r="A58" s="135" t="s">
        <v>26</v>
      </c>
      <c r="B58" s="148" t="s">
        <v>32</v>
      </c>
      <c r="C58" s="149"/>
      <c r="D58" s="150"/>
      <c r="E58" s="136" t="e">
        <f>+D55/D34</f>
        <v>#DIV/0!</v>
      </c>
      <c r="F58" s="126"/>
    </row>
    <row r="60" ht="15" thickBot="1"/>
    <row r="61" spans="1:5" s="121" customFormat="1" ht="27" customHeight="1" thickBot="1">
      <c r="A61" s="117"/>
      <c r="B61" s="118"/>
      <c r="C61" s="119" t="s">
        <v>46</v>
      </c>
      <c r="D61" s="120">
        <f>D55</f>
        <v>0</v>
      </c>
      <c r="E61" s="122"/>
    </row>
    <row r="62" ht="9.75" customHeight="1"/>
    <row r="64" spans="1:2" ht="20.25">
      <c r="A64" s="138" t="s">
        <v>55</v>
      </c>
      <c r="B64" s="143"/>
    </row>
    <row r="65" spans="1:2" ht="20.25">
      <c r="A65" s="138" t="s">
        <v>56</v>
      </c>
      <c r="B65" s="142"/>
    </row>
    <row r="66" ht="20.25">
      <c r="A66" s="137"/>
    </row>
    <row r="67" spans="1:2" ht="20.25">
      <c r="A67" s="138" t="s">
        <v>57</v>
      </c>
      <c r="B67" s="142"/>
    </row>
    <row r="68" ht="20.25">
      <c r="A68" s="137"/>
    </row>
  </sheetData>
  <sheetProtection password="F21D" sheet="1" objects="1" scenarios="1"/>
  <protectedRanges>
    <protectedRange sqref="C16" name="Plage2"/>
    <protectedRange sqref="C8" name="Plage1"/>
    <protectedRange sqref="D37:D40" name="Plage11"/>
    <protectedRange sqref="D20:D32" name="Plage5"/>
  </protectedRanges>
  <mergeCells count="10">
    <mergeCell ref="B55:B56"/>
    <mergeCell ref="C55:C56"/>
    <mergeCell ref="D55:D56"/>
    <mergeCell ref="B58:D58"/>
    <mergeCell ref="B1:D1"/>
    <mergeCell ref="A3:A5"/>
    <mergeCell ref="B13:C13"/>
    <mergeCell ref="A22:A30"/>
    <mergeCell ref="B22:B26"/>
    <mergeCell ref="A37:A38"/>
  </mergeCells>
  <printOptions/>
  <pageMargins left="0.11811023622047245" right="0.11811023622047245" top="0.74" bottom="0.1968503937007874" header="0.6" footer="0.31496062992125984"/>
  <pageSetup horizontalDpi="600" verticalDpi="600" orientation="portrait" paperSize="9" scale="46" r:id="rId1"/>
  <headerFooter alignWithMargins="0">
    <oddFooter>&amp;R&amp;"Arial,Gras"&amp;12Modèle_DGAS_mai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BRETTON Jean-Christophe</dc:creator>
  <cp:keywords/>
  <dc:description/>
  <cp:lastModifiedBy>Pesse Marie (DEAS)</cp:lastModifiedBy>
  <cp:lastPrinted>2020-09-14T09:43:31Z</cp:lastPrinted>
  <dcterms:created xsi:type="dcterms:W3CDTF">2009-02-17T10:21:03Z</dcterms:created>
  <dcterms:modified xsi:type="dcterms:W3CDTF">2020-09-14T09:43:47Z</dcterms:modified>
  <cp:category/>
  <cp:version/>
  <cp:contentType/>
  <cp:contentStatus/>
</cp:coreProperties>
</file>