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F:\10.3 Mandats\2020-Màj Canevas_OSites\"/>
    </mc:Choice>
  </mc:AlternateContent>
  <bookViews>
    <workbookView xWindow="0" yWindow="0" windowWidth="28800" windowHeight="13740"/>
  </bookViews>
  <sheets>
    <sheet name="RAPPORT D'ASSAINISSEMENT" sheetId="1" r:id="rId1"/>
  </sheets>
  <definedNames>
    <definedName name="_xlnm.Print_Titles" localSheetId="0">'RAPPORT D''ASSAINISSEMENT'!$1:$13</definedName>
  </definedNames>
  <calcPr calcId="162913"/>
  <customWorkbookViews>
    <customWorkbookView name="vagassiz - Affichage personnalisé" guid="{2D8C9892-3581-45C5-BFB9-8ACD40C538B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101" i="1"/>
  <c r="B99" i="1"/>
  <c r="B97" i="1"/>
  <c r="B95" i="1"/>
  <c r="B93" i="1"/>
  <c r="B33" i="1" l="1"/>
  <c r="B14" i="1"/>
  <c r="C49" i="1"/>
  <c r="C48" i="1" s="1"/>
  <c r="B48" i="1"/>
  <c r="C47" i="1"/>
  <c r="F47" i="1" s="1"/>
  <c r="F46" i="1" s="1"/>
  <c r="B46" i="1"/>
  <c r="C43" i="1"/>
  <c r="C21" i="1"/>
  <c r="F21" i="1" s="1"/>
  <c r="C20" i="1"/>
  <c r="B18" i="1"/>
  <c r="C17" i="1"/>
  <c r="F17" i="1" s="1"/>
  <c r="C16" i="1"/>
  <c r="F16" i="1" s="1"/>
  <c r="B15" i="1"/>
  <c r="F43" i="1" l="1"/>
  <c r="F49" i="1"/>
  <c r="F48" i="1" s="1"/>
  <c r="E48" i="1" s="1"/>
  <c r="C46" i="1"/>
  <c r="E46" i="1" s="1"/>
  <c r="C18" i="1"/>
  <c r="E18" i="1" s="1"/>
  <c r="F20" i="1"/>
  <c r="F18" i="1" s="1"/>
  <c r="C15" i="1"/>
  <c r="F15" i="1"/>
  <c r="E15" i="1" l="1"/>
  <c r="C102" i="1"/>
  <c r="F102" i="1" s="1"/>
  <c r="F101" i="1" s="1"/>
  <c r="C100" i="1"/>
  <c r="F100" i="1" s="1"/>
  <c r="F99" i="1" s="1"/>
  <c r="C98" i="1"/>
  <c r="F98" i="1" s="1"/>
  <c r="F97" i="1" s="1"/>
  <c r="C96" i="1"/>
  <c r="F96" i="1" s="1"/>
  <c r="F95" i="1" s="1"/>
  <c r="C94" i="1"/>
  <c r="F94" i="1" s="1"/>
  <c r="F93" i="1" s="1"/>
  <c r="C91" i="1"/>
  <c r="F91" i="1" s="1"/>
  <c r="C90" i="1"/>
  <c r="F90" i="1" s="1"/>
  <c r="C89" i="1"/>
  <c r="F89" i="1" s="1"/>
  <c r="C88" i="1"/>
  <c r="F88" i="1" s="1"/>
  <c r="C87" i="1"/>
  <c r="F87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4" i="1"/>
  <c r="F74" i="1" s="1"/>
  <c r="F73" i="1" s="1"/>
  <c r="C72" i="1"/>
  <c r="F72" i="1" s="1"/>
  <c r="F71" i="1" s="1"/>
  <c r="C69" i="1"/>
  <c r="F69" i="1" s="1"/>
  <c r="C68" i="1"/>
  <c r="F68" i="1" s="1"/>
  <c r="C67" i="1"/>
  <c r="F67" i="1" s="1"/>
  <c r="C64" i="1"/>
  <c r="F64" i="1" s="1"/>
  <c r="F63" i="1" s="1"/>
  <c r="C61" i="1"/>
  <c r="F61" i="1" s="1"/>
  <c r="F60" i="1" s="1"/>
  <c r="C59" i="1"/>
  <c r="F59" i="1" s="1"/>
  <c r="C58" i="1"/>
  <c r="F58" i="1" s="1"/>
  <c r="C56" i="1"/>
  <c r="F56" i="1" s="1"/>
  <c r="C55" i="1"/>
  <c r="F55" i="1" s="1"/>
  <c r="C53" i="1"/>
  <c r="F53" i="1" s="1"/>
  <c r="C52" i="1"/>
  <c r="F52" i="1" s="1"/>
  <c r="C45" i="1"/>
  <c r="F45" i="1" s="1"/>
  <c r="F44" i="1" s="1"/>
  <c r="C42" i="1"/>
  <c r="F42" i="1" s="1"/>
  <c r="C41" i="1"/>
  <c r="C40" i="1"/>
  <c r="F40" i="1" s="1"/>
  <c r="C39" i="1"/>
  <c r="F39" i="1" s="1"/>
  <c r="C35" i="1"/>
  <c r="F35" i="1" s="1"/>
  <c r="F34" i="1" s="1"/>
  <c r="C32" i="1"/>
  <c r="F32" i="1" s="1"/>
  <c r="C31" i="1"/>
  <c r="F31" i="1" s="1"/>
  <c r="C29" i="1"/>
  <c r="F29" i="1" s="1"/>
  <c r="F28" i="1" s="1"/>
  <c r="C26" i="1"/>
  <c r="F26" i="1" s="1"/>
  <c r="F25" i="1" s="1"/>
  <c r="C24" i="1"/>
  <c r="F24" i="1" s="1"/>
  <c r="C23" i="1"/>
  <c r="F23" i="1" s="1"/>
  <c r="F41" i="1" l="1"/>
  <c r="F38" i="1" s="1"/>
  <c r="F33" i="1" s="1"/>
  <c r="C38" i="1"/>
  <c r="F54" i="1"/>
  <c r="F51" i="1"/>
  <c r="F86" i="1"/>
  <c r="F76" i="1"/>
  <c r="F66" i="1"/>
  <c r="F65" i="1" s="1"/>
  <c r="F57" i="1"/>
  <c r="F30" i="1"/>
  <c r="F27" i="1" s="1"/>
  <c r="F22" i="1"/>
  <c r="F14" i="1" s="1"/>
  <c r="F92" i="1"/>
  <c r="F70" i="1"/>
  <c r="F50" i="1" l="1"/>
  <c r="F75" i="1"/>
  <c r="B22" i="1" l="1"/>
  <c r="B25" i="1"/>
  <c r="B28" i="1"/>
  <c r="B30" i="1"/>
  <c r="B34" i="1"/>
  <c r="B44" i="1"/>
  <c r="B51" i="1"/>
  <c r="B54" i="1"/>
  <c r="B57" i="1"/>
  <c r="B60" i="1"/>
  <c r="B63" i="1"/>
  <c r="B66" i="1"/>
  <c r="B65" i="1" s="1"/>
  <c r="B71" i="1"/>
  <c r="B73" i="1"/>
  <c r="B76" i="1"/>
  <c r="B86" i="1"/>
  <c r="B75" i="1" l="1"/>
  <c r="B27" i="1"/>
  <c r="B92" i="1"/>
  <c r="B70" i="1"/>
  <c r="B50" i="1"/>
  <c r="C86" i="1"/>
  <c r="E86" i="1" s="1"/>
  <c r="B103" i="1" l="1"/>
  <c r="C76" i="1"/>
  <c r="E76" i="1" s="1"/>
  <c r="C71" i="1"/>
  <c r="E71" i="1" s="1"/>
  <c r="C66" i="1"/>
  <c r="E66" i="1" s="1"/>
  <c r="C63" i="1"/>
  <c r="E63" i="1" s="1"/>
  <c r="C60" i="1"/>
  <c r="E60" i="1" s="1"/>
  <c r="C57" i="1"/>
  <c r="E57" i="1" s="1"/>
  <c r="C51" i="1"/>
  <c r="E51" i="1" s="1"/>
  <c r="C44" i="1"/>
  <c r="E44" i="1" s="1"/>
  <c r="E38" i="1"/>
  <c r="C34" i="1" l="1"/>
  <c r="C33" i="1" s="1"/>
  <c r="C30" i="1"/>
  <c r="E30" i="1" s="1"/>
  <c r="C28" i="1"/>
  <c r="E28" i="1" s="1"/>
  <c r="C22" i="1"/>
  <c r="C25" i="1"/>
  <c r="E25" i="1" s="1"/>
  <c r="E22" i="1" l="1"/>
  <c r="C14" i="1"/>
  <c r="E14" i="1" s="1"/>
  <c r="E33" i="1"/>
  <c r="E34" i="1"/>
  <c r="C27" i="1"/>
  <c r="E27" i="1" s="1"/>
  <c r="C73" i="1"/>
  <c r="C70" i="1" l="1"/>
  <c r="E70" i="1" s="1"/>
  <c r="E73" i="1"/>
  <c r="C54" i="1"/>
  <c r="C65" i="1"/>
  <c r="E65" i="1" s="1"/>
  <c r="C50" i="1" l="1"/>
  <c r="E50" i="1" s="1"/>
  <c r="E54" i="1"/>
  <c r="C101" i="1"/>
  <c r="E101" i="1" s="1"/>
  <c r="C99" i="1"/>
  <c r="E99" i="1" s="1"/>
  <c r="C97" i="1"/>
  <c r="C95" i="1"/>
  <c r="E95" i="1" s="1"/>
  <c r="C93" i="1"/>
  <c r="E93" i="1" s="1"/>
  <c r="E97" i="1" l="1"/>
  <c r="F103" i="1"/>
  <c r="C92" i="1"/>
  <c r="C75" i="1"/>
  <c r="E75" i="1" s="1"/>
  <c r="E92" i="1" l="1"/>
  <c r="C103" i="1"/>
  <c r="G2" i="1" s="1"/>
</calcChain>
</file>

<file path=xl/sharedStrings.xml><?xml version="1.0" encoding="utf-8"?>
<sst xmlns="http://schemas.openxmlformats.org/spreadsheetml/2006/main" count="113" uniqueCount="110">
  <si>
    <t>INDICATEURS D'EVALUATION</t>
  </si>
  <si>
    <t>OBJECTIFS</t>
  </si>
  <si>
    <t>Liste des documents utilisés</t>
  </si>
  <si>
    <t>ANNEXES DE BASE</t>
  </si>
  <si>
    <t>Annexe 1: Situation géographique générale (1:2'500 ou échelle adaptée)</t>
  </si>
  <si>
    <t>AUTRES CRITERES SUPPLEMENTAIRES</t>
  </si>
  <si>
    <t>IMPLICATION DU CHEF DE PROJET</t>
  </si>
  <si>
    <t>Participation et disponibilité du chef de projet</t>
  </si>
  <si>
    <t>Capacité du prestataire de s'adapter à des contraintes spécifiques et à d'éventuelles modifications au cours du projet</t>
  </si>
  <si>
    <t>Rapport rendu dans le délai administratif</t>
  </si>
  <si>
    <t>Devis initial est respecté en terme des objectifs et des coûts</t>
  </si>
  <si>
    <t>RESPECT DU DELAI ADMINISTRATIF</t>
  </si>
  <si>
    <t>Prestataire de service a fait preuve d'une bonne gestion de la communication lors du mandat (proactivité, sens de l'écoute ...)</t>
  </si>
  <si>
    <t>ADAPTABILITE FACE A DES MODIFICATIONS</t>
  </si>
  <si>
    <t>RESPECT DU DEVIS INITIAL</t>
  </si>
  <si>
    <t>COMMUNICATION PENDANT LE MANDAT</t>
  </si>
  <si>
    <t>ANNEXES A FOURNIR</t>
  </si>
  <si>
    <t>Coefficient maximum</t>
  </si>
  <si>
    <t>Notation de l'évaluation</t>
  </si>
  <si>
    <t>COMMENTAIRES</t>
  </si>
  <si>
    <t>Très Insuffisant = 1</t>
  </si>
  <si>
    <t>Insuffisant = 2</t>
  </si>
  <si>
    <t>Passable = 3</t>
  </si>
  <si>
    <t>Bien = 4</t>
  </si>
  <si>
    <t>Très Bien = 5</t>
  </si>
  <si>
    <t>Pour effectuer cette évaluation, veuillez attribuer pour chaque indicateur, une note comprise entre 1 et 5 dans les cases "vertes"</t>
  </si>
  <si>
    <t>Notation obtenue</t>
  </si>
  <si>
    <t>!!! Ne pas modifier cette colonne !!! Calcul automatique</t>
  </si>
  <si>
    <t>Type de rapport</t>
  </si>
  <si>
    <t>Titre du rapport</t>
  </si>
  <si>
    <t>Date du rapport</t>
  </si>
  <si>
    <t>pm</t>
  </si>
  <si>
    <t>INFORMATION ET COMMUNICATION</t>
  </si>
  <si>
    <t>RECOMMANDATIONS - SUITE DES OPERATIONS</t>
  </si>
  <si>
    <t>RECOMMANDATIONS</t>
  </si>
  <si>
    <t>CONCLUSIONS DE L'AUTEUR</t>
  </si>
  <si>
    <t>Prise de position claire et efficiente de l'auteur du rapport avec impartialité et cohérence</t>
  </si>
  <si>
    <r>
      <rPr>
        <b/>
        <i/>
        <sz val="11"/>
        <rFont val="Arial"/>
        <family val="2"/>
      </rPr>
      <t>pm</t>
    </r>
    <r>
      <rPr>
        <i/>
        <sz val="11"/>
        <rFont val="Arial"/>
        <family val="2"/>
      </rPr>
      <t>: Pour mémoire, l'évaluation des documents est donnée sous le paragraphe "Annexes de base"</t>
    </r>
  </si>
  <si>
    <t>GRILLE D'EVALUATION POUR RAPPORT D'ASSAINISSEMENT</t>
  </si>
  <si>
    <t>Rappel des objectifs fixés dans la prise de position de l'autorité concernant le projet d'assainissement</t>
  </si>
  <si>
    <t>DOCUMENTS UTILISES</t>
  </si>
  <si>
    <t>DEROULEMENT DE L'ASSAINISSEMENT</t>
  </si>
  <si>
    <t>DUREE DE L'ASSAINISSEMENT</t>
  </si>
  <si>
    <t>PHASES DE L'ASSAINISSEMENT</t>
  </si>
  <si>
    <t>Etapes, faits marquants</t>
  </si>
  <si>
    <t>Point en suspens (conflits éventuels en cours, réserves sur ouvrages, etc.)</t>
  </si>
  <si>
    <t>EXECUTION DE L'ASSAINISSEMENT</t>
  </si>
  <si>
    <t>DOCUMENTS D'EXECUTION</t>
  </si>
  <si>
    <t>Description des mesures techniques (par ex. abaissement de nappe, tente de confinement, etc.)</t>
  </si>
  <si>
    <t>Plans d'exécution (situation, coupes, détails) mis à jour,conformes à l'exécution des travaux ou mesures (en annexe)</t>
  </si>
  <si>
    <t>Documentation photographique des travaux (en annexe)</t>
  </si>
  <si>
    <t>ELIMINATION ET TRAITEMENT</t>
  </si>
  <si>
    <t>Description et preuves d'un traitement et d'une élimination respectueux de l'environnement (analyses, etc.)</t>
  </si>
  <si>
    <t>Description de la manipulation des matériaux (entreposage intermédiaire)</t>
  </si>
  <si>
    <t>Synthèse de la gestion des matériaux, des traitements réalisés et des filières d'élimination utilisées après traitement (tableau en annexe)</t>
  </si>
  <si>
    <t>GESTION DE PROJET</t>
  </si>
  <si>
    <t>RAPPORT ASSURANCE QUALITE</t>
  </si>
  <si>
    <t>Rappel liste exhaustive des documents et rappel des indicateurs de mesures</t>
  </si>
  <si>
    <t>Bilan qualité en terme de délais, coûts, qualité des prestations (fiches de non-conformité en annexe)</t>
  </si>
  <si>
    <t>BILAN DES QUANTITES DE SUBSTANCES POLLUANTES</t>
  </si>
  <si>
    <t>Bilan global des masses extraites et éliminées: quantité de polluants éliminés, quantité résiduelle de polluants (tableau en annexe)</t>
  </si>
  <si>
    <t>RAPPORT HYGIENE SECURITE</t>
  </si>
  <si>
    <t>Rappel des mesures prévues afin d'assurer la sécurité au travail et des riverains, protection contre les émanations</t>
  </si>
  <si>
    <t>Bilan des mesures de sécurité prises durant les travaux d'assainissement (fiches de non-conformité ou d'incidents en annexe)</t>
  </si>
  <si>
    <t>SURVEILLANCE PENDANT L'ASSAINISSEMENT</t>
  </si>
  <si>
    <t>Rappel du programme de surveillance (lieux, paramètres, périodicité par phase)</t>
  </si>
  <si>
    <t>Synthèse des résultats de la surveillance pendant l'assainissement (résultats en annexe)</t>
  </si>
  <si>
    <t>RAPPORT FINANCIER</t>
  </si>
  <si>
    <t>Décompte financier et documents finaux (tableaux en annexe)</t>
  </si>
  <si>
    <t>Facture et métré contradictoire, en annexe</t>
  </si>
  <si>
    <t>Bilan de la communication</t>
  </si>
  <si>
    <t>EVALUATION DE L'ASSAINISSEMENT</t>
  </si>
  <si>
    <t>VERIFICATION DE L'EFFICACITE DES MESURES D'ASSAINISSEMENT</t>
  </si>
  <si>
    <t>Contrôle de l'atteinte des objectifs de l'assainissement</t>
  </si>
  <si>
    <t>Concept de surveillance après assainissement: Définition de l'objectif et de la durée de surveillance après assainissement, programme analytique (situation des lieux de prélèvement, paramètres, fréquence des mesures)</t>
  </si>
  <si>
    <t>Annexe 2: Calendrier effectif de l'exécution</t>
  </si>
  <si>
    <t>Annexe 3: Plans conformes à l'exécution du projet d'assainissement (plan, coupes, détails)</t>
  </si>
  <si>
    <t>Annexe 4: Documentation photographique des travaux</t>
  </si>
  <si>
    <t>Annexe 5: Gestion des matériaux, bilan des masses extraites et éliminées</t>
  </si>
  <si>
    <t>Annexe 6: Rapport assurance qualité</t>
  </si>
  <si>
    <t>Annexe 7: Rapport hygiène sécurité</t>
  </si>
  <si>
    <t>Annexe 8: Résultats de la surveillance pendant l'assainissement</t>
  </si>
  <si>
    <t>AUTRES ANNEXES (non exhaustif)</t>
  </si>
  <si>
    <t>Annexe 9: Décompte financier</t>
  </si>
  <si>
    <t>Annexe 10: Bulletins OMoD</t>
  </si>
  <si>
    <t>Transport, y compris bulletins OMoD en annexe</t>
  </si>
  <si>
    <t>Annexe 13: Documents liés au métré</t>
  </si>
  <si>
    <t>Annexe 14: Autres informations utiles</t>
  </si>
  <si>
    <t>Commentaires, calendrier effectif de l'exécution en annexe</t>
  </si>
  <si>
    <t>Coefficient Pondération</t>
  </si>
  <si>
    <t>NOTE FINALE</t>
  </si>
  <si>
    <t>RESUME, CONTEXTE INITIAL ET CONDITIONS CADRE</t>
  </si>
  <si>
    <t>CARTOUCHE CQ ET RESUME</t>
  </si>
  <si>
    <t>Equipe de projet/ propriétaire et contact propriétaire/ resp.AQ/ versions, dates, etc…</t>
  </si>
  <si>
    <t>Situation géographique</t>
  </si>
  <si>
    <t>Objet du projet d’assainissement : nom et n°officiel du site pollué / raison sociale, N° de parcelle(s)</t>
  </si>
  <si>
    <t>Conditions cadres (décision administrative directrice, calendrier, délais, mandat)</t>
  </si>
  <si>
    <t>Résumé. Description de l’emplacement, de la situation en ce qui concerne la protection des biens et des objets à protéger, de l’évaluation et de la procédure ultérieure. Divergences éventuelles entre les prévisions et la réalité (masses extraites, finances)</t>
  </si>
  <si>
    <t>INTRODUCTION, CONTEXTE INITIAL ET DEFINITION DU PROJET</t>
  </si>
  <si>
    <t>Clé de répartition</t>
  </si>
  <si>
    <t>Formulaire SanDat (en annexe)</t>
  </si>
  <si>
    <t>RECEPTION DES TRAVAUX ET INSTALLATIONS</t>
  </si>
  <si>
    <t>PV's et protocoles de réception le cas échéant</t>
  </si>
  <si>
    <t>PHASES D'ASSAINISSEMENT CONDITIONNELLES EVENTUELLES</t>
  </si>
  <si>
    <t>Détail des phases conditionnelles (éléments déclencheurs,..)</t>
  </si>
  <si>
    <t>Etat après assainissement, le cas échéant nouvelle extension du site pollué et panache de pollution dans les eaux (plans en annexe)</t>
  </si>
  <si>
    <t>Evaluation de la situation du site après assainissement par rapport à l'OSites</t>
  </si>
  <si>
    <t>Annexe 11: Plan de contamination mis à jour (pollution résiduelle terrain/eaux)</t>
  </si>
  <si>
    <t>Annexe 12: Analyses (protocoles prélèvements et résultats laboratoire)</t>
  </si>
  <si>
    <t>CHEF DE PROJET/BE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</si>
</sst>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i/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i/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" fontId="19" fillId="3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9" xfId="0" applyFont="1" applyBorder="1"/>
    <xf numFmtId="10" fontId="1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left" vertical="center"/>
    </xf>
    <xf numFmtId="10" fontId="2" fillId="0" borderId="13" xfId="0" applyNumberFormat="1" applyFont="1" applyBorder="1" applyAlignment="1">
      <alignment horizontal="left" vertical="center"/>
    </xf>
    <xf numFmtId="10" fontId="2" fillId="0" borderId="15" xfId="0" applyNumberFormat="1" applyFont="1" applyBorder="1" applyAlignment="1">
      <alignment horizontal="left" vertical="center"/>
    </xf>
    <xf numFmtId="10" fontId="18" fillId="0" borderId="0" xfId="0" applyNumberFormat="1" applyFont="1" applyAlignment="1">
      <alignment horizontal="left" vertical="center"/>
    </xf>
    <xf numFmtId="1" fontId="18" fillId="4" borderId="4" xfId="0" applyNumberFormat="1" applyFont="1" applyFill="1" applyBorder="1" applyAlignment="1" applyProtection="1">
      <alignment horizontal="center" vertical="center"/>
      <protection locked="0"/>
    </xf>
    <xf numFmtId="1" fontId="18" fillId="4" borderId="6" xfId="0" applyNumberFormat="1" applyFont="1" applyFill="1" applyBorder="1" applyAlignment="1" applyProtection="1">
      <alignment horizontal="center" vertical="center"/>
      <protection locked="0"/>
    </xf>
    <xf numFmtId="1" fontId="18" fillId="4" borderId="7" xfId="0" applyNumberFormat="1" applyFont="1" applyFill="1" applyBorder="1" applyAlignment="1" applyProtection="1">
      <alignment horizontal="center" vertical="center"/>
      <protection locked="0"/>
    </xf>
    <xf numFmtId="1" fontId="18" fillId="4" borderId="8" xfId="0" applyNumberFormat="1" applyFont="1" applyFill="1" applyBorder="1" applyAlignment="1" applyProtection="1">
      <alignment horizontal="center" vertical="center"/>
      <protection locked="0"/>
    </xf>
    <xf numFmtId="1" fontId="20" fillId="4" borderId="6" xfId="0" applyNumberFormat="1" applyFont="1" applyFill="1" applyBorder="1" applyAlignment="1" applyProtection="1">
      <alignment horizontal="center" vertical="center"/>
      <protection locked="0"/>
    </xf>
    <xf numFmtId="1" fontId="20" fillId="4" borderId="8" xfId="0" applyNumberFormat="1" applyFont="1" applyFill="1" applyBorder="1" applyAlignment="1" applyProtection="1">
      <alignment horizontal="center" vertical="center"/>
      <protection locked="0"/>
    </xf>
    <xf numFmtId="1" fontId="18" fillId="4" borderId="5" xfId="0" applyNumberFormat="1" applyFont="1" applyFill="1" applyBorder="1" applyAlignment="1" applyProtection="1">
      <alignment horizontal="center" vertical="center"/>
      <protection locked="0"/>
    </xf>
    <xf numFmtId="1" fontId="20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1" fontId="21" fillId="4" borderId="7" xfId="0" applyNumberFormat="1" applyFont="1" applyFill="1" applyBorder="1" applyAlignment="1" applyProtection="1">
      <alignment horizontal="center" vertical="center"/>
    </xf>
    <xf numFmtId="1" fontId="20" fillId="4" borderId="7" xfId="0" applyNumberFormat="1" applyFont="1" applyFill="1" applyBorder="1" applyAlignment="1" applyProtection="1">
      <alignment horizontal="center" vertical="center"/>
      <protection locked="0"/>
    </xf>
    <xf numFmtId="1" fontId="21" fillId="4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/>
      <protection locked="0"/>
    </xf>
    <xf numFmtId="10" fontId="2" fillId="2" borderId="0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horizontal="left"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10" fontId="6" fillId="3" borderId="0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left" vertical="center"/>
      <protection locked="0"/>
    </xf>
    <xf numFmtId="164" fontId="6" fillId="3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0" fontId="12" fillId="3" borderId="0" xfId="0" applyNumberFormat="1" applyFont="1" applyFill="1" applyAlignment="1">
      <alignment horizontal="center" vertical="center"/>
    </xf>
    <xf numFmtId="0" fontId="25" fillId="3" borderId="4" xfId="0" applyFont="1" applyFill="1" applyBorder="1" applyAlignment="1" applyProtection="1">
      <alignment horizontal="left" vertical="center"/>
      <protection locked="0"/>
    </xf>
    <xf numFmtId="10" fontId="2" fillId="2" borderId="0" xfId="0" applyNumberFormat="1" applyFont="1" applyFill="1" applyAlignment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16" xfId="0" applyFont="1" applyBorder="1" applyAlignment="1" applyProtection="1">
      <alignment horizontal="left" vertical="center" wrapText="1"/>
      <protection locked="0"/>
    </xf>
    <xf numFmtId="10" fontId="2" fillId="0" borderId="9" xfId="0" applyNumberFormat="1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10" fontId="18" fillId="0" borderId="9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0" fontId="22" fillId="0" borderId="9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10" fontId="16" fillId="0" borderId="0" xfId="0" applyNumberFormat="1" applyFont="1" applyBorder="1" applyAlignment="1">
      <alignment horizontal="center" vertical="center" wrapText="1"/>
    </xf>
    <xf numFmtId="10" fontId="17" fillId="0" borderId="0" xfId="0" applyNumberFormat="1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85725</xdr:rowOff>
        </xdr:from>
        <xdr:to>
          <xdr:col>6</xdr:col>
          <xdr:colOff>3114675</xdr:colOff>
          <xdr:row>11</xdr:row>
          <xdr:rowOff>47625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G103"/>
  <sheetViews>
    <sheetView showGridLines="0" tabSelected="1" zoomScale="80" zoomScaleNormal="80" workbookViewId="0">
      <pane ySplit="13" topLeftCell="A14" activePane="bottomLeft" state="frozen"/>
      <selection pane="bottomLeft" activeCell="B15" sqref="B15"/>
    </sheetView>
  </sheetViews>
  <sheetFormatPr baseColWidth="10" defaultColWidth="3.85546875" defaultRowHeight="15" x14ac:dyDescent="0.2"/>
  <cols>
    <col min="1" max="1" width="1.28515625" style="1" customWidth="1"/>
    <col min="2" max="2" width="14.5703125" style="1" customWidth="1"/>
    <col min="3" max="3" width="17.42578125" style="14" customWidth="1"/>
    <col min="4" max="4" width="100.85546875" style="2" customWidth="1"/>
    <col min="5" max="5" width="14.28515625" style="1" customWidth="1"/>
    <col min="6" max="6" width="12.7109375" style="23" customWidth="1"/>
    <col min="7" max="7" width="49.7109375" style="1" customWidth="1"/>
    <col min="8" max="16384" width="3.85546875" style="1"/>
  </cols>
  <sheetData>
    <row r="1" spans="2:7" ht="28.5" customHeight="1" thickBot="1" x14ac:dyDescent="0.25">
      <c r="C1" s="39" t="s">
        <v>38</v>
      </c>
    </row>
    <row r="2" spans="2:7" ht="26.25" customHeight="1" x14ac:dyDescent="0.2">
      <c r="C2" s="36" t="s">
        <v>109</v>
      </c>
      <c r="D2" s="69"/>
      <c r="F2" s="74" t="s">
        <v>90</v>
      </c>
      <c r="G2" s="76">
        <f>IF(C103=0,0,F103/B103)</f>
        <v>0</v>
      </c>
    </row>
    <row r="3" spans="2:7" ht="26.25" customHeight="1" thickBot="1" x14ac:dyDescent="0.25">
      <c r="C3" s="37" t="s">
        <v>28</v>
      </c>
      <c r="D3" s="70"/>
      <c r="F3" s="75"/>
      <c r="G3" s="77"/>
    </row>
    <row r="4" spans="2:7" ht="26.25" customHeight="1" x14ac:dyDescent="0.2">
      <c r="C4" s="37" t="s">
        <v>29</v>
      </c>
      <c r="D4" s="70"/>
    </row>
    <row r="5" spans="2:7" ht="26.25" customHeight="1" thickBot="1" x14ac:dyDescent="0.25">
      <c r="C5" s="38" t="s">
        <v>30</v>
      </c>
      <c r="D5" s="71"/>
    </row>
    <row r="6" spans="2:7" ht="6" customHeight="1" thickBot="1" x14ac:dyDescent="0.25"/>
    <row r="7" spans="2:7" ht="15" customHeight="1" x14ac:dyDescent="0.2">
      <c r="B7" s="72" t="s">
        <v>89</v>
      </c>
      <c r="C7" s="72" t="s">
        <v>17</v>
      </c>
      <c r="D7" s="31"/>
      <c r="E7" s="32"/>
      <c r="F7" s="33"/>
      <c r="G7" s="32"/>
    </row>
    <row r="8" spans="2:7" ht="44.25" customHeight="1" x14ac:dyDescent="0.2">
      <c r="B8" s="73"/>
      <c r="C8" s="73"/>
      <c r="D8" s="34" t="s">
        <v>0</v>
      </c>
      <c r="E8" s="19" t="s">
        <v>18</v>
      </c>
      <c r="F8" s="35" t="s">
        <v>26</v>
      </c>
      <c r="G8" s="21" t="s">
        <v>19</v>
      </c>
    </row>
    <row r="9" spans="2:7" s="17" customFormat="1" ht="16.5" customHeight="1" x14ac:dyDescent="0.2">
      <c r="B9" s="73"/>
      <c r="C9" s="73"/>
      <c r="D9" s="78" t="s">
        <v>25</v>
      </c>
      <c r="E9" s="20" t="s">
        <v>20</v>
      </c>
      <c r="F9" s="80" t="s">
        <v>27</v>
      </c>
      <c r="G9" s="82"/>
    </row>
    <row r="10" spans="2:7" s="17" customFormat="1" ht="16.5" customHeight="1" x14ac:dyDescent="0.2">
      <c r="B10" s="73"/>
      <c r="C10" s="73"/>
      <c r="D10" s="79"/>
      <c r="E10" s="20" t="s">
        <v>21</v>
      </c>
      <c r="F10" s="81"/>
      <c r="G10" s="83"/>
    </row>
    <row r="11" spans="2:7" s="17" customFormat="1" ht="16.5" customHeight="1" x14ac:dyDescent="0.2">
      <c r="B11" s="73"/>
      <c r="C11" s="73"/>
      <c r="D11" s="79"/>
      <c r="E11" s="20" t="s">
        <v>22</v>
      </c>
      <c r="F11" s="81"/>
      <c r="G11" s="83"/>
    </row>
    <row r="12" spans="2:7" s="17" customFormat="1" ht="16.5" customHeight="1" x14ac:dyDescent="0.2">
      <c r="B12" s="73"/>
      <c r="C12" s="73"/>
      <c r="D12" s="79"/>
      <c r="E12" s="20" t="s">
        <v>23</v>
      </c>
      <c r="F12" s="81"/>
      <c r="G12" s="83"/>
    </row>
    <row r="13" spans="2:7" s="17" customFormat="1" ht="16.5" customHeight="1" x14ac:dyDescent="0.2">
      <c r="B13" s="73"/>
      <c r="C13" s="73"/>
      <c r="D13" s="79"/>
      <c r="E13" s="20" t="s">
        <v>24</v>
      </c>
      <c r="F13" s="81"/>
      <c r="G13" s="83"/>
    </row>
    <row r="14" spans="2:7" s="5" customFormat="1" ht="28.5" customHeight="1" x14ac:dyDescent="0.25">
      <c r="B14" s="60">
        <f>B15+B18+B22+B25</f>
        <v>0.08</v>
      </c>
      <c r="C14" s="15">
        <f>C15+C18+C22+C25</f>
        <v>0</v>
      </c>
      <c r="D14" s="6" t="s">
        <v>91</v>
      </c>
      <c r="E14" s="29" t="str">
        <f>IF(C14=0,"",(F14/C14)/0.2)</f>
        <v/>
      </c>
      <c r="F14" s="65" t="str">
        <f>IF(SUM(F15)+SUM(F18)+SUM(F22)+SUM(F25)=0,"",SUM(F15)+SUM(F18)+SUM(F22)+SUM(F25))</f>
        <v/>
      </c>
      <c r="G14" s="66"/>
    </row>
    <row r="15" spans="2:7" s="9" customFormat="1" ht="24.95" customHeight="1" x14ac:dyDescent="0.25">
      <c r="B15" s="61">
        <f>B16+B17</f>
        <v>0.03</v>
      </c>
      <c r="C15" s="16">
        <f>C16+C17</f>
        <v>0</v>
      </c>
      <c r="D15" s="8" t="s">
        <v>92</v>
      </c>
      <c r="E15" s="30" t="str">
        <f>IF(C15=0,"",(F15/C15)/0.2)</f>
        <v/>
      </c>
      <c r="F15" s="67" t="str">
        <f>IF(SUM(F16:F17)=0,"",SUM(F16:F17))</f>
        <v/>
      </c>
      <c r="G15" s="48"/>
    </row>
    <row r="16" spans="2:7" s="10" customFormat="1" ht="24.95" customHeight="1" x14ac:dyDescent="0.25">
      <c r="B16" s="62">
        <v>0.01</v>
      </c>
      <c r="C16" s="22">
        <f>IF(E16=0,0,IF(E16=1,B16,IF(E16=2,B16,IF(E16=3,B16,IF(E16=4,B16,IF(E16=5,B16))))))</f>
        <v>0</v>
      </c>
      <c r="D16" s="3" t="s">
        <v>93</v>
      </c>
      <c r="E16" s="68"/>
      <c r="F16" s="24" t="str">
        <f>IF(E16="","",C16*E16/5)</f>
        <v/>
      </c>
      <c r="G16" s="26"/>
    </row>
    <row r="17" spans="2:7" s="10" customFormat="1" ht="44.25" customHeight="1" x14ac:dyDescent="0.25">
      <c r="B17" s="62">
        <v>0.02</v>
      </c>
      <c r="C17" s="22">
        <f>IF(E17=0,0,IF(E17=1,B17,IF(E17=2,B17,IF(E17=3,B17,IF(E17=4,B17,IF(E17=5,B17))))))</f>
        <v>0</v>
      </c>
      <c r="D17" s="3" t="s">
        <v>97</v>
      </c>
      <c r="E17" s="68"/>
      <c r="F17" s="24" t="str">
        <f>IF(E17="","",C17*E17/5)</f>
        <v/>
      </c>
      <c r="G17" s="26"/>
    </row>
    <row r="18" spans="2:7" s="9" customFormat="1" ht="24.95" customHeight="1" x14ac:dyDescent="0.25">
      <c r="B18" s="61">
        <f>B20+B21</f>
        <v>0.02</v>
      </c>
      <c r="C18" s="16">
        <f>C20+C21</f>
        <v>0</v>
      </c>
      <c r="D18" s="8" t="s">
        <v>98</v>
      </c>
      <c r="E18" s="30" t="str">
        <f>IF(C18=0,"",(F18/C18)/0.2)</f>
        <v/>
      </c>
      <c r="F18" s="55" t="str">
        <f>IF(SUM(F20:F21)=0,"",SUM(F20:F21))</f>
        <v/>
      </c>
      <c r="G18" s="54"/>
    </row>
    <row r="19" spans="2:7" s="10" customFormat="1" ht="24.95" customHeight="1" x14ac:dyDescent="0.25">
      <c r="B19" s="62"/>
      <c r="C19" s="22"/>
      <c r="D19" s="3" t="s">
        <v>94</v>
      </c>
      <c r="E19" s="50" t="s">
        <v>31</v>
      </c>
      <c r="F19" s="24"/>
      <c r="G19" s="26"/>
    </row>
    <row r="20" spans="2:7" s="10" customFormat="1" ht="18" x14ac:dyDescent="0.25">
      <c r="B20" s="62">
        <v>0.01</v>
      </c>
      <c r="C20" s="22">
        <f>IF(E20=0,0,IF(E20=1,B20,IF(E20=2,B20,IF(E20=3,B20,IF(E20=4,B20,IF(E20=5,B20))))))</f>
        <v>0</v>
      </c>
      <c r="D20" s="3" t="s">
        <v>95</v>
      </c>
      <c r="E20" s="41"/>
      <c r="F20" s="24" t="str">
        <f>IF(E20="","",C20*E20/5)</f>
        <v/>
      </c>
      <c r="G20" s="26"/>
    </row>
    <row r="21" spans="2:7" s="10" customFormat="1" ht="18" x14ac:dyDescent="0.25">
      <c r="B21" s="62">
        <v>0.01</v>
      </c>
      <c r="C21" s="22">
        <f>IF(E21=0,0,IF(E21=1,B21,IF(E21=2,B21,IF(E21=3,B21,IF(E21=4,B21,IF(E21=5,B21))))))</f>
        <v>0</v>
      </c>
      <c r="D21" s="4" t="s">
        <v>99</v>
      </c>
      <c r="E21" s="40"/>
      <c r="F21" s="24" t="str">
        <f>IF(E21="","",C21*E21/5)</f>
        <v/>
      </c>
      <c r="G21" s="26"/>
    </row>
    <row r="22" spans="2:7" s="9" customFormat="1" ht="24.95" customHeight="1" x14ac:dyDescent="0.25">
      <c r="B22" s="61">
        <f>SUM(B23:B24)</f>
        <v>0.02</v>
      </c>
      <c r="C22" s="16">
        <f>SUM(C23:C24)</f>
        <v>0</v>
      </c>
      <c r="D22" s="8" t="s">
        <v>1</v>
      </c>
      <c r="E22" s="30" t="str">
        <f>IF(C22=0,"",(F22/C22)/0.2)</f>
        <v/>
      </c>
      <c r="F22" s="55" t="str">
        <f>IF(SUM(F23:F24)=0,"",SUM(F23:F24))</f>
        <v/>
      </c>
      <c r="G22" s="54"/>
    </row>
    <row r="23" spans="2:7" s="11" customFormat="1" ht="24.95" customHeight="1" x14ac:dyDescent="0.25">
      <c r="B23" s="62">
        <v>0.01</v>
      </c>
      <c r="C23" s="22">
        <f>IF(E23=0,0,IF(E23=1,B23,IF(E23=2,B23,IF(E23=3,B23,IF(E23=4,B23,IF(E23=5,B23))))))</f>
        <v>0</v>
      </c>
      <c r="D23" s="4" t="s">
        <v>96</v>
      </c>
      <c r="E23" s="41"/>
      <c r="F23" s="24" t="str">
        <f>IF(E23="","",C23*E23/5)</f>
        <v/>
      </c>
      <c r="G23" s="27"/>
    </row>
    <row r="24" spans="2:7" s="11" customFormat="1" ht="24.95" customHeight="1" x14ac:dyDescent="0.25">
      <c r="B24" s="62">
        <v>0.01</v>
      </c>
      <c r="C24" s="22">
        <f>IF(E24=0,0,IF(E24=1,B24,IF(E24=2,B24,IF(E24=3,B24,IF(E24=4,B24,IF(E24=5,B24))))))</f>
        <v>0</v>
      </c>
      <c r="D24" s="3" t="s">
        <v>39</v>
      </c>
      <c r="E24" s="40"/>
      <c r="F24" s="24" t="str">
        <f>IF(E24="","",C24*E24/5)</f>
        <v/>
      </c>
      <c r="G24" s="27"/>
    </row>
    <row r="25" spans="2:7" s="11" customFormat="1" ht="30.75" customHeight="1" x14ac:dyDescent="0.25">
      <c r="B25" s="61">
        <f>B26</f>
        <v>0.01</v>
      </c>
      <c r="C25" s="16">
        <f>C26</f>
        <v>0</v>
      </c>
      <c r="D25" s="8" t="s">
        <v>40</v>
      </c>
      <c r="E25" s="30" t="str">
        <f>IF(C25=0,"",(F25/C25)/0.2)</f>
        <v/>
      </c>
      <c r="F25" s="55" t="str">
        <f>IF(SUM(F26)=0,"",SUM(F26))</f>
        <v/>
      </c>
      <c r="G25" s="54"/>
    </row>
    <row r="26" spans="2:7" s="11" customFormat="1" ht="27.75" customHeight="1" x14ac:dyDescent="0.25">
      <c r="B26" s="62">
        <v>0.01</v>
      </c>
      <c r="C26" s="22">
        <f>IF(E26=0,0,IF(E26=1,B26,IF(E26=2,B26,IF(E26=3,B26,IF(E26=4,B26,IF(E26=5,B26))))))</f>
        <v>0</v>
      </c>
      <c r="D26" s="3" t="s">
        <v>2</v>
      </c>
      <c r="E26" s="43"/>
      <c r="F26" s="24" t="str">
        <f>IF(E26="","",C26*E26/5)</f>
        <v/>
      </c>
      <c r="G26" s="27"/>
    </row>
    <row r="27" spans="2:7" s="5" customFormat="1" ht="24.95" customHeight="1" x14ac:dyDescent="0.25">
      <c r="B27" s="60">
        <f>B28+B30</f>
        <v>6.0000000000000005E-2</v>
      </c>
      <c r="C27" s="15">
        <f>C28+C30</f>
        <v>0</v>
      </c>
      <c r="D27" s="6" t="s">
        <v>41</v>
      </c>
      <c r="E27" s="29" t="str">
        <f>IF(C27=0,"",(F27/C27)/0.2)</f>
        <v/>
      </c>
      <c r="F27" s="58" t="str">
        <f>IF(SUM(F28)+SUM(F30)=0,"",SUM(F28)+SUM(F30))</f>
        <v/>
      </c>
      <c r="G27" s="56"/>
    </row>
    <row r="28" spans="2:7" s="9" customFormat="1" ht="24.95" customHeight="1" x14ac:dyDescent="0.25">
      <c r="B28" s="61">
        <f>B29</f>
        <v>0.01</v>
      </c>
      <c r="C28" s="16">
        <f>C29</f>
        <v>0</v>
      </c>
      <c r="D28" s="8" t="s">
        <v>42</v>
      </c>
      <c r="E28" s="30" t="str">
        <f>IF(C28=0,"",(F28/C28)/0.2)</f>
        <v/>
      </c>
      <c r="F28" s="55" t="str">
        <f>IF(SUM(F29)=0,"",SUM(F29))</f>
        <v/>
      </c>
      <c r="G28" s="54"/>
    </row>
    <row r="29" spans="2:7" s="9" customFormat="1" ht="24.95" customHeight="1" x14ac:dyDescent="0.25">
      <c r="B29" s="62">
        <v>0.01</v>
      </c>
      <c r="C29" s="22">
        <f>IF(E29=0,0,IF(E29=1,B29,IF(E29=2,B29,IF(E29=3,B29,IF(E29=4,B29,IF(E29=5,B29))))))</f>
        <v>0</v>
      </c>
      <c r="D29" s="3" t="s">
        <v>88</v>
      </c>
      <c r="E29" s="40"/>
      <c r="F29" s="24" t="str">
        <f>IF(E29="","",C29*E29/5)</f>
        <v/>
      </c>
      <c r="G29" s="26"/>
    </row>
    <row r="30" spans="2:7" s="9" customFormat="1" ht="24.95" customHeight="1" x14ac:dyDescent="0.25">
      <c r="B30" s="61">
        <f>B31+B32</f>
        <v>0.05</v>
      </c>
      <c r="C30" s="16">
        <f>C31+C32</f>
        <v>0</v>
      </c>
      <c r="D30" s="8" t="s">
        <v>43</v>
      </c>
      <c r="E30" s="30" t="str">
        <f>IF(C30=0,"",(F30/C30)/0.2)</f>
        <v/>
      </c>
      <c r="F30" s="55" t="str">
        <f>IF(SUM(F31:F32)=0,"",SUM(F31:F32))</f>
        <v/>
      </c>
      <c r="G30" s="54"/>
    </row>
    <row r="31" spans="2:7" s="9" customFormat="1" ht="22.5" customHeight="1" x14ac:dyDescent="0.25">
      <c r="B31" s="62">
        <v>0.03</v>
      </c>
      <c r="C31" s="22">
        <f>IF(E31=0,0,IF(E31=1,B31,IF(E31=2,B31,IF(E31=3,B31,IF(E31=4,B31,IF(E31=5,B31))))))</f>
        <v>0</v>
      </c>
      <c r="D31" s="3" t="s">
        <v>44</v>
      </c>
      <c r="E31" s="43"/>
      <c r="F31" s="24" t="str">
        <f>IF(E31="","",C31*E31/5)</f>
        <v/>
      </c>
      <c r="G31" s="26"/>
    </row>
    <row r="32" spans="2:7" s="10" customFormat="1" ht="21.75" customHeight="1" x14ac:dyDescent="0.25">
      <c r="B32" s="62">
        <v>0.02</v>
      </c>
      <c r="C32" s="22">
        <f>IF(E32=0,0,IF(E32=1,B32,IF(E32=2,B32,IF(E32=3,B32,IF(E32=4,B32,IF(E32=5,B32))))))</f>
        <v>0</v>
      </c>
      <c r="D32" s="3" t="s">
        <v>45</v>
      </c>
      <c r="E32" s="43"/>
      <c r="F32" s="24" t="str">
        <f>IF(E32="","",C32*E32/5)</f>
        <v/>
      </c>
      <c r="G32" s="26"/>
    </row>
    <row r="33" spans="2:7" ht="24.95" customHeight="1" x14ac:dyDescent="0.2">
      <c r="B33" s="60">
        <f>B34+B38+B44+B46+B48</f>
        <v>0.22500000000000001</v>
      </c>
      <c r="C33" s="60">
        <f>C34+C38+C44+C46+C48</f>
        <v>0</v>
      </c>
      <c r="D33" s="6" t="s">
        <v>46</v>
      </c>
      <c r="E33" s="29" t="str">
        <f>IF(C33=0,"",(F33/C33)/0.2)</f>
        <v/>
      </c>
      <c r="F33" s="58" t="str">
        <f>IF(SUM(F34)+SUM(F38)+SUM(F44)+SUM(F46)+SUM(F48)=0,"",SUM(F34)+SUM(F38)+SUM(F44)+SUM(F46)+SUM(F48))</f>
        <v/>
      </c>
      <c r="G33" s="57"/>
    </row>
    <row r="34" spans="2:7" s="9" customFormat="1" ht="24.95" customHeight="1" x14ac:dyDescent="0.25">
      <c r="B34" s="61">
        <f>B35</f>
        <v>0.02</v>
      </c>
      <c r="C34" s="16">
        <f>C35</f>
        <v>0</v>
      </c>
      <c r="D34" s="8" t="s">
        <v>47</v>
      </c>
      <c r="E34" s="30" t="str">
        <f>IF(C34=0,"",(F34/C34)/0.2)</f>
        <v/>
      </c>
      <c r="F34" s="55" t="str">
        <f>IF(SUM(F35)=0,"",SUM(F35))</f>
        <v/>
      </c>
      <c r="G34" s="54"/>
    </row>
    <row r="35" spans="2:7" s="9" customFormat="1" ht="24.95" customHeight="1" x14ac:dyDescent="0.25">
      <c r="B35" s="62">
        <v>0.02</v>
      </c>
      <c r="C35" s="22">
        <f>IF(E35=0,0,IF(E35=1,B35,IF(E35=2,B35,IF(E35=3,B35,IF(E35=4,B35,IF(E35=5,B35))))))</f>
        <v>0</v>
      </c>
      <c r="D35" s="4" t="s">
        <v>48</v>
      </c>
      <c r="E35" s="40"/>
      <c r="F35" s="24" t="str">
        <f>IF(E35="","",C35*E35/5)</f>
        <v/>
      </c>
      <c r="G35" s="26"/>
    </row>
    <row r="36" spans="2:7" s="9" customFormat="1" ht="24.95" customHeight="1" x14ac:dyDescent="0.25">
      <c r="B36" s="62"/>
      <c r="C36" s="22"/>
      <c r="D36" s="4" t="s">
        <v>49</v>
      </c>
      <c r="E36" s="50" t="s">
        <v>31</v>
      </c>
      <c r="F36" s="24"/>
      <c r="G36" s="26"/>
    </row>
    <row r="37" spans="2:7" s="10" customFormat="1" ht="24.95" customHeight="1" x14ac:dyDescent="0.25">
      <c r="B37" s="62"/>
      <c r="C37" s="22"/>
      <c r="D37" s="4" t="s">
        <v>50</v>
      </c>
      <c r="E37" s="52" t="s">
        <v>31</v>
      </c>
      <c r="F37" s="24"/>
      <c r="G37" s="26"/>
    </row>
    <row r="38" spans="2:7" s="9" customFormat="1" ht="24.95" customHeight="1" x14ac:dyDescent="0.25">
      <c r="B38" s="61">
        <f>SUM(B39:B43)</f>
        <v>0.115</v>
      </c>
      <c r="C38" s="16">
        <f>SUM(C39:C43)</f>
        <v>0</v>
      </c>
      <c r="D38" s="8" t="s">
        <v>51</v>
      </c>
      <c r="E38" s="30" t="str">
        <f>IF(C38=0,"",(F38/C38)/0.2)</f>
        <v/>
      </c>
      <c r="F38" s="55" t="str">
        <f>IF(SUM(F39:F43)=0,"",SUM(F39:F43))</f>
        <v/>
      </c>
      <c r="G38" s="54"/>
    </row>
    <row r="39" spans="2:7" s="10" customFormat="1" ht="24.95" customHeight="1" x14ac:dyDescent="0.25">
      <c r="B39" s="62">
        <v>0.02</v>
      </c>
      <c r="C39" s="22">
        <f>IF(E39=0,0,IF(E39=1,B39,IF(E39=2,B39,IF(E39=3,B39,IF(E39=4,B39,IF(E39=5,B39))))))</f>
        <v>0</v>
      </c>
      <c r="D39" s="3" t="s">
        <v>52</v>
      </c>
      <c r="E39" s="41"/>
      <c r="F39" s="24" t="str">
        <f>IF(E39="","",C39*E39/5)</f>
        <v/>
      </c>
      <c r="G39" s="26"/>
    </row>
    <row r="40" spans="2:7" s="10" customFormat="1" ht="24.95" customHeight="1" x14ac:dyDescent="0.25">
      <c r="B40" s="62">
        <v>0.02</v>
      </c>
      <c r="C40" s="22">
        <f>IF(E40=0,0,IF(E40=1,B40,IF(E40=2,B40,IF(E40=3,B40,IF(E40=4,B40,IF(E40=5,B40))))))</f>
        <v>0</v>
      </c>
      <c r="D40" s="3" t="s">
        <v>53</v>
      </c>
      <c r="E40" s="42"/>
      <c r="F40" s="24" t="str">
        <f>IF(E40="","",C40*E40/5)</f>
        <v/>
      </c>
      <c r="G40" s="26"/>
    </row>
    <row r="41" spans="2:7" s="10" customFormat="1" ht="24.95" customHeight="1" x14ac:dyDescent="0.25">
      <c r="B41" s="62">
        <v>0.02</v>
      </c>
      <c r="C41" s="22">
        <f>IF(E41=0,0,IF(E41=1,B41,IF(E41=2,B41,IF(E41=3,B41,IF(E41=4,B41,IF(E41=5,B41))))))</f>
        <v>0</v>
      </c>
      <c r="D41" s="3" t="s">
        <v>85</v>
      </c>
      <c r="E41" s="40"/>
      <c r="F41" s="24" t="str">
        <f>IF(E41="","",C41*E41/5)</f>
        <v/>
      </c>
      <c r="G41" s="26"/>
    </row>
    <row r="42" spans="2:7" s="10" customFormat="1" ht="30.75" customHeight="1" x14ac:dyDescent="0.25">
      <c r="B42" s="62">
        <v>0.02</v>
      </c>
      <c r="C42" s="22">
        <f>IF(E42=0,0,IF(E42=1,B42,IF(E42=2,B42,IF(E42=3,B42,IF(E42=4,B42,IF(E42=5,B42))))))</f>
        <v>0</v>
      </c>
      <c r="D42" s="4" t="s">
        <v>54</v>
      </c>
      <c r="E42" s="43"/>
      <c r="F42" s="24" t="str">
        <f>IF(E42="","",C42*E42/5)</f>
        <v/>
      </c>
      <c r="G42" s="26"/>
    </row>
    <row r="43" spans="2:7" s="10" customFormat="1" ht="30.75" customHeight="1" x14ac:dyDescent="0.25">
      <c r="B43" s="62">
        <v>3.5000000000000003E-2</v>
      </c>
      <c r="C43" s="22">
        <f>IF(E43=0,0,IF(E43=1,B43,IF(E43=2,B43,IF(E43=3,B43,IF(E43=4,B43,IF(E43=5,B43))))))</f>
        <v>0</v>
      </c>
      <c r="D43" s="4" t="s">
        <v>100</v>
      </c>
      <c r="E43" s="43"/>
      <c r="F43" s="24" t="str">
        <f>IF(E43="","",C43*E43/5)</f>
        <v/>
      </c>
      <c r="G43" s="26"/>
    </row>
    <row r="44" spans="2:7" s="10" customFormat="1" ht="24.95" customHeight="1" x14ac:dyDescent="0.25">
      <c r="B44" s="61">
        <f>B45</f>
        <v>0.03</v>
      </c>
      <c r="C44" s="16">
        <f>C45</f>
        <v>0</v>
      </c>
      <c r="D44" s="8" t="s">
        <v>59</v>
      </c>
      <c r="E44" s="30" t="str">
        <f>IF(C44=0,"",(F44/C44)/0.2)</f>
        <v/>
      </c>
      <c r="F44" s="55" t="str">
        <f>IF(SUM(F45)=0,"",SUM(F45))</f>
        <v/>
      </c>
      <c r="G44" s="54"/>
    </row>
    <row r="45" spans="2:7" s="10" customFormat="1" ht="32.25" customHeight="1" x14ac:dyDescent="0.25">
      <c r="B45" s="62">
        <v>0.03</v>
      </c>
      <c r="C45" s="22">
        <f>IF(E45=0,0,IF(E45=1,B45,IF(E45=2,B45,IF(E45=3,B45,IF(E45=4,B45,IF(E45=5,B45))))))</f>
        <v>0</v>
      </c>
      <c r="D45" s="4" t="s">
        <v>60</v>
      </c>
      <c r="E45" s="40"/>
      <c r="F45" s="24" t="str">
        <f>IF(E45="","",C45*E45/5)</f>
        <v/>
      </c>
      <c r="G45" s="26"/>
    </row>
    <row r="46" spans="2:7" s="10" customFormat="1" ht="24.95" customHeight="1" x14ac:dyDescent="0.25">
      <c r="B46" s="61">
        <f>B47</f>
        <v>0.03</v>
      </c>
      <c r="C46" s="16">
        <f>C47</f>
        <v>0</v>
      </c>
      <c r="D46" s="8" t="s">
        <v>101</v>
      </c>
      <c r="E46" s="30" t="str">
        <f>IF(C46=0,"",(F46/C46)/0.2)</f>
        <v/>
      </c>
      <c r="F46" s="55" t="str">
        <f>IF(SUM(F47)=0,"",SUM(F47))</f>
        <v/>
      </c>
      <c r="G46" s="54"/>
    </row>
    <row r="47" spans="2:7" s="10" customFormat="1" ht="32.25" customHeight="1" x14ac:dyDescent="0.25">
      <c r="B47" s="62">
        <v>0.03</v>
      </c>
      <c r="C47" s="22">
        <f>IF(E47=0,0,IF(E47=1,B47,IF(E47=2,B47,IF(E47=3,B47,IF(E47=4,B47,IF(E47=5,B47))))))</f>
        <v>0</v>
      </c>
      <c r="D47" s="4" t="s">
        <v>102</v>
      </c>
      <c r="E47" s="40"/>
      <c r="F47" s="24" t="str">
        <f>IF(E47="","",C47*E47/5)</f>
        <v/>
      </c>
      <c r="G47" s="26"/>
    </row>
    <row r="48" spans="2:7" s="10" customFormat="1" ht="24.95" customHeight="1" x14ac:dyDescent="0.25">
      <c r="B48" s="61">
        <f>B49</f>
        <v>0.03</v>
      </c>
      <c r="C48" s="16">
        <f>C49</f>
        <v>0</v>
      </c>
      <c r="D48" s="8" t="s">
        <v>103</v>
      </c>
      <c r="E48" s="30" t="str">
        <f>IF(C48=0,"",(F48/C48)/0.2)</f>
        <v/>
      </c>
      <c r="F48" s="55" t="str">
        <f>IF(SUM(F49)=0,"",SUM(F49))</f>
        <v/>
      </c>
      <c r="G48" s="54"/>
    </row>
    <row r="49" spans="2:7" s="10" customFormat="1" ht="32.25" customHeight="1" x14ac:dyDescent="0.25">
      <c r="B49" s="62">
        <v>0.03</v>
      </c>
      <c r="C49" s="22">
        <f>IF(E49=0,0,IF(E49=1,B49,IF(E49=2,B49,IF(E49=3,B49,IF(E49=4,B49,IF(E49=5,B49))))))</f>
        <v>0</v>
      </c>
      <c r="D49" s="4" t="s">
        <v>104</v>
      </c>
      <c r="E49" s="40"/>
      <c r="F49" s="24" t="str">
        <f>IF(E49="","",C49*E49/5)</f>
        <v/>
      </c>
      <c r="G49" s="26"/>
    </row>
    <row r="50" spans="2:7" s="10" customFormat="1" ht="24.95" customHeight="1" x14ac:dyDescent="0.25">
      <c r="B50" s="60">
        <f>B51+B54+B57+B60+B63</f>
        <v>0.12</v>
      </c>
      <c r="C50" s="15">
        <f>C51+C54+C57+C60+C63</f>
        <v>0</v>
      </c>
      <c r="D50" s="6" t="s">
        <v>55</v>
      </c>
      <c r="E50" s="29" t="str">
        <f>IF(C50=0,"",(F50/C50)/0.2)</f>
        <v/>
      </c>
      <c r="F50" s="58" t="str">
        <f>IF(SUM(F51)+SUM(F54)+SUM(F57)+SUM(F60)+SUM(F63)=0,"",SUM(F51)+SUM(F54)+SUM(F57)+SUM(F60)+SUM(F63))</f>
        <v/>
      </c>
      <c r="G50" s="57"/>
    </row>
    <row r="51" spans="2:7" s="9" customFormat="1" ht="24.95" customHeight="1" x14ac:dyDescent="0.25">
      <c r="B51" s="61">
        <f>B52+B53</f>
        <v>0.03</v>
      </c>
      <c r="C51" s="16">
        <f>C52+C53</f>
        <v>0</v>
      </c>
      <c r="D51" s="8" t="s">
        <v>56</v>
      </c>
      <c r="E51" s="30" t="str">
        <f>IF(C51=0,"",(F51/C51)/0.2)</f>
        <v/>
      </c>
      <c r="F51" s="55" t="str">
        <f>IF(SUM(F52:F53)=0,"",SUM(F52:F53))</f>
        <v/>
      </c>
      <c r="G51" s="54"/>
    </row>
    <row r="52" spans="2:7" s="10" customFormat="1" ht="24.95" customHeight="1" x14ac:dyDescent="0.25">
      <c r="B52" s="62">
        <v>0.01</v>
      </c>
      <c r="C52" s="22">
        <f>IF(E52=0,0,IF(E52=1,B52,IF(E52=2,B52,IF(E52=3,B52,IF(E52=4,B52,IF(E52=5,B52))))))</f>
        <v>0</v>
      </c>
      <c r="D52" s="4" t="s">
        <v>57</v>
      </c>
      <c r="E52" s="40"/>
      <c r="F52" s="24" t="str">
        <f>IF(E52="","",C52*E52/5)</f>
        <v/>
      </c>
      <c r="G52" s="26"/>
    </row>
    <row r="53" spans="2:7" s="10" customFormat="1" ht="24.95" customHeight="1" x14ac:dyDescent="0.25">
      <c r="B53" s="62">
        <v>0.02</v>
      </c>
      <c r="C53" s="22">
        <f>IF(E53=0,0,IF(E53=1,B53,IF(E53=2,B53,IF(E53=3,B53,IF(E53=4,B53,IF(E53=5,B53))))))</f>
        <v>0</v>
      </c>
      <c r="D53" s="4" t="s">
        <v>58</v>
      </c>
      <c r="E53" s="43"/>
      <c r="F53" s="24" t="str">
        <f>IF(E53="","",C53*E53/5)</f>
        <v/>
      </c>
      <c r="G53" s="26"/>
    </row>
    <row r="54" spans="2:7" s="9" customFormat="1" ht="24.95" customHeight="1" x14ac:dyDescent="0.25">
      <c r="B54" s="61">
        <f>B55+B56</f>
        <v>0.03</v>
      </c>
      <c r="C54" s="16">
        <f>C55+C56</f>
        <v>0</v>
      </c>
      <c r="D54" s="8" t="s">
        <v>61</v>
      </c>
      <c r="E54" s="30" t="str">
        <f>IF(C54=0,"",(F54/C54)/0.2)</f>
        <v/>
      </c>
      <c r="F54" s="55" t="str">
        <f>IF(SUM(F55:F56)=0,"",SUM(F55:F56))</f>
        <v/>
      </c>
      <c r="G54" s="48"/>
    </row>
    <row r="55" spans="2:7" s="10" customFormat="1" ht="24.95" customHeight="1" x14ac:dyDescent="0.25">
      <c r="B55" s="62">
        <v>0.01</v>
      </c>
      <c r="C55" s="22">
        <f>IF(E55=0,0,IF(E55=1,B55,IF(E55=2,B55,IF(E55=3,B55,IF(E55=4,B55,IF(E55=5,B55))))))</f>
        <v>0</v>
      </c>
      <c r="D55" s="4" t="s">
        <v>62</v>
      </c>
      <c r="E55" s="41"/>
      <c r="F55" s="24" t="str">
        <f>IF(E55="","",C55*E55/5)</f>
        <v/>
      </c>
      <c r="G55" s="26"/>
    </row>
    <row r="56" spans="2:7" s="10" customFormat="1" ht="29.25" customHeight="1" x14ac:dyDescent="0.25">
      <c r="B56" s="62">
        <v>0.02</v>
      </c>
      <c r="C56" s="22">
        <f>IF(E56=0,0,IF(E56=1,B56,IF(E56=2,B56,IF(E56=3,B56,IF(E56=4,B56,IF(E56=5,B56))))))</f>
        <v>0</v>
      </c>
      <c r="D56" s="4" t="s">
        <v>63</v>
      </c>
      <c r="E56" s="43"/>
      <c r="F56" s="24" t="str">
        <f>IF(E56="","",C56*E56/5)</f>
        <v/>
      </c>
      <c r="G56" s="26"/>
    </row>
    <row r="57" spans="2:7" s="10" customFormat="1" ht="24.95" customHeight="1" x14ac:dyDescent="0.25">
      <c r="B57" s="61">
        <f>B58+B59</f>
        <v>0.03</v>
      </c>
      <c r="C57" s="16">
        <f>C58+C59</f>
        <v>0</v>
      </c>
      <c r="D57" s="8" t="s">
        <v>64</v>
      </c>
      <c r="E57" s="30" t="str">
        <f>IF(C57=0,"",(F57/C57)/0.2)</f>
        <v/>
      </c>
      <c r="F57" s="55" t="str">
        <f>IF(SUM(F58:F59)=0,"",SUM(F58:F59))</f>
        <v/>
      </c>
      <c r="G57" s="54"/>
    </row>
    <row r="58" spans="2:7" s="10" customFormat="1" ht="24.95" customHeight="1" x14ac:dyDescent="0.25">
      <c r="B58" s="62">
        <v>0.01</v>
      </c>
      <c r="C58" s="22">
        <f>IF(E58=0,0,IF(E58=1,B58,IF(E58=2,B58,IF(E58=3,B58,IF(E58=4,B58,IF(E58=5,B58))))))</f>
        <v>0</v>
      </c>
      <c r="D58" s="4" t="s">
        <v>65</v>
      </c>
      <c r="E58" s="40"/>
      <c r="F58" s="24" t="str">
        <f>IF(E58="","",C58*E58/5)</f>
        <v/>
      </c>
      <c r="G58" s="26"/>
    </row>
    <row r="59" spans="2:7" s="10" customFormat="1" ht="24.95" customHeight="1" x14ac:dyDescent="0.25">
      <c r="B59" s="62">
        <v>0.02</v>
      </c>
      <c r="C59" s="22">
        <f>IF(E59=0,0,IF(E59=1,B59,IF(E59=2,B59,IF(E59=3,B59,IF(E59=4,B59,IF(E59=5,B59))))))</f>
        <v>0</v>
      </c>
      <c r="D59" s="4" t="s">
        <v>66</v>
      </c>
      <c r="E59" s="43"/>
      <c r="F59" s="24" t="str">
        <f>IF(E59="","",C59*E59/5)</f>
        <v/>
      </c>
      <c r="G59" s="26"/>
    </row>
    <row r="60" spans="2:7" s="10" customFormat="1" ht="24.95" customHeight="1" x14ac:dyDescent="0.25">
      <c r="B60" s="61">
        <f>B61</f>
        <v>0.02</v>
      </c>
      <c r="C60" s="16">
        <f>C61</f>
        <v>0</v>
      </c>
      <c r="D60" s="8" t="s">
        <v>67</v>
      </c>
      <c r="E60" s="30" t="str">
        <f>IF(C60=0,"",(F60/C60)/0.2)</f>
        <v/>
      </c>
      <c r="F60" s="55" t="str">
        <f>IF(SUM(F61)=0,"",SUM(F61))</f>
        <v/>
      </c>
      <c r="G60" s="54"/>
    </row>
    <row r="61" spans="2:7" s="10" customFormat="1" ht="24.95" customHeight="1" x14ac:dyDescent="0.25">
      <c r="B61" s="62">
        <v>0.02</v>
      </c>
      <c r="C61" s="22">
        <f>IF(E61=0,0,IF(E61=1,B61,IF(E61=2,B61,IF(E61=3,B61,IF(E61=4,B61,IF(E61=5,B61))))))</f>
        <v>0</v>
      </c>
      <c r="D61" s="4" t="s">
        <v>68</v>
      </c>
      <c r="E61" s="40"/>
      <c r="F61" s="24" t="str">
        <f>IF(E61="","",C61*E61/5)</f>
        <v/>
      </c>
      <c r="G61" s="26"/>
    </row>
    <row r="62" spans="2:7" s="10" customFormat="1" ht="24.95" customHeight="1" x14ac:dyDescent="0.25">
      <c r="B62" s="62"/>
      <c r="C62" s="22"/>
      <c r="D62" s="4" t="s">
        <v>69</v>
      </c>
      <c r="E62" s="52" t="s">
        <v>31</v>
      </c>
      <c r="F62" s="24"/>
      <c r="G62" s="26"/>
    </row>
    <row r="63" spans="2:7" s="10" customFormat="1" ht="24.95" customHeight="1" x14ac:dyDescent="0.25">
      <c r="B63" s="61">
        <f>B64</f>
        <v>0.01</v>
      </c>
      <c r="C63" s="16">
        <f>C64</f>
        <v>0</v>
      </c>
      <c r="D63" s="8" t="s">
        <v>32</v>
      </c>
      <c r="E63" s="30" t="str">
        <f>IF(C63=0,"",(F63/C63)/0.2)</f>
        <v/>
      </c>
      <c r="F63" s="55" t="str">
        <f>IF(SUM(F64)=0,"",SUM(F64))</f>
        <v/>
      </c>
      <c r="G63" s="54"/>
    </row>
    <row r="64" spans="2:7" s="10" customFormat="1" ht="24.95" customHeight="1" x14ac:dyDescent="0.25">
      <c r="B64" s="62">
        <v>0.01</v>
      </c>
      <c r="C64" s="22">
        <f>IF(E64=0,0,IF(E64=1,B64,IF(E64=2,B64,IF(E64=3,B64,IF(E64=4,B64,IF(E64=5,B64))))))</f>
        <v>0</v>
      </c>
      <c r="D64" s="4" t="s">
        <v>70</v>
      </c>
      <c r="E64" s="40"/>
      <c r="F64" s="24" t="str">
        <f>IF(E64="","",C64*E64/5)</f>
        <v/>
      </c>
      <c r="G64" s="26"/>
    </row>
    <row r="65" spans="2:7" ht="24.95" customHeight="1" x14ac:dyDescent="0.2">
      <c r="B65" s="60">
        <f>B66</f>
        <v>0.11000000000000001</v>
      </c>
      <c r="C65" s="15">
        <f>C66</f>
        <v>0</v>
      </c>
      <c r="D65" s="6" t="s">
        <v>71</v>
      </c>
      <c r="E65" s="29" t="str">
        <f>IF(C65=0,"",(F65/C65)/0.2)</f>
        <v/>
      </c>
      <c r="F65" s="58" t="str">
        <f>IF(SUM(F66)=0,"",SUM(F66))</f>
        <v/>
      </c>
      <c r="G65" s="56"/>
    </row>
    <row r="66" spans="2:7" s="9" customFormat="1" ht="24.95" customHeight="1" x14ac:dyDescent="0.25">
      <c r="B66" s="61">
        <f>SUM(B67:B69)</f>
        <v>0.11000000000000001</v>
      </c>
      <c r="C66" s="16">
        <f>SUM(C67:C69)</f>
        <v>0</v>
      </c>
      <c r="D66" s="8" t="s">
        <v>72</v>
      </c>
      <c r="E66" s="30" t="str">
        <f>IF(C66=0,"",(F66/C66)/0.2)</f>
        <v/>
      </c>
      <c r="F66" s="55" t="str">
        <f>IF(SUM(F67:F69)=0,"",SUM(F67:F69))</f>
        <v/>
      </c>
      <c r="G66" s="54"/>
    </row>
    <row r="67" spans="2:7" s="10" customFormat="1" ht="24.95" customHeight="1" x14ac:dyDescent="0.25">
      <c r="B67" s="62">
        <v>0.03</v>
      </c>
      <c r="C67" s="22">
        <f>IF(E67=0,0,IF(E67=1,B67,IF(E67=2,B67,IF(E67=3,B67,IF(E67=4,B67,IF(E67=5,B67))))))</f>
        <v>0</v>
      </c>
      <c r="D67" s="4" t="s">
        <v>73</v>
      </c>
      <c r="E67" s="43"/>
      <c r="F67" s="24" t="str">
        <f>IF(E67="","",C67*E67/5)</f>
        <v/>
      </c>
      <c r="G67" s="26"/>
    </row>
    <row r="68" spans="2:7" s="9" customFormat="1" ht="35.25" customHeight="1" x14ac:dyDescent="0.25">
      <c r="B68" s="62">
        <v>0.04</v>
      </c>
      <c r="C68" s="22">
        <f>IF(E68=0,0,IF(E68=1,B68,IF(E68=2,B68,IF(E68=3,B68,IF(E68=4,B68,IF(E68=5,B68))))))</f>
        <v>0</v>
      </c>
      <c r="D68" s="4" t="s">
        <v>105</v>
      </c>
      <c r="E68" s="43"/>
      <c r="F68" s="24" t="str">
        <f>IF(E68="","",C68*E68/5)</f>
        <v/>
      </c>
      <c r="G68" s="26"/>
    </row>
    <row r="69" spans="2:7" s="10" customFormat="1" ht="35.25" customHeight="1" x14ac:dyDescent="0.25">
      <c r="B69" s="62">
        <v>0.04</v>
      </c>
      <c r="C69" s="22">
        <f>IF(E69=0,0,IF(E69=1,B69,IF(E69=2,B69,IF(E69=3,B69,IF(E69=4,B69,IF(E69=5,B69))))))</f>
        <v>0</v>
      </c>
      <c r="D69" s="4" t="s">
        <v>106</v>
      </c>
      <c r="E69" s="43"/>
      <c r="F69" s="24" t="str">
        <f>IF(E69="","",C69*E69/5)</f>
        <v/>
      </c>
      <c r="G69" s="26"/>
    </row>
    <row r="70" spans="2:7" s="10" customFormat="1" ht="32.25" customHeight="1" x14ac:dyDescent="0.25">
      <c r="B70" s="60">
        <f>B71+B73</f>
        <v>0.09</v>
      </c>
      <c r="C70" s="15">
        <f>C71+C73</f>
        <v>0</v>
      </c>
      <c r="D70" s="7" t="s">
        <v>33</v>
      </c>
      <c r="E70" s="29" t="str">
        <f>IF(C70=0,"",(F70/C70)/0.2)</f>
        <v/>
      </c>
      <c r="F70" s="58" t="str">
        <f>IF(SUM(F71)+SUM(F73)=0,"",SUM(F71)+SUM(F73))</f>
        <v/>
      </c>
      <c r="G70" s="59"/>
    </row>
    <row r="71" spans="2:7" s="10" customFormat="1" ht="32.25" customHeight="1" x14ac:dyDescent="0.25">
      <c r="B71" s="61">
        <f>B72</f>
        <v>0.04</v>
      </c>
      <c r="C71" s="16">
        <f>C72</f>
        <v>0</v>
      </c>
      <c r="D71" s="8" t="s">
        <v>34</v>
      </c>
      <c r="E71" s="30" t="str">
        <f>IF(C71=0,"",(F71/C71)/0.2)</f>
        <v/>
      </c>
      <c r="F71" s="55" t="str">
        <f>IF(SUM(F72)=0,"",SUM(F72))</f>
        <v/>
      </c>
      <c r="G71" s="54"/>
    </row>
    <row r="72" spans="2:7" s="10" customFormat="1" ht="30.75" customHeight="1" x14ac:dyDescent="0.25">
      <c r="B72" s="62">
        <v>0.04</v>
      </c>
      <c r="C72" s="22">
        <f>IF(E72=0,0,IF(E72=1,B72,IF(E72=2,B72,IF(E72=3,B72,IF(E72=4,B72,IF(E72=5,B72))))))</f>
        <v>0</v>
      </c>
      <c r="D72" s="4" t="s">
        <v>74</v>
      </c>
      <c r="E72" s="41"/>
      <c r="F72" s="24" t="str">
        <f>IF(E72="","",C72*E72/5)</f>
        <v/>
      </c>
      <c r="G72" s="26"/>
    </row>
    <row r="73" spans="2:7" s="10" customFormat="1" ht="26.25" customHeight="1" x14ac:dyDescent="0.25">
      <c r="B73" s="61">
        <f>B74</f>
        <v>0.05</v>
      </c>
      <c r="C73" s="16">
        <f>C74</f>
        <v>0</v>
      </c>
      <c r="D73" s="8" t="s">
        <v>35</v>
      </c>
      <c r="E73" s="30" t="str">
        <f>IF(C73=0,"",(F73/C73)/0.2)</f>
        <v/>
      </c>
      <c r="F73" s="55" t="str">
        <f>IF(SUM(F74)=0,"",SUM(F74))</f>
        <v/>
      </c>
      <c r="G73" s="54"/>
    </row>
    <row r="74" spans="2:7" s="10" customFormat="1" ht="32.25" customHeight="1" x14ac:dyDescent="0.25">
      <c r="B74" s="62">
        <v>0.05</v>
      </c>
      <c r="C74" s="22">
        <f>IF(E74=0,0,IF(E74=1,B74,IF(E74=2,B74,IF(E74=3,B74,IF(E74=4,B74,IF(E74=5,B74))))))</f>
        <v>0</v>
      </c>
      <c r="D74" s="4" t="s">
        <v>36</v>
      </c>
      <c r="E74" s="40"/>
      <c r="F74" s="24" t="str">
        <f>IF(E74="","",C74*E74/5)</f>
        <v/>
      </c>
      <c r="G74" s="26"/>
    </row>
    <row r="75" spans="2:7" ht="24.95" customHeight="1" x14ac:dyDescent="0.2">
      <c r="B75" s="60">
        <f>B76+B86</f>
        <v>0.24</v>
      </c>
      <c r="C75" s="15">
        <f>C76+C86</f>
        <v>0</v>
      </c>
      <c r="D75" s="7" t="s">
        <v>16</v>
      </c>
      <c r="E75" s="29" t="str">
        <f>IF(C75=0,"",(F75/C75)/0.2)</f>
        <v/>
      </c>
      <c r="F75" s="58" t="str">
        <f>IF(SUM(F76)+SUM(F86)=0,"",SUM(F76)+SUM(F86))</f>
        <v/>
      </c>
      <c r="G75" s="59"/>
    </row>
    <row r="76" spans="2:7" s="9" customFormat="1" ht="24.95" customHeight="1" x14ac:dyDescent="0.25">
      <c r="B76" s="61">
        <f>SUM(B77:B85)</f>
        <v>0.16999999999999998</v>
      </c>
      <c r="C76" s="16">
        <f>SUM(C77:C85)</f>
        <v>0</v>
      </c>
      <c r="D76" s="8" t="s">
        <v>3</v>
      </c>
      <c r="E76" s="30" t="str">
        <f>IF(C76=0,"",(F76/C76)/0.2)</f>
        <v/>
      </c>
      <c r="F76" s="55" t="str">
        <f>IF(SUM(F77:F85)=0,"",SUM(F77:F85))</f>
        <v/>
      </c>
      <c r="G76" s="54"/>
    </row>
    <row r="77" spans="2:7" s="10" customFormat="1" ht="24.95" customHeight="1" x14ac:dyDescent="0.25">
      <c r="B77" s="62">
        <v>0.01</v>
      </c>
      <c r="C77" s="22">
        <f t="shared" ref="C77:C85" si="0">IF(E77=0,0,IF(E77=1,B77,IF(E77=2,B77,IF(E77=3,B77,IF(E77=4,B77,IF(E77=5,B77))))))</f>
        <v>0</v>
      </c>
      <c r="D77" s="4" t="s">
        <v>4</v>
      </c>
      <c r="E77" s="41"/>
      <c r="F77" s="24" t="str">
        <f t="shared" ref="F77:F85" si="1">IF(E77="","",C77*E77/5)</f>
        <v/>
      </c>
      <c r="G77" s="26"/>
    </row>
    <row r="78" spans="2:7" s="10" customFormat="1" ht="24.95" customHeight="1" x14ac:dyDescent="0.25">
      <c r="B78" s="62">
        <v>0.01</v>
      </c>
      <c r="C78" s="22">
        <f t="shared" si="0"/>
        <v>0</v>
      </c>
      <c r="D78" s="4" t="s">
        <v>75</v>
      </c>
      <c r="E78" s="42"/>
      <c r="F78" s="24" t="str">
        <f t="shared" si="1"/>
        <v/>
      </c>
      <c r="G78" s="26"/>
    </row>
    <row r="79" spans="2:7" s="10" customFormat="1" ht="24.95" customHeight="1" x14ac:dyDescent="0.25">
      <c r="B79" s="62">
        <v>0.03</v>
      </c>
      <c r="C79" s="22">
        <f t="shared" si="0"/>
        <v>0</v>
      </c>
      <c r="D79" s="4" t="s">
        <v>76</v>
      </c>
      <c r="E79" s="42"/>
      <c r="F79" s="24" t="str">
        <f t="shared" si="1"/>
        <v/>
      </c>
      <c r="G79" s="26"/>
    </row>
    <row r="80" spans="2:7" s="10" customFormat="1" ht="24.95" customHeight="1" x14ac:dyDescent="0.25">
      <c r="B80" s="62">
        <v>0.01</v>
      </c>
      <c r="C80" s="22">
        <f t="shared" si="0"/>
        <v>0</v>
      </c>
      <c r="D80" s="4" t="s">
        <v>77</v>
      </c>
      <c r="E80" s="42"/>
      <c r="F80" s="24" t="str">
        <f t="shared" si="1"/>
        <v/>
      </c>
      <c r="G80" s="26"/>
    </row>
    <row r="81" spans="2:7" s="10" customFormat="1" ht="24.95" customHeight="1" x14ac:dyDescent="0.25">
      <c r="B81" s="62">
        <v>0.03</v>
      </c>
      <c r="C81" s="22">
        <f t="shared" si="0"/>
        <v>0</v>
      </c>
      <c r="D81" s="4" t="s">
        <v>78</v>
      </c>
      <c r="E81" s="42"/>
      <c r="F81" s="24" t="str">
        <f t="shared" si="1"/>
        <v/>
      </c>
      <c r="G81" s="26"/>
    </row>
    <row r="82" spans="2:7" s="10" customFormat="1" ht="24.75" customHeight="1" x14ac:dyDescent="0.25">
      <c r="B82" s="62">
        <v>0.02</v>
      </c>
      <c r="C82" s="22">
        <f t="shared" si="0"/>
        <v>0</v>
      </c>
      <c r="D82" s="4" t="s">
        <v>79</v>
      </c>
      <c r="E82" s="42"/>
      <c r="F82" s="24" t="str">
        <f t="shared" si="1"/>
        <v/>
      </c>
      <c r="G82" s="26"/>
    </row>
    <row r="83" spans="2:7" s="10" customFormat="1" ht="24.95" customHeight="1" x14ac:dyDescent="0.25">
      <c r="B83" s="62">
        <v>0.02</v>
      </c>
      <c r="C83" s="22">
        <f t="shared" si="0"/>
        <v>0</v>
      </c>
      <c r="D83" s="4" t="s">
        <v>80</v>
      </c>
      <c r="E83" s="42"/>
      <c r="F83" s="24" t="str">
        <f t="shared" si="1"/>
        <v/>
      </c>
      <c r="G83" s="26"/>
    </row>
    <row r="84" spans="2:7" s="10" customFormat="1" ht="26.25" customHeight="1" x14ac:dyDescent="0.25">
      <c r="B84" s="62">
        <v>0.02</v>
      </c>
      <c r="C84" s="22">
        <f t="shared" si="0"/>
        <v>0</v>
      </c>
      <c r="D84" s="4" t="s">
        <v>81</v>
      </c>
      <c r="E84" s="43"/>
      <c r="F84" s="24" t="str">
        <f t="shared" si="1"/>
        <v/>
      </c>
      <c r="G84" s="26"/>
    </row>
    <row r="85" spans="2:7" s="10" customFormat="1" ht="25.5" customHeight="1" x14ac:dyDescent="0.25">
      <c r="B85" s="62">
        <v>0.02</v>
      </c>
      <c r="C85" s="22">
        <f t="shared" si="0"/>
        <v>0</v>
      </c>
      <c r="D85" s="4" t="s">
        <v>83</v>
      </c>
      <c r="E85" s="43"/>
      <c r="F85" s="24" t="str">
        <f t="shared" si="1"/>
        <v/>
      </c>
      <c r="G85" s="26"/>
    </row>
    <row r="86" spans="2:7" s="9" customFormat="1" ht="24.95" customHeight="1" x14ac:dyDescent="0.25">
      <c r="B86" s="61">
        <f>SUM(B87:B91)</f>
        <v>7.0000000000000007E-2</v>
      </c>
      <c r="C86" s="16">
        <f>SUM(C87:C91)</f>
        <v>0</v>
      </c>
      <c r="D86" s="8" t="s">
        <v>82</v>
      </c>
      <c r="E86" s="30" t="str">
        <f>IF(C86=0,"",(F86/C86)/0.2)</f>
        <v/>
      </c>
      <c r="F86" s="55" t="str">
        <f>IF(SUM(F87:F91)=0,"",SUM(F87:F91))</f>
        <v/>
      </c>
      <c r="G86" s="54"/>
    </row>
    <row r="87" spans="2:7" s="10" customFormat="1" ht="24.95" customHeight="1" x14ac:dyDescent="0.25">
      <c r="B87" s="62">
        <v>0.02</v>
      </c>
      <c r="C87" s="22">
        <f>IF(E87=0,0,IF(E87=1,B87,IF(E87=2,B87,IF(E87=3,B87,IF(E87=4,B87,IF(E87=5,B87))))))</f>
        <v>0</v>
      </c>
      <c r="D87" s="12" t="s">
        <v>84</v>
      </c>
      <c r="E87" s="44"/>
      <c r="F87" s="24" t="str">
        <f>IF(E87="","",C87*E87/5)</f>
        <v/>
      </c>
      <c r="G87" s="26"/>
    </row>
    <row r="88" spans="2:7" s="10" customFormat="1" ht="24.95" customHeight="1" x14ac:dyDescent="0.25">
      <c r="B88" s="62">
        <v>0.02</v>
      </c>
      <c r="C88" s="22">
        <f>IF(E88=0,0,IF(E88=1,B88,IF(E88=2,B88,IF(E88=3,B88,IF(E88=4,B88,IF(E88=5,B88))))))</f>
        <v>0</v>
      </c>
      <c r="D88" s="12" t="s">
        <v>107</v>
      </c>
      <c r="E88" s="47"/>
      <c r="F88" s="24" t="str">
        <f>IF(E88="","",C88*E88/5)</f>
        <v/>
      </c>
      <c r="G88" s="26"/>
    </row>
    <row r="89" spans="2:7" s="10" customFormat="1" ht="24.95" customHeight="1" x14ac:dyDescent="0.25">
      <c r="B89" s="62">
        <v>0.01</v>
      </c>
      <c r="C89" s="22">
        <f>IF(E89=0,0,IF(E89=1,B89,IF(E89=2,B89,IF(E89=3,B89,IF(E89=4,B89,IF(E89=5,B89))))))</f>
        <v>0</v>
      </c>
      <c r="D89" s="12" t="s">
        <v>108</v>
      </c>
      <c r="E89" s="51"/>
      <c r="F89" s="24" t="str">
        <f>IF(E89="","",C89*E89/5)</f>
        <v/>
      </c>
      <c r="G89" s="26"/>
    </row>
    <row r="90" spans="2:7" s="10" customFormat="1" ht="24.95" customHeight="1" x14ac:dyDescent="0.25">
      <c r="B90" s="62">
        <v>0.01</v>
      </c>
      <c r="C90" s="22">
        <f>IF(E90=0,0,IF(E90=1,B90,IF(E90=2,B90,IF(E90=3,B90,IF(E90=4,B90,IF(E90=5,B90))))))</f>
        <v>0</v>
      </c>
      <c r="D90" s="13" t="s">
        <v>86</v>
      </c>
      <c r="E90" s="45"/>
      <c r="F90" s="24" t="str">
        <f>IF(E90="","",C90*E90/5)</f>
        <v/>
      </c>
      <c r="G90" s="26"/>
    </row>
    <row r="91" spans="2:7" s="10" customFormat="1" ht="24.95" customHeight="1" x14ac:dyDescent="0.25">
      <c r="B91" s="62">
        <v>0.01</v>
      </c>
      <c r="C91" s="22">
        <f>IF(E91=0,0,IF(E91=1,B91,IF(E91=2,B91,IF(E91=3,B91,IF(E91=4,B91,IF(E91=5,B91))))))</f>
        <v>0</v>
      </c>
      <c r="D91" s="13" t="s">
        <v>87</v>
      </c>
      <c r="E91" s="45"/>
      <c r="F91" s="24" t="str">
        <f>IF(E91="","",C91*E91/5)</f>
        <v/>
      </c>
      <c r="G91" s="26"/>
    </row>
    <row r="92" spans="2:7" ht="24.95" customHeight="1" x14ac:dyDescent="0.2">
      <c r="B92" s="60">
        <f>B93+B95+B97+B99+B101</f>
        <v>7.4999999999999997E-2</v>
      </c>
      <c r="C92" s="15">
        <f>C93+C95+C97+C99+C101</f>
        <v>0</v>
      </c>
      <c r="D92" s="6" t="s">
        <v>5</v>
      </c>
      <c r="E92" s="29" t="str">
        <f>IF(C92=0,"",(F92/C92)/0.2)</f>
        <v/>
      </c>
      <c r="F92" s="58" t="str">
        <f>IF(SUM(F93)+SUM(F95)+SUM(F97)+SUM(F99)+SUM(F101)=0,"",SUM(F93)+SUM(F95)+SUM(F97)+SUM(F99)+SUM(F101))</f>
        <v/>
      </c>
      <c r="G92" s="49"/>
    </row>
    <row r="93" spans="2:7" s="9" customFormat="1" ht="24.95" customHeight="1" x14ac:dyDescent="0.25">
      <c r="B93" s="61">
        <f>B94</f>
        <v>0.01</v>
      </c>
      <c r="C93" s="16">
        <f>C94</f>
        <v>0</v>
      </c>
      <c r="D93" s="8" t="s">
        <v>6</v>
      </c>
      <c r="E93" s="30" t="str">
        <f>IF(C93=0,"",(F93/C93)/0.2)</f>
        <v/>
      </c>
      <c r="F93" s="55" t="str">
        <f>IF(SUM(F94)=0,"",SUM(F94))</f>
        <v/>
      </c>
      <c r="G93" s="48"/>
    </row>
    <row r="94" spans="2:7" s="10" customFormat="1" ht="24.95" customHeight="1" x14ac:dyDescent="0.25">
      <c r="B94" s="62">
        <v>0.01</v>
      </c>
      <c r="C94" s="22">
        <f>IF(E94=0,0,IF(E94=1,B94,IF(E94=2,B94,IF(E94=3,B94,IF(E94=4,B94,IF(E94=5,B94))))))</f>
        <v>0</v>
      </c>
      <c r="D94" s="4" t="s">
        <v>7</v>
      </c>
      <c r="E94" s="40"/>
      <c r="F94" s="24" t="str">
        <f>IF(E94="","",C94*E94/5)</f>
        <v/>
      </c>
      <c r="G94" s="26"/>
    </row>
    <row r="95" spans="2:7" s="9" customFormat="1" ht="24.95" customHeight="1" x14ac:dyDescent="0.25">
      <c r="B95" s="61">
        <f>B96</f>
        <v>0.01</v>
      </c>
      <c r="C95" s="16">
        <f>C96</f>
        <v>0</v>
      </c>
      <c r="D95" s="8" t="s">
        <v>13</v>
      </c>
      <c r="E95" s="30" t="str">
        <f>IF(C95=0,"",(F95/C95)/0.2)</f>
        <v/>
      </c>
      <c r="F95" s="55" t="str">
        <f>IF(SUM(F96)=0,"",SUM(F96))</f>
        <v/>
      </c>
      <c r="G95" s="48"/>
    </row>
    <row r="96" spans="2:7" s="10" customFormat="1" ht="24.95" customHeight="1" x14ac:dyDescent="0.25">
      <c r="B96" s="62">
        <v>0.01</v>
      </c>
      <c r="C96" s="22">
        <f>IF(E96=0,0,IF(E96=1,B96,IF(E96=2,B96,IF(E96=3,B96,IF(E96=4,B96,IF(E96=5,B96))))))</f>
        <v>0</v>
      </c>
      <c r="D96" s="4" t="s">
        <v>8</v>
      </c>
      <c r="E96" s="40"/>
      <c r="F96" s="24" t="str">
        <f>IF(E96="","",C96*E96/5)</f>
        <v/>
      </c>
      <c r="G96" s="26"/>
    </row>
    <row r="97" spans="2:7" s="9" customFormat="1" ht="24.95" customHeight="1" x14ac:dyDescent="0.25">
      <c r="B97" s="61">
        <f>B98</f>
        <v>0.02</v>
      </c>
      <c r="C97" s="16">
        <f>C98</f>
        <v>0</v>
      </c>
      <c r="D97" s="8" t="s">
        <v>11</v>
      </c>
      <c r="E97" s="30" t="str">
        <f>IF(C97=0,"",(F97/C97)/0.2)</f>
        <v/>
      </c>
      <c r="F97" s="55" t="str">
        <f>IF(SUM(F98)=0,"",SUM(F98))</f>
        <v/>
      </c>
      <c r="G97" s="48"/>
    </row>
    <row r="98" spans="2:7" s="10" customFormat="1" ht="24.95" customHeight="1" x14ac:dyDescent="0.25">
      <c r="B98" s="62">
        <v>0.02</v>
      </c>
      <c r="C98" s="22">
        <f>IF(E98=0,0,IF(E98=1,B98,IF(E98=2,B98,IF(E98=3,B98,IF(E98=4,B98,IF(E98=5,B98))))))</f>
        <v>0</v>
      </c>
      <c r="D98" s="4" t="s">
        <v>9</v>
      </c>
      <c r="E98" s="40"/>
      <c r="F98" s="24" t="str">
        <f>IF(E98="","",C98*E98/5)</f>
        <v/>
      </c>
      <c r="G98" s="26"/>
    </row>
    <row r="99" spans="2:7" s="9" customFormat="1" ht="24.95" customHeight="1" x14ac:dyDescent="0.25">
      <c r="B99" s="61">
        <f>B100</f>
        <v>0.02</v>
      </c>
      <c r="C99" s="16">
        <f>C100</f>
        <v>0</v>
      </c>
      <c r="D99" s="8" t="s">
        <v>14</v>
      </c>
      <c r="E99" s="30" t="str">
        <f>IF(C99=0,"",(F99/C99)/0.2)</f>
        <v/>
      </c>
      <c r="F99" s="55" t="str">
        <f>IF(SUM(F100)=0,"",SUM(F100))</f>
        <v/>
      </c>
      <c r="G99" s="48"/>
    </row>
    <row r="100" spans="2:7" s="10" customFormat="1" ht="24.95" customHeight="1" x14ac:dyDescent="0.25">
      <c r="B100" s="62">
        <v>0.02</v>
      </c>
      <c r="C100" s="22">
        <f>IF(E100=0,0,IF(E100=1,B100,IF(E100=2,B100,IF(E100=3,B100,IF(E100=4,B100,IF(E100=5,B100))))))</f>
        <v>0</v>
      </c>
      <c r="D100" s="4" t="s">
        <v>10</v>
      </c>
      <c r="E100" s="40"/>
      <c r="F100" s="24" t="str">
        <f>IF(E100="","",C100*E100/5)</f>
        <v/>
      </c>
      <c r="G100" s="26"/>
    </row>
    <row r="101" spans="2:7" s="9" customFormat="1" ht="24.95" customHeight="1" x14ac:dyDescent="0.25">
      <c r="B101" s="61">
        <f>B102</f>
        <v>1.4999999999999999E-2</v>
      </c>
      <c r="C101" s="16">
        <f>C102</f>
        <v>0</v>
      </c>
      <c r="D101" s="8" t="s">
        <v>15</v>
      </c>
      <c r="E101" s="30" t="str">
        <f>IF(C101=0,"",(F101/C101)/0.2)</f>
        <v/>
      </c>
      <c r="F101" s="55" t="str">
        <f>IF(SUM(F102)=0,"",SUM(F102))</f>
        <v/>
      </c>
      <c r="G101" s="48"/>
    </row>
    <row r="102" spans="2:7" s="10" customFormat="1" ht="33" customHeight="1" thickBot="1" x14ac:dyDescent="0.3">
      <c r="B102" s="63">
        <v>1.4999999999999999E-2</v>
      </c>
      <c r="C102" s="22">
        <f>IF(E102=0,0,IF(E102=1,B102,IF(E102=2,B102,IF(E102=3,B102,IF(E102=4,B102,IF(E102=5,B102))))))</f>
        <v>0</v>
      </c>
      <c r="D102" s="18" t="s">
        <v>12</v>
      </c>
      <c r="E102" s="46"/>
      <c r="F102" s="24" t="str">
        <f>IF(E102="","",C102*E102/5)</f>
        <v/>
      </c>
      <c r="G102" s="28"/>
    </row>
    <row r="103" spans="2:7" ht="30.75" customHeight="1" thickBot="1" x14ac:dyDescent="0.25">
      <c r="B103" s="64">
        <f>B92+B75+B70+B65+B50+B33+B27+B14</f>
        <v>1</v>
      </c>
      <c r="C103" s="25">
        <f>C92+C75+C70+C65+C50+C33+C27+C14</f>
        <v>0</v>
      </c>
      <c r="D103" s="53" t="s">
        <v>37</v>
      </c>
      <c r="F103" s="25">
        <f>SUM(F92)+SUM(F75)+SUM(F70)+SUM(F65)+SUM(F50)+SUM(F33)+SUM(F27)+SUM(F14)</f>
        <v>0</v>
      </c>
    </row>
  </sheetData>
  <sheetProtection selectLockedCells="1"/>
  <customSheetViews>
    <customSheetView guid="{2D8C9892-3581-45C5-BFB9-8ACD40C538B5}" showGridLines="0" fitToPage="1">
      <pane ySplit="7" topLeftCell="A8" activePane="bottomLeft" state="frozen"/>
      <selection pane="bottomLeft" activeCell="D10" sqref="D10"/>
      <pageMargins left="0.7" right="0.7" top="0.75" bottom="0.75" header="0.3" footer="0.3"/>
      <pageSetup paperSize="9" scale="36" fitToHeight="0" orientation="portrait" horizontalDpi="4294967293" verticalDpi="0" r:id="rId1"/>
    </customSheetView>
  </customSheetViews>
  <mergeCells count="7">
    <mergeCell ref="C7:C13"/>
    <mergeCell ref="B7:B13"/>
    <mergeCell ref="F2:F3"/>
    <mergeCell ref="G2:G3"/>
    <mergeCell ref="D9:D13"/>
    <mergeCell ref="F9:F13"/>
    <mergeCell ref="G9:G13"/>
  </mergeCells>
  <pageMargins left="0.70866141732283472" right="0.70866141732283472" top="0.74803149606299213" bottom="0.74803149606299213" header="0.31496062992125984" footer="0.31496062992125984"/>
  <pageSetup paperSize="8" scale="62" fitToHeight="0" orientation="portrait" horizontalDpi="4294967293" verticalDpi="4294967293" r:id="rId2"/>
  <headerFooter>
    <oddFooter>&amp;L&amp;F</oddFooter>
  </headerFooter>
  <drawing r:id="rId3"/>
  <legacyDrawing r:id="rId4"/>
  <controls>
    <mc:AlternateContent xmlns:mc="http://schemas.openxmlformats.org/markup-compatibility/2006">
      <mc:Choice Requires="x14">
        <control shapeId="1025" r:id="rId5" name="CommandButton1">
          <controlPr defaultSize="0" autoLine="0" r:id="rId6">
            <anchor moveWithCells="1">
              <from>
                <xdr:col>6</xdr:col>
                <xdr:colOff>152400</xdr:colOff>
                <xdr:row>8</xdr:row>
                <xdr:rowOff>85725</xdr:rowOff>
              </from>
              <to>
                <xdr:col>6</xdr:col>
                <xdr:colOff>3114675</xdr:colOff>
                <xdr:row>11</xdr:row>
                <xdr:rowOff>47625</xdr:rowOff>
              </to>
            </anchor>
          </controlPr>
        </control>
      </mc:Choice>
      <mc:Fallback>
        <control shapeId="1025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D'ASSAINISSEMENT</vt:lpstr>
      <vt:lpstr>'RAPPORT D''ASSAINISSEMENT'!Impression_des_titres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Magconseil</dc:creator>
  <cp:lastModifiedBy>cuccodoros</cp:lastModifiedBy>
  <cp:lastPrinted>2020-11-17T16:31:34Z</cp:lastPrinted>
  <dcterms:created xsi:type="dcterms:W3CDTF">2016-11-17T09:18:07Z</dcterms:created>
  <dcterms:modified xsi:type="dcterms:W3CDTF">2020-11-17T16:31:39Z</dcterms:modified>
</cp:coreProperties>
</file>