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3740"/>
  </bookViews>
  <sheets>
    <sheet name="INVESTIGATION HISTORIQUE" sheetId="1" r:id="rId1"/>
  </sheets>
  <definedNames>
    <definedName name="_xlnm.Print_Titles" localSheetId="0">'INVESTIGATION HISTORIQUE'!$1:$13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F98" i="1" s="1"/>
  <c r="F97" i="1" s="1"/>
  <c r="C96" i="1"/>
  <c r="F96" i="1" s="1"/>
  <c r="F95" i="1" s="1"/>
  <c r="C94" i="1"/>
  <c r="F94" i="1" s="1"/>
  <c r="F93" i="1" s="1"/>
  <c r="C92" i="1"/>
  <c r="F92" i="1" s="1"/>
  <c r="F91" i="1" s="1"/>
  <c r="C90" i="1"/>
  <c r="F90" i="1" s="1"/>
  <c r="F89" i="1" s="1"/>
  <c r="C87" i="1"/>
  <c r="F87" i="1" s="1"/>
  <c r="C86" i="1"/>
  <c r="F86" i="1" s="1"/>
  <c r="C85" i="1"/>
  <c r="F85" i="1" s="1"/>
  <c r="C84" i="1"/>
  <c r="F84" i="1" s="1"/>
  <c r="C82" i="1"/>
  <c r="F82" i="1" s="1"/>
  <c r="C81" i="1"/>
  <c r="F81" i="1" s="1"/>
  <c r="C80" i="1"/>
  <c r="F80" i="1" s="1"/>
  <c r="C79" i="1"/>
  <c r="F79" i="1" s="1"/>
  <c r="C76" i="1"/>
  <c r="F76" i="1" s="1"/>
  <c r="C75" i="1"/>
  <c r="F75" i="1" s="1"/>
  <c r="C73" i="1"/>
  <c r="F73" i="1" s="1"/>
  <c r="C72" i="1"/>
  <c r="F72" i="1" s="1"/>
  <c r="C69" i="1"/>
  <c r="F69" i="1" s="1"/>
  <c r="F68" i="1" s="1"/>
  <c r="C67" i="1"/>
  <c r="F67" i="1" s="1"/>
  <c r="F66" i="1" s="1"/>
  <c r="C65" i="1"/>
  <c r="F65" i="1" s="1"/>
  <c r="C64" i="1"/>
  <c r="F64" i="1" s="1"/>
  <c r="C62" i="1"/>
  <c r="F62" i="1" s="1"/>
  <c r="C61" i="1"/>
  <c r="F61" i="1" s="1"/>
  <c r="C60" i="1"/>
  <c r="F60" i="1" s="1"/>
  <c r="C58" i="1"/>
  <c r="F58" i="1" s="1"/>
  <c r="C57" i="1"/>
  <c r="F57" i="1" s="1"/>
  <c r="C54" i="1"/>
  <c r="F54" i="1" s="1"/>
  <c r="F53" i="1" s="1"/>
  <c r="C52" i="1"/>
  <c r="F52" i="1" s="1"/>
  <c r="F51" i="1" s="1"/>
  <c r="C49" i="1"/>
  <c r="F49" i="1" s="1"/>
  <c r="F48" i="1" s="1"/>
  <c r="C47" i="1"/>
  <c r="F47" i="1" s="1"/>
  <c r="F46" i="1" s="1"/>
  <c r="C45" i="1"/>
  <c r="F45" i="1" s="1"/>
  <c r="F44" i="1" s="1"/>
  <c r="C43" i="1"/>
  <c r="F43" i="1" s="1"/>
  <c r="C42" i="1"/>
  <c r="F42" i="1" s="1"/>
  <c r="C41" i="1"/>
  <c r="F41" i="1" s="1"/>
  <c r="C40" i="1"/>
  <c r="F40" i="1" s="1"/>
  <c r="C38" i="1"/>
  <c r="F38" i="1" s="1"/>
  <c r="F37" i="1" s="1"/>
  <c r="C36" i="1"/>
  <c r="F36" i="1" s="1"/>
  <c r="F35" i="1" s="1"/>
  <c r="C26" i="1"/>
  <c r="F26" i="1" s="1"/>
  <c r="C28" i="1"/>
  <c r="F28" i="1" s="1"/>
  <c r="C25" i="1"/>
  <c r="F25" i="1" s="1"/>
  <c r="F24" i="1" s="1"/>
  <c r="C23" i="1"/>
  <c r="F23" i="1" s="1"/>
  <c r="F22" i="1" s="1"/>
  <c r="C33" i="1"/>
  <c r="F33" i="1" s="1"/>
  <c r="C32" i="1"/>
  <c r="F32" i="1" s="1"/>
  <c r="C31" i="1"/>
  <c r="F31" i="1" s="1"/>
  <c r="C19" i="1"/>
  <c r="F19" i="1" s="1"/>
  <c r="C20" i="1"/>
  <c r="F20" i="1" s="1"/>
  <c r="C18" i="1"/>
  <c r="F18" i="1" s="1"/>
  <c r="C16" i="1"/>
  <c r="F16" i="1" s="1"/>
  <c r="F15" i="1" s="1"/>
  <c r="F88" i="1" l="1"/>
  <c r="F83" i="1"/>
  <c r="F78" i="1"/>
  <c r="F74" i="1"/>
  <c r="F71" i="1"/>
  <c r="F63" i="1"/>
  <c r="F59" i="1"/>
  <c r="F56" i="1"/>
  <c r="F50" i="1"/>
  <c r="F39" i="1"/>
  <c r="F34" i="1" s="1"/>
  <c r="F30" i="1"/>
  <c r="F29" i="1" s="1"/>
  <c r="F27" i="1"/>
  <c r="F21" i="1" s="1"/>
  <c r="F17" i="1"/>
  <c r="F14" i="1" s="1"/>
  <c r="F70" i="1" l="1"/>
  <c r="F77" i="1"/>
  <c r="F55" i="1"/>
  <c r="B97" i="1" l="1"/>
  <c r="B95" i="1"/>
  <c r="B93" i="1"/>
  <c r="B91" i="1"/>
  <c r="B89" i="1"/>
  <c r="B83" i="1"/>
  <c r="B78" i="1"/>
  <c r="B74" i="1"/>
  <c r="B71" i="1"/>
  <c r="B68" i="1"/>
  <c r="B66" i="1"/>
  <c r="B63" i="1"/>
  <c r="B59" i="1"/>
  <c r="B56" i="1"/>
  <c r="B53" i="1"/>
  <c r="B51" i="1"/>
  <c r="B48" i="1"/>
  <c r="B46" i="1"/>
  <c r="B44" i="1"/>
  <c r="B39" i="1"/>
  <c r="B37" i="1"/>
  <c r="B35" i="1"/>
  <c r="B34" i="1" s="1"/>
  <c r="B27" i="1"/>
  <c r="B24" i="1"/>
  <c r="B22" i="1"/>
  <c r="B30" i="1"/>
  <c r="B29" i="1" s="1"/>
  <c r="B17" i="1"/>
  <c r="B15" i="1"/>
  <c r="B14" i="1" l="1"/>
  <c r="B55" i="1"/>
  <c r="B70" i="1"/>
  <c r="B77" i="1"/>
  <c r="B50" i="1"/>
  <c r="B21" i="1"/>
  <c r="B88" i="1"/>
  <c r="B99" i="1" l="1"/>
  <c r="C56" i="1"/>
  <c r="E56" i="1" s="1"/>
  <c r="C83" i="1"/>
  <c r="E83" i="1" s="1"/>
  <c r="C74" i="1" l="1"/>
  <c r="E74" i="1" s="1"/>
  <c r="C63" i="1"/>
  <c r="E63" i="1" s="1"/>
  <c r="C66" i="1"/>
  <c r="E66" i="1" s="1"/>
  <c r="C68" i="1"/>
  <c r="E68" i="1" s="1"/>
  <c r="C59" i="1"/>
  <c r="E59" i="1" s="1"/>
  <c r="C39" i="1"/>
  <c r="E39" i="1" s="1"/>
  <c r="C44" i="1"/>
  <c r="E44" i="1" s="1"/>
  <c r="C46" i="1"/>
  <c r="C48" i="1"/>
  <c r="E48" i="1" s="1"/>
  <c r="C53" i="1"/>
  <c r="E53" i="1" s="1"/>
  <c r="C51" i="1"/>
  <c r="E51" i="1" s="1"/>
  <c r="C55" i="1" l="1"/>
  <c r="E55" i="1" s="1"/>
  <c r="C50" i="1"/>
  <c r="E50" i="1" s="1"/>
  <c r="C37" i="1"/>
  <c r="E37" i="1" s="1"/>
  <c r="C27" i="1"/>
  <c r="E27" i="1" s="1"/>
  <c r="C35" i="1"/>
  <c r="E35" i="1" s="1"/>
  <c r="C24" i="1"/>
  <c r="E24" i="1" s="1"/>
  <c r="C22" i="1"/>
  <c r="E22" i="1" s="1"/>
  <c r="C30" i="1"/>
  <c r="C29" i="1" l="1"/>
  <c r="E29" i="1" s="1"/>
  <c r="E30" i="1"/>
  <c r="C34" i="1"/>
  <c r="C21" i="1"/>
  <c r="E21" i="1" s="1"/>
  <c r="C97" i="1" l="1"/>
  <c r="E97" i="1" s="1"/>
  <c r="C95" i="1"/>
  <c r="E95" i="1" s="1"/>
  <c r="C93" i="1"/>
  <c r="E93" i="1" s="1"/>
  <c r="C91" i="1"/>
  <c r="E91" i="1" s="1"/>
  <c r="C89" i="1"/>
  <c r="E89" i="1" s="1"/>
  <c r="C78" i="1"/>
  <c r="E78" i="1" s="1"/>
  <c r="C71" i="1"/>
  <c r="C15" i="1"/>
  <c r="C17" i="1"/>
  <c r="C14" i="1" l="1"/>
  <c r="E71" i="1"/>
  <c r="C70" i="1"/>
  <c r="E70" i="1" s="1"/>
  <c r="C88" i="1"/>
  <c r="E88" i="1" s="1"/>
  <c r="C77" i="1"/>
  <c r="E77" i="1" s="1"/>
  <c r="C99" i="1" l="1"/>
  <c r="E15" i="1" l="1"/>
  <c r="E46" i="1"/>
  <c r="E17" i="1" l="1"/>
  <c r="E34" i="1" l="1"/>
  <c r="E14" i="1"/>
  <c r="F99" i="1" l="1"/>
  <c r="G2" i="1" s="1"/>
</calcChain>
</file>

<file path=xl/sharedStrings.xml><?xml version="1.0" encoding="utf-8"?>
<sst xmlns="http://schemas.openxmlformats.org/spreadsheetml/2006/main" count="104" uniqueCount="102">
  <si>
    <t>INDICATEURS D'EVALUATION</t>
  </si>
  <si>
    <t>RESUME, CONTEXTE INITIAL ET OBJECTIF</t>
  </si>
  <si>
    <t>GEOLOGIE / HYDROGEOLOGIE</t>
  </si>
  <si>
    <t>BIENS A PROTEGER</t>
  </si>
  <si>
    <t>Situation, exposition et état des biens et objets à protéger</t>
  </si>
  <si>
    <t>RECOMMANDATIONS – SUITE DES OPERATIONS</t>
  </si>
  <si>
    <t>MESURES POUR LA SUITE DES OPERATIONS</t>
  </si>
  <si>
    <t>CONCLUSIONS DE L’AUTEUR</t>
  </si>
  <si>
    <t>ANNEXES DE BASE</t>
  </si>
  <si>
    <t>Annexe 1: Situation géographique générale (1:2'500 ou échelle adaptée)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</si>
  <si>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</si>
  <si>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</si>
  <si>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</si>
  <si>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</si>
  <si>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</si>
  <si>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</si>
  <si>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</si>
  <si>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</si>
  <si>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</si>
  <si>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</si>
  <si>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</si>
  <si>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</si>
  <si>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</si>
  <si>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</si>
  <si>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</si>
  <si>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</si>
  <si>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</si>
  <si>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</si>
  <si>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</si>
  <si>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</si>
  <si>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</si>
  <si>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</si>
  <si>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</si>
  <si>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</si>
  <si>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</si>
  <si>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</si>
  <si>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GRILLE D'EVALUATION POUR RAPPORT D'INVESTIGATION HISTORIQUE</t>
  </si>
  <si>
    <t>Activité de recherche et saisie des informations</t>
  </si>
  <si>
    <t>Enquêtes effectuées auprès de témoins</t>
  </si>
  <si>
    <t>RESULTATS DE L’INVESTIGATION HISTORIQUE</t>
  </si>
  <si>
    <t>SITUATION</t>
  </si>
  <si>
    <t>Situation de la zone, terrains voisins, plans cadastral</t>
  </si>
  <si>
    <t>Secteur de protection des eaux</t>
  </si>
  <si>
    <t>Origine et datation des pollutions (en rapport avec les dates jalons de la LPE art. 32e al. 4: 01 février 1996 ou 01 février 2001)</t>
  </si>
  <si>
    <t>Pour chaque activité, détermination de la période concernée et des procédés utilisés</t>
  </si>
  <si>
    <t>Matières polluantes utilisées (stockage, manipulation, élimination), estimation des quantités</t>
  </si>
  <si>
    <t>ACCIDENTS, FUITES</t>
  </si>
  <si>
    <t>SITUATION A RISQUES</t>
  </si>
  <si>
    <t>APPRECIATION RECAPITULATIVE</t>
  </si>
  <si>
    <t>Intégralité/fiabilité des données, lacunes de connaissance, cas échéant urgence</t>
  </si>
  <si>
    <t>MATRICE D'EVALUATION DE LA POLLUTION</t>
  </si>
  <si>
    <t>Tableau ou matrice d'évaluation proprement dite, présentant d'une manière synthétique les résultats de l'investigation historique</t>
  </si>
  <si>
    <t>TABLEAU OU MATRICE D'EVALUATION</t>
  </si>
  <si>
    <t>PLAN DU SITE</t>
  </si>
  <si>
    <t>Plan du site avec les surfaces donnant lieu à des soupçons, notamment les secteurs relatifs aux différentes activités importantes vis-à.vis de l'environnement</t>
  </si>
  <si>
    <t>PROGRAMME D'INVESTIGATION (CAS ECHEANT)</t>
  </si>
  <si>
    <t>Position, nombre, profondeur, technique, en présence d'eau souterraine forages en aval selon aide à l'exécution de l'OFEV</t>
  </si>
  <si>
    <t>Description du contrôle qualité</t>
  </si>
  <si>
    <t>PROGRAMME DE SONDAGE</t>
  </si>
  <si>
    <t>PROGRAMME DE PRELEVEMENT DES ECHANTILLONS</t>
  </si>
  <si>
    <t>Position, nombre, profondeur, technique, quantité prélevée</t>
  </si>
  <si>
    <t>Mesures des paramètres in situ</t>
  </si>
  <si>
    <t>PROGRAMME D'ANALYSE</t>
  </si>
  <si>
    <t>Paramètres à analyser, méthode d'analyse selonl'aide à l'exécution de l'OFEV "Méthodes d'analyse dans le domaine des déchets et des sites pollués", limite de quantification</t>
  </si>
  <si>
    <t>ETUDES COMPLEMENTAIRES EVENTUELLES</t>
  </si>
  <si>
    <t>Evaluation du danger de remobilisation (par exemple en cas de crue)</t>
  </si>
  <si>
    <t>ECHELONNEMENT</t>
  </si>
  <si>
    <t>Le cas échéant, présentation des possibilités de procéder par étapes</t>
  </si>
  <si>
    <t>Possibilités / options pour la suite des opérations</t>
  </si>
  <si>
    <t>Urgence pour la mise en œuvre d'autres mesures</t>
  </si>
  <si>
    <t>Prise de position claire et opérationnelle de l'auteur du rapport avec impartialité et cohérence</t>
  </si>
  <si>
    <t>Statut Osites proposé (art. 5 al. 4a, 4b Osites)</t>
  </si>
  <si>
    <t>AUTRES ANNEXES (non exhaustif)</t>
  </si>
  <si>
    <t>Coefficient pondération</t>
  </si>
  <si>
    <t>ACTIVITES DETERMINANTES POUR L'ENVIRONNEMENT</t>
  </si>
  <si>
    <t>NOTE FINALE</t>
  </si>
  <si>
    <t>Equipe de projet/ propriétaire et contact propriétaire/ resp.AQ/ versions, dates, etc… / résumé</t>
  </si>
  <si>
    <t>CARTOUCHE CQ ET RESUME SUCCINT</t>
  </si>
  <si>
    <t>INTRODUCTION, CONTEXTE INITIAL ET CONDITIONS CADRES (tabulaire)</t>
  </si>
  <si>
    <t>Objet de l’investigation : nom du site / raison sociale, N° de parcelle(s), cas échéant numéro officiel SP</t>
  </si>
  <si>
    <t>Eventuels projets de construction (n°DD, emprise avec plans et planning en annexes, date prévue ouv. du chantier)</t>
  </si>
  <si>
    <t>Motif IH OSites : Sur invitation de l'autorité compétente, projet de construction, changement de propriétaire, accident, initiative du propriétaire, constatations d'atteintes à l'environnement / Conditions Cadres (décision admin., mandat, calendrier)</t>
  </si>
  <si>
    <t>DESCRIPTION DU SITE (environnement, géologie et hydrogéologie)</t>
  </si>
  <si>
    <t>Description du sous-sol, de l'hydrologie et de hydrogéologie (direction des écoulements existants, paramètres hydrogéologiques) sur la base des documents existants / secteurs-zones de protection de eaux souterraines</t>
  </si>
  <si>
    <t xml:space="preserve">INVESTIGATIONS HISTORIQUES EFFECTUEES </t>
  </si>
  <si>
    <t>PROCEDURE/DOCUMENTS UTILISES (tableaux ou listes)</t>
  </si>
  <si>
    <t>Liste exhaustive des documents consultés en indiquant les sources</t>
  </si>
  <si>
    <t>HISTOIRE DE LA ZONE (tableaux)</t>
  </si>
  <si>
    <t>HISTOIRE DE L'UTILISATION DU BIEN FONDS (tableau)</t>
  </si>
  <si>
    <t>Raisons sociales et propriétaires successifs, historique de la construction, déplacement des activités ou changements d'activité - Documents du registre foncier (copies/scans/photosen annexes)</t>
  </si>
  <si>
    <t>Utilisation ancienne et actuelle, succession des raisons sociales et liens juridiques - Documents du registre du commerce (copies/scans/photosen annexes)</t>
  </si>
  <si>
    <t>Mécanismes de transfert des polluants dans l'environnement (puits perdu, réseau eaux usées, fosse, évacuation d'air vicié, etc.)
Localisation sur un plan d'époque des zones à risques.</t>
  </si>
  <si>
    <t>Proximité avec un cours d'eau, stabilité des déchets ou matériaux pollués, sols, cibles à risques du point de vue del'air</t>
  </si>
  <si>
    <t>Liste complète d'accidents ou de fuites connus (dossiers OCIRT / SABRA)</t>
  </si>
  <si>
    <t>Annexe 2: Plan du site pollué (plan des surfaces donnant lieu à des soupçons)</t>
  </si>
  <si>
    <t>Annexe 3: Plans des sondages prévus (cas échéant, combinaison avec le plan du site pollué)</t>
  </si>
  <si>
    <t>Annexe 4: Compte rendu des témoignages et des entretiens</t>
  </si>
  <si>
    <t>Annexe 5: Plans / schéma synoptiques pour l'histoire de l'utilisation, les activités, les accidents, les fuites, rapports existants, schéma de production, documentation photographiques</t>
  </si>
  <si>
    <t>Annexe 6: Autres documents déterminants pour l'histoire du bien-fonds (attestations registre foncier et registre du commerce, photos aériennes, plan de conduites, inventaires, etc..</t>
  </si>
  <si>
    <t>Annexe 7: Résultats d'investigations précédentes</t>
  </si>
  <si>
    <t>Annexe 8: Géologie, hydrogéologie, situation des biens et objets à protéger, etc.</t>
  </si>
  <si>
    <t>CHEF DE PROJET/BE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</si>
</sst>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0" fontId="2" fillId="2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2" fillId="3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wrapText="1"/>
    </xf>
    <xf numFmtId="0" fontId="1" fillId="0" borderId="6" xfId="0" applyFont="1" applyBorder="1"/>
    <xf numFmtId="10" fontId="1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left" vertical="center"/>
    </xf>
    <xf numFmtId="10" fontId="2" fillId="0" borderId="10" xfId="0" applyNumberFormat="1" applyFont="1" applyBorder="1" applyAlignment="1">
      <alignment horizontal="left" vertical="center"/>
    </xf>
    <xf numFmtId="10" fontId="2" fillId="0" borderId="12" xfId="0" applyNumberFormat="1" applyFont="1" applyBorder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10" fontId="7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10" fontId="11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1" fontId="19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6" borderId="4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 wrapText="1"/>
    </xf>
    <xf numFmtId="1" fontId="20" fillId="3" borderId="4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left" vertical="center"/>
      <protection locked="0"/>
    </xf>
    <xf numFmtId="10" fontId="13" fillId="0" borderId="15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/>
    <xf numFmtId="10" fontId="13" fillId="0" borderId="3" xfId="0" applyNumberFormat="1" applyFont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0" fontId="21" fillId="0" borderId="0" xfId="0" applyFont="1"/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1" fontId="19" fillId="4" borderId="17" xfId="0" applyNumberFormat="1" applyFont="1" applyFill="1" applyBorder="1" applyAlignment="1" applyProtection="1">
      <alignment horizontal="center" vertical="center"/>
      <protection locked="0"/>
    </xf>
    <xf numFmtId="1" fontId="14" fillId="4" borderId="17" xfId="0" applyNumberFormat="1" applyFont="1" applyFill="1" applyBorder="1" applyAlignment="1" applyProtection="1">
      <alignment horizontal="center" vertical="center"/>
      <protection locked="0"/>
    </xf>
    <xf numFmtId="1" fontId="14" fillId="4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10" fontId="2" fillId="0" borderId="6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9" fillId="0" borderId="6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0" fontId="25" fillId="0" borderId="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0" fontId="17" fillId="0" borderId="0" xfId="0" applyNumberFormat="1" applyFont="1" applyBorder="1" applyAlignment="1">
      <alignment horizontal="center" vertical="center" wrapText="1"/>
    </xf>
    <xf numFmtId="10" fontId="18" fillId="0" borderId="0" xfId="0" applyNumberFormat="1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95250</xdr:rowOff>
        </xdr:from>
        <xdr:to>
          <xdr:col>6</xdr:col>
          <xdr:colOff>3133725</xdr:colOff>
          <xdr:row>12</xdr:row>
          <xdr:rowOff>9525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99"/>
  <sheetViews>
    <sheetView showGridLines="0" tabSelected="1" zoomScale="85" zoomScaleNormal="85" workbookViewId="0">
      <pane ySplit="13" topLeftCell="A14" activePane="bottomLeft" state="frozen"/>
      <selection pane="bottomLeft" activeCell="G2" sqref="G2:G3"/>
    </sheetView>
  </sheetViews>
  <sheetFormatPr baseColWidth="10" defaultColWidth="3.85546875" defaultRowHeight="15" x14ac:dyDescent="0.2"/>
  <cols>
    <col min="1" max="1" width="2" style="1" customWidth="1"/>
    <col min="2" max="2" width="10.85546875" style="1" customWidth="1"/>
    <col min="3" max="3" width="16.7109375" style="14" customWidth="1"/>
    <col min="4" max="4" width="112.85546875" style="2" customWidth="1"/>
    <col min="5" max="5" width="14.7109375" style="1" customWidth="1"/>
    <col min="6" max="6" width="14.7109375" style="22" customWidth="1"/>
    <col min="7" max="7" width="48" style="1" customWidth="1"/>
    <col min="8" max="16384" width="3.85546875" style="1"/>
  </cols>
  <sheetData>
    <row r="1" spans="2:12" ht="28.5" customHeight="1" thickBot="1" x14ac:dyDescent="0.25">
      <c r="C1" s="35" t="s">
        <v>36</v>
      </c>
    </row>
    <row r="2" spans="2:12" ht="26.25" customHeight="1" x14ac:dyDescent="0.2">
      <c r="C2" s="32" t="s">
        <v>101</v>
      </c>
      <c r="D2" s="79"/>
      <c r="F2" s="84" t="s">
        <v>75</v>
      </c>
      <c r="G2" s="86">
        <f>IF(C99=0,0,F99/B99)</f>
        <v>0</v>
      </c>
    </row>
    <row r="3" spans="2:12" ht="26.25" customHeight="1" thickBot="1" x14ac:dyDescent="0.25">
      <c r="C3" s="33" t="s">
        <v>33</v>
      </c>
      <c r="D3" s="80"/>
      <c r="F3" s="85"/>
      <c r="G3" s="87"/>
    </row>
    <row r="4" spans="2:12" ht="26.25" customHeight="1" x14ac:dyDescent="0.2">
      <c r="C4" s="33" t="s">
        <v>34</v>
      </c>
      <c r="D4" s="80"/>
    </row>
    <row r="5" spans="2:12" ht="26.25" customHeight="1" thickBot="1" x14ac:dyDescent="0.25">
      <c r="C5" s="34" t="s">
        <v>35</v>
      </c>
      <c r="D5" s="81"/>
    </row>
    <row r="6" spans="2:12" ht="6" customHeight="1" thickBot="1" x14ac:dyDescent="0.25">
      <c r="L6" s="73"/>
    </row>
    <row r="7" spans="2:12" ht="15" customHeight="1" x14ac:dyDescent="0.2">
      <c r="B7" s="82" t="s">
        <v>73</v>
      </c>
      <c r="C7" s="82" t="s">
        <v>22</v>
      </c>
      <c r="D7" s="27"/>
      <c r="E7" s="28"/>
      <c r="F7" s="29"/>
      <c r="G7" s="28"/>
    </row>
    <row r="8" spans="2:12" ht="43.5" customHeight="1" x14ac:dyDescent="0.2">
      <c r="B8" s="83"/>
      <c r="C8" s="83"/>
      <c r="D8" s="30" t="s">
        <v>0</v>
      </c>
      <c r="E8" s="18" t="s">
        <v>23</v>
      </c>
      <c r="F8" s="31" t="s">
        <v>31</v>
      </c>
      <c r="G8" s="20" t="s">
        <v>24</v>
      </c>
    </row>
    <row r="9" spans="2:12" s="17" customFormat="1" ht="15" customHeight="1" x14ac:dyDescent="0.2">
      <c r="B9" s="83"/>
      <c r="C9" s="83"/>
      <c r="D9" s="88" t="s">
        <v>30</v>
      </c>
      <c r="E9" s="19" t="s">
        <v>25</v>
      </c>
      <c r="F9" s="90" t="s">
        <v>32</v>
      </c>
      <c r="G9" s="92"/>
    </row>
    <row r="10" spans="2:12" s="17" customFormat="1" ht="12.75" customHeight="1" x14ac:dyDescent="0.2">
      <c r="B10" s="83"/>
      <c r="C10" s="83"/>
      <c r="D10" s="89"/>
      <c r="E10" s="19" t="s">
        <v>26</v>
      </c>
      <c r="F10" s="91"/>
      <c r="G10" s="93"/>
    </row>
    <row r="11" spans="2:12" s="17" customFormat="1" ht="12.75" customHeight="1" x14ac:dyDescent="0.2">
      <c r="B11" s="83"/>
      <c r="C11" s="83"/>
      <c r="D11" s="89"/>
      <c r="E11" s="19" t="s">
        <v>27</v>
      </c>
      <c r="F11" s="91"/>
      <c r="G11" s="93"/>
    </row>
    <row r="12" spans="2:12" s="17" customFormat="1" ht="12.75" customHeight="1" x14ac:dyDescent="0.2">
      <c r="B12" s="83"/>
      <c r="C12" s="83"/>
      <c r="D12" s="89"/>
      <c r="E12" s="19" t="s">
        <v>28</v>
      </c>
      <c r="F12" s="91"/>
      <c r="G12" s="93"/>
    </row>
    <row r="13" spans="2:12" s="17" customFormat="1" ht="15.75" customHeight="1" x14ac:dyDescent="0.2">
      <c r="B13" s="83"/>
      <c r="C13" s="83"/>
      <c r="D13" s="89"/>
      <c r="E13" s="19" t="s">
        <v>29</v>
      </c>
      <c r="F13" s="91"/>
      <c r="G13" s="93"/>
    </row>
    <row r="14" spans="2:12" s="5" customFormat="1" ht="28.5" customHeight="1" x14ac:dyDescent="0.25">
      <c r="B14" s="62">
        <f>B15+B17</f>
        <v>0.05</v>
      </c>
      <c r="C14" s="15">
        <f>C15+C17</f>
        <v>0</v>
      </c>
      <c r="D14" s="6" t="s">
        <v>1</v>
      </c>
      <c r="E14" s="54" t="str">
        <f>IF(C14=0,"",(F14/C14)/0.2)</f>
        <v/>
      </c>
      <c r="F14" s="23" t="str">
        <f>IF(SUM(F15)+SUM(F17)=0,"",SUM(F15)+SUM(F17))</f>
        <v/>
      </c>
      <c r="G14" s="57"/>
    </row>
    <row r="15" spans="2:12" s="9" customFormat="1" ht="24.95" customHeight="1" x14ac:dyDescent="0.25">
      <c r="B15" s="63">
        <f>B16</f>
        <v>0.02</v>
      </c>
      <c r="C15" s="16">
        <f>C16</f>
        <v>0</v>
      </c>
      <c r="D15" s="8" t="s">
        <v>77</v>
      </c>
      <c r="E15" s="55" t="str">
        <f>IF(C15=0,"",(F15/C15)/0.2)</f>
        <v/>
      </c>
      <c r="F15" s="13" t="str">
        <f>IF(SUM(F16)=0,"",SUM(F16))</f>
        <v/>
      </c>
      <c r="G15" s="50"/>
    </row>
    <row r="16" spans="2:12" s="10" customFormat="1" ht="24.95" customHeight="1" x14ac:dyDescent="0.25">
      <c r="B16" s="64">
        <v>0.02</v>
      </c>
      <c r="C16" s="21">
        <f>IF(E16=0,0,IF(E16=1,B16,IF(E16=2,B16,IF(E16=3,B16,IF(E16=4,B16,IF(E16=5,B16))))))</f>
        <v>0</v>
      </c>
      <c r="D16" s="3" t="s">
        <v>76</v>
      </c>
      <c r="E16" s="25"/>
      <c r="F16" s="24" t="str">
        <f>IF(E16="","",C16*E16/5)</f>
        <v/>
      </c>
      <c r="G16" s="47"/>
    </row>
    <row r="17" spans="2:7" s="9" customFormat="1" ht="24.95" customHeight="1" x14ac:dyDescent="0.25">
      <c r="B17" s="63">
        <f>B18+B19+B20</f>
        <v>0.03</v>
      </c>
      <c r="C17" s="16">
        <f>C18+C19+C20</f>
        <v>0</v>
      </c>
      <c r="D17" s="8" t="s">
        <v>78</v>
      </c>
      <c r="E17" s="55" t="str">
        <f>IF(C17=0,"",(F17/C17)/0.2)</f>
        <v/>
      </c>
      <c r="F17" s="13" t="str">
        <f>IF(SUM(F18:F20)=0,"",SUM(F18:F20))</f>
        <v/>
      </c>
      <c r="G17" s="50"/>
    </row>
    <row r="18" spans="2:7" s="10" customFormat="1" ht="24.75" customHeight="1" x14ac:dyDescent="0.25">
      <c r="B18" s="64">
        <v>5.0000000000000001E-3</v>
      </c>
      <c r="C18" s="21">
        <f>IF(E18=0,0,IF(E18=1,B18,IF(E18=2,B18,IF(E18=3,B18,IF(E18=4,B18,IF(E18=5,B18))))))</f>
        <v>0</v>
      </c>
      <c r="D18" s="3" t="s">
        <v>79</v>
      </c>
      <c r="E18" s="74"/>
      <c r="F18" s="24" t="str">
        <f>IF(E18="","",C18*E18/5)</f>
        <v/>
      </c>
      <c r="G18" s="47"/>
    </row>
    <row r="19" spans="2:7" s="10" customFormat="1" ht="24.95" customHeight="1" x14ac:dyDescent="0.25">
      <c r="B19" s="64">
        <v>5.0000000000000001E-3</v>
      </c>
      <c r="C19" s="21">
        <f t="shared" ref="C19:C20" si="0">IF(E19=0,0,IF(E19=1,B19,IF(E19=2,B19,IF(E19=3,B19,IF(E19=4,B19,IF(E19=5,B19))))))</f>
        <v>0</v>
      </c>
      <c r="D19" s="3" t="s">
        <v>80</v>
      </c>
      <c r="E19" s="75"/>
      <c r="F19" s="24" t="str">
        <f>IF(E19="","",C19*E19/5)</f>
        <v/>
      </c>
      <c r="G19" s="47"/>
    </row>
    <row r="20" spans="2:7" s="10" customFormat="1" ht="30.75" customHeight="1" x14ac:dyDescent="0.25">
      <c r="B20" s="64">
        <v>0.02</v>
      </c>
      <c r="C20" s="21">
        <f t="shared" si="0"/>
        <v>0</v>
      </c>
      <c r="D20" s="3" t="s">
        <v>81</v>
      </c>
      <c r="E20" s="25"/>
      <c r="F20" s="24" t="str">
        <f>IF(E20="","",C20*E20/5)</f>
        <v/>
      </c>
      <c r="G20" s="47"/>
    </row>
    <row r="21" spans="2:7" s="9" customFormat="1" ht="24.95" customHeight="1" x14ac:dyDescent="0.25">
      <c r="B21" s="65">
        <f>B22+B24+B27</f>
        <v>0.05</v>
      </c>
      <c r="C21" s="37">
        <f>C22+C24+C27</f>
        <v>0</v>
      </c>
      <c r="D21" s="38" t="s">
        <v>82</v>
      </c>
      <c r="E21" s="54" t="str">
        <f>IF(C21=0,"",(F21/C21)/0.2)</f>
        <v/>
      </c>
      <c r="F21" s="23" t="str">
        <f>IF(SUM(F22)+SUM(F24)+SUM(F27)=0,"",SUM(F22)+SUM(F24)+SUM(F27))</f>
        <v/>
      </c>
      <c r="G21" s="46"/>
    </row>
    <row r="22" spans="2:7" s="10" customFormat="1" ht="24.95" customHeight="1" x14ac:dyDescent="0.25">
      <c r="B22" s="66">
        <f>B23</f>
        <v>0.01</v>
      </c>
      <c r="C22" s="39">
        <f>C23</f>
        <v>0</v>
      </c>
      <c r="D22" s="40" t="s">
        <v>40</v>
      </c>
      <c r="E22" s="55" t="str">
        <f>IF(C22=0,"",(F22/C22)/0.2)</f>
        <v/>
      </c>
      <c r="F22" s="13" t="str">
        <f>IF(SUM(F23)=0,"",SUM(F23))</f>
        <v/>
      </c>
      <c r="G22" s="48"/>
    </row>
    <row r="23" spans="2:7" s="10" customFormat="1" ht="24.95" customHeight="1" x14ac:dyDescent="0.25">
      <c r="B23" s="64">
        <v>0.01</v>
      </c>
      <c r="C23" s="21">
        <f>IF(E23=0,0,IF(E23=1,B23,IF(E23=2,B23,IF(E23=3,B23,IF(E23=4,B23,IF(E23=5,B23))))))</f>
        <v>0</v>
      </c>
      <c r="D23" s="4" t="s">
        <v>41</v>
      </c>
      <c r="E23" s="25"/>
      <c r="F23" s="24" t="str">
        <f>IF(E23="","",C23*E23/5)</f>
        <v/>
      </c>
      <c r="G23" s="47"/>
    </row>
    <row r="24" spans="2:7" s="9" customFormat="1" ht="24.95" customHeight="1" x14ac:dyDescent="0.25">
      <c r="B24" s="63">
        <f>B25</f>
        <v>0.02</v>
      </c>
      <c r="C24" s="16">
        <f>C25</f>
        <v>0</v>
      </c>
      <c r="D24" s="8" t="s">
        <v>2</v>
      </c>
      <c r="E24" s="55" t="str">
        <f>IF(C24=0,"",(F24/C24)/0.2)</f>
        <v/>
      </c>
      <c r="F24" s="13" t="str">
        <f>IF(SUM(F25)=0,"",SUM(F25))</f>
        <v/>
      </c>
      <c r="G24" s="45"/>
    </row>
    <row r="25" spans="2:7" s="10" customFormat="1" ht="29.25" customHeight="1" x14ac:dyDescent="0.25">
      <c r="B25" s="64">
        <v>0.02</v>
      </c>
      <c r="C25" s="21">
        <f>IF(E25=0,0,IF(E25=1,B25,IF(E25=2,B25,IF(E25=3,B25,IF(E25=4,B25,IF(E25=5,B25))))))</f>
        <v>0</v>
      </c>
      <c r="D25" s="4" t="s">
        <v>83</v>
      </c>
      <c r="E25" s="25"/>
      <c r="F25" s="24" t="str">
        <f>IF(E25="","",C25*E25/5)</f>
        <v/>
      </c>
      <c r="G25" s="47"/>
    </row>
    <row r="26" spans="2:7" s="10" customFormat="1" ht="24.95" customHeight="1" x14ac:dyDescent="0.25">
      <c r="B26" s="64">
        <v>0.01</v>
      </c>
      <c r="C26" s="21">
        <f>IF(E26=0,0,IF(E26=1,B26,IF(E26=2,B26,IF(E26=3,B26,IF(E26=4,B26,IF(E26=5,B26))))))</f>
        <v>0</v>
      </c>
      <c r="D26" s="4" t="s">
        <v>42</v>
      </c>
      <c r="E26" s="25"/>
      <c r="F26" s="24" t="str">
        <f>IF(E26="","",C26*E26/5)</f>
        <v/>
      </c>
      <c r="G26" s="47"/>
    </row>
    <row r="27" spans="2:7" s="9" customFormat="1" ht="24.95" customHeight="1" x14ac:dyDescent="0.25">
      <c r="B27" s="63">
        <f>B28+B26</f>
        <v>0.02</v>
      </c>
      <c r="C27" s="16">
        <f>C28+C26</f>
        <v>0</v>
      </c>
      <c r="D27" s="8" t="s">
        <v>3</v>
      </c>
      <c r="E27" s="55" t="str">
        <f>IF(C27=0,"",(F27/C27)/0.2)</f>
        <v/>
      </c>
      <c r="F27" s="13" t="str">
        <f>IF(SUM(F28:F28)=0,"",SUM(F28:F28))</f>
        <v/>
      </c>
      <c r="G27" s="45"/>
    </row>
    <row r="28" spans="2:7" s="10" customFormat="1" ht="24.95" customHeight="1" x14ac:dyDescent="0.25">
      <c r="B28" s="64">
        <v>0.01</v>
      </c>
      <c r="C28" s="21">
        <f>IF(E28=0,0,IF(E28=1,B28,IF(E28=2,B28,IF(E28=3,B28,IF(E28=4,B28,IF(E28=5,B28))))))</f>
        <v>0</v>
      </c>
      <c r="D28" s="4" t="s">
        <v>4</v>
      </c>
      <c r="E28" s="74"/>
      <c r="F28" s="24" t="str">
        <f>IF(E28="","",C28*E28/5)</f>
        <v/>
      </c>
      <c r="G28" s="47"/>
    </row>
    <row r="29" spans="2:7" s="5" customFormat="1" ht="24.95" customHeight="1" x14ac:dyDescent="0.25">
      <c r="B29" s="62">
        <f>B30</f>
        <v>6.0000000000000005E-2</v>
      </c>
      <c r="C29" s="15">
        <f>C30</f>
        <v>0</v>
      </c>
      <c r="D29" s="6" t="s">
        <v>84</v>
      </c>
      <c r="E29" s="54" t="str">
        <f>IF(C29=0,"",(F29/C29)/0.2)</f>
        <v/>
      </c>
      <c r="F29" s="23" t="str">
        <f>IF(SUM(F30)=0,"",SUM(F30))</f>
        <v/>
      </c>
      <c r="G29" s="36"/>
    </row>
    <row r="30" spans="2:7" s="9" customFormat="1" ht="24.95" customHeight="1" x14ac:dyDescent="0.25">
      <c r="B30" s="63">
        <f>B31+B32+B33</f>
        <v>6.0000000000000005E-2</v>
      </c>
      <c r="C30" s="16">
        <f>C31+C32+C33</f>
        <v>0</v>
      </c>
      <c r="D30" s="8" t="s">
        <v>85</v>
      </c>
      <c r="E30" s="55" t="str">
        <f>IF(C30=0,"",(F30/C30)/0.2)</f>
        <v/>
      </c>
      <c r="F30" s="13" t="str">
        <f>IF(SUM(F31:F33)=0,"",SUM(F31:F33))</f>
        <v/>
      </c>
      <c r="G30" s="50"/>
    </row>
    <row r="31" spans="2:7" s="10" customFormat="1" ht="24.95" customHeight="1" x14ac:dyDescent="0.25">
      <c r="B31" s="64">
        <v>0.02</v>
      </c>
      <c r="C31" s="21">
        <f>IF(E31=0,0,IF(E31=1,B31,IF(E31=2,B31,IF(E31=3,B31,IF(E31=4,B31,IF(E31=5,B31))))))</f>
        <v>0</v>
      </c>
      <c r="D31" s="3" t="s">
        <v>37</v>
      </c>
      <c r="E31" s="74"/>
      <c r="F31" s="24" t="str">
        <f>IF(E31="","",C31*E31/5)</f>
        <v/>
      </c>
      <c r="G31" s="47"/>
    </row>
    <row r="32" spans="2:7" s="10" customFormat="1" ht="26.25" customHeight="1" x14ac:dyDescent="0.25">
      <c r="B32" s="64">
        <v>0.03</v>
      </c>
      <c r="C32" s="21">
        <f>IF(E32=0,0,IF(E32=1,B32,IF(E32=2,B32,IF(E32=3,B32,IF(E32=4,B32,IF(E32=5,B32))))))</f>
        <v>0</v>
      </c>
      <c r="D32" s="3" t="s">
        <v>38</v>
      </c>
      <c r="E32" s="75"/>
      <c r="F32" s="24" t="str">
        <f>IF(E32="","",C32*E32/5)</f>
        <v/>
      </c>
      <c r="G32" s="47"/>
    </row>
    <row r="33" spans="2:7" s="10" customFormat="1" ht="19.5" customHeight="1" x14ac:dyDescent="0.25">
      <c r="B33" s="64">
        <v>0.01</v>
      </c>
      <c r="C33" s="21">
        <f>IF(E33=0,0,IF(E33=1,B33,IF(E33=2,B33,IF(E33=3,B33,IF(E33=4,B33,IF(E33=5,B33))))))</f>
        <v>0</v>
      </c>
      <c r="D33" s="3" t="s">
        <v>86</v>
      </c>
      <c r="E33" s="25"/>
      <c r="F33" s="24" t="str">
        <f>IF(E33="","",C33*E33/5)</f>
        <v/>
      </c>
      <c r="G33" s="47"/>
    </row>
    <row r="34" spans="2:7" ht="24.95" customHeight="1" x14ac:dyDescent="0.2">
      <c r="B34" s="62">
        <f>B35+B37+B39+B44+B46+B48</f>
        <v>0.27</v>
      </c>
      <c r="C34" s="15">
        <f>C35+C37+C39+C44+C46+C48</f>
        <v>0</v>
      </c>
      <c r="D34" s="6" t="s">
        <v>39</v>
      </c>
      <c r="E34" s="54" t="str">
        <f>IF(C34=0,"",(F34/C34)/0.2)</f>
        <v/>
      </c>
      <c r="F34" s="23" t="str">
        <f>IF(SUM(F35)+SUM(F37)+SUM(F39)+SUM(F44)+SUM(F46)+SUM(F48)=0,"",SUM(F35)+SUM(F37)+SUM(F39)+SUM(F44)+SUM(F46)+SUM(F48))</f>
        <v/>
      </c>
      <c r="G34" s="36"/>
    </row>
    <row r="35" spans="2:7" s="9" customFormat="1" ht="24.95" customHeight="1" x14ac:dyDescent="0.25">
      <c r="B35" s="63">
        <f>B36</f>
        <v>0.06</v>
      </c>
      <c r="C35" s="16">
        <f>C36</f>
        <v>0</v>
      </c>
      <c r="D35" s="8" t="s">
        <v>87</v>
      </c>
      <c r="E35" s="55" t="str">
        <f>IF(C35=0,"",(F35/C35)/0.2)</f>
        <v/>
      </c>
      <c r="F35" s="13" t="str">
        <f>IF(SUM(F36)=0,"",SUM(F36))</f>
        <v/>
      </c>
      <c r="G35" s="45"/>
    </row>
    <row r="36" spans="2:7" s="9" customFormat="1" ht="30.75" customHeight="1" x14ac:dyDescent="0.25">
      <c r="B36" s="67">
        <v>0.06</v>
      </c>
      <c r="C36" s="21">
        <f>IF(E36=0,0,IF(E36=1,B36,IF(E36=2,B36,IF(E36=3,B36,IF(E36=4,B36,IF(E36=5,B36))))))</f>
        <v>0</v>
      </c>
      <c r="D36" s="41" t="s">
        <v>89</v>
      </c>
      <c r="E36" s="25"/>
      <c r="F36" s="24" t="str">
        <f>IF(E36="","",C36*E36/5)</f>
        <v/>
      </c>
      <c r="G36" s="51"/>
    </row>
    <row r="37" spans="2:7" s="9" customFormat="1" ht="24.95" customHeight="1" x14ac:dyDescent="0.25">
      <c r="B37" s="63">
        <f>B38</f>
        <v>0.06</v>
      </c>
      <c r="C37" s="16">
        <f>C38</f>
        <v>0</v>
      </c>
      <c r="D37" s="8" t="s">
        <v>88</v>
      </c>
      <c r="E37" s="55" t="str">
        <f>IF(C37=0,"",(F37/C37)/0.2)</f>
        <v/>
      </c>
      <c r="F37" s="13" t="str">
        <f>IF(SUM(F38)=0,"",SUM(F38))</f>
        <v/>
      </c>
      <c r="G37" s="45"/>
    </row>
    <row r="38" spans="2:7" s="10" customFormat="1" ht="24.95" customHeight="1" x14ac:dyDescent="0.25">
      <c r="B38" s="64">
        <v>0.06</v>
      </c>
      <c r="C38" s="21">
        <f>IF(E38=0,0,IF(E38=1,B38,IF(E38=2,B38,IF(E38=3,B38,IF(E38=4,B38,IF(E38=5,B38))))))</f>
        <v>0</v>
      </c>
      <c r="D38" s="3" t="s">
        <v>90</v>
      </c>
      <c r="E38" s="25"/>
      <c r="F38" s="24" t="str">
        <f>IF(E38="","",C38*E38/5)</f>
        <v/>
      </c>
      <c r="G38" s="47"/>
    </row>
    <row r="39" spans="2:7" s="9" customFormat="1" ht="24.95" customHeight="1" x14ac:dyDescent="0.25">
      <c r="B39" s="63">
        <f>B40+B41+B42+B43</f>
        <v>0.11000000000000001</v>
      </c>
      <c r="C39" s="16">
        <f>C40+C41+C42+C43</f>
        <v>0</v>
      </c>
      <c r="D39" s="8" t="s">
        <v>74</v>
      </c>
      <c r="E39" s="55" t="str">
        <f>IF(C39=0,"",(F39/C39)/0.2)</f>
        <v/>
      </c>
      <c r="F39" s="13" t="str">
        <f>IF(SUM(F40:F43)=0,"",SUM(F40:F43))</f>
        <v/>
      </c>
      <c r="G39" s="45"/>
    </row>
    <row r="40" spans="2:7" s="10" customFormat="1" ht="24.95" customHeight="1" x14ac:dyDescent="0.25">
      <c r="B40" s="68">
        <v>0.03</v>
      </c>
      <c r="C40" s="21">
        <f>IF(E40=0,0,IF(E40=1,B40,IF(E40=2,B40,IF(E40=3,B40,IF(E40=4,B40,IF(E40=5,B40))))))</f>
        <v>0</v>
      </c>
      <c r="D40" s="4" t="s">
        <v>44</v>
      </c>
      <c r="E40" s="74"/>
      <c r="F40" s="24" t="str">
        <f>IF(E40="","",C40*E40/5)</f>
        <v/>
      </c>
      <c r="G40" s="47"/>
    </row>
    <row r="41" spans="2:7" s="10" customFormat="1" ht="24.95" customHeight="1" x14ac:dyDescent="0.25">
      <c r="B41" s="68">
        <v>0.04</v>
      </c>
      <c r="C41" s="21">
        <f>IF(E41=0,0,IF(E41=1,B41,IF(E41=2,B41,IF(E41=3,B41,IF(E41=4,B41,IF(E41=5,B41))))))</f>
        <v>0</v>
      </c>
      <c r="D41" s="4" t="s">
        <v>43</v>
      </c>
      <c r="E41" s="75"/>
      <c r="F41" s="24" t="str">
        <f>IF(E41="","",C41*E41/5)</f>
        <v/>
      </c>
      <c r="G41" s="47"/>
    </row>
    <row r="42" spans="2:7" s="10" customFormat="1" ht="24.95" customHeight="1" x14ac:dyDescent="0.25">
      <c r="B42" s="68">
        <v>0.02</v>
      </c>
      <c r="C42" s="21">
        <f>IF(E42=0,0,IF(E42=1,B42,IF(E42=2,B42,IF(E42=3,B42,IF(E42=4,B42,IF(E42=5,B42))))))</f>
        <v>0</v>
      </c>
      <c r="D42" s="4" t="s">
        <v>45</v>
      </c>
      <c r="E42" s="75"/>
      <c r="F42" s="24" t="str">
        <f>IF(E42="","",C42*E42/5)</f>
        <v/>
      </c>
      <c r="G42" s="47"/>
    </row>
    <row r="43" spans="2:7" s="10" customFormat="1" ht="24.75" customHeight="1" x14ac:dyDescent="0.25">
      <c r="B43" s="68">
        <v>0.02</v>
      </c>
      <c r="C43" s="21">
        <f>IF(E43=0,0,IF(E43=1,B43,IF(E43=2,B43,IF(E43=3,B43,IF(E43=4,B43,IF(E43=5,B43))))))</f>
        <v>0</v>
      </c>
      <c r="D43" s="4" t="s">
        <v>91</v>
      </c>
      <c r="E43" s="25"/>
      <c r="F43" s="24" t="str">
        <f>IF(E43="","",C43*E43/5)</f>
        <v/>
      </c>
      <c r="G43" s="47"/>
    </row>
    <row r="44" spans="2:7" s="9" customFormat="1" ht="24.95" customHeight="1" x14ac:dyDescent="0.25">
      <c r="B44" s="63">
        <f>B45</f>
        <v>0.02</v>
      </c>
      <c r="C44" s="16">
        <f>C45</f>
        <v>0</v>
      </c>
      <c r="D44" s="8" t="s">
        <v>46</v>
      </c>
      <c r="E44" s="55" t="str">
        <f>IF(C44=0,"",(F44/C44)/0.2)</f>
        <v/>
      </c>
      <c r="F44" s="13" t="str">
        <f>IF(SUM(F45)=0,"",SUM(F45))</f>
        <v/>
      </c>
      <c r="G44" s="45"/>
    </row>
    <row r="45" spans="2:7" s="10" customFormat="1" ht="24.95" customHeight="1" x14ac:dyDescent="0.25">
      <c r="B45" s="68">
        <v>0.02</v>
      </c>
      <c r="C45" s="21">
        <f>IF(E45=0,0,IF(E45=1,B45,IF(E45=2,B45,IF(E45=3,B45,IF(E45=4,B45,IF(E45=5,B45))))))</f>
        <v>0</v>
      </c>
      <c r="D45" s="4" t="s">
        <v>93</v>
      </c>
      <c r="E45" s="25"/>
      <c r="F45" s="24" t="str">
        <f>IF(E45="","",C45*E45/5)</f>
        <v/>
      </c>
      <c r="G45" s="47"/>
    </row>
    <row r="46" spans="2:7" s="10" customFormat="1" ht="24.95" customHeight="1" x14ac:dyDescent="0.25">
      <c r="B46" s="69">
        <f>B47</f>
        <v>0.01</v>
      </c>
      <c r="C46" s="42">
        <f>C47</f>
        <v>0</v>
      </c>
      <c r="D46" s="40" t="s">
        <v>47</v>
      </c>
      <c r="E46" s="55" t="str">
        <f>IF(C46=0,"",(F46/C46)/0.2)</f>
        <v/>
      </c>
      <c r="F46" s="13" t="str">
        <f>IF(SUM(F47)=0,"",SUM(F47))</f>
        <v/>
      </c>
      <c r="G46" s="48"/>
    </row>
    <row r="47" spans="2:7" s="10" customFormat="1" ht="24.95" customHeight="1" x14ac:dyDescent="0.25">
      <c r="B47" s="68">
        <v>0.01</v>
      </c>
      <c r="C47" s="21">
        <f>IF(E47=0,0,IF(E47=1,B47,IF(E47=2,B47,IF(E47=3,B47,IF(E47=4,B47,IF(E47=5,B47))))))</f>
        <v>0</v>
      </c>
      <c r="D47" s="4" t="s">
        <v>92</v>
      </c>
      <c r="E47" s="25"/>
      <c r="F47" s="24" t="str">
        <f>IF(E47="","",C47*E47/5)</f>
        <v/>
      </c>
      <c r="G47" s="47"/>
    </row>
    <row r="48" spans="2:7" s="10" customFormat="1" ht="24.95" customHeight="1" x14ac:dyDescent="0.25">
      <c r="B48" s="69">
        <f>B49</f>
        <v>0.01</v>
      </c>
      <c r="C48" s="42">
        <f>C49</f>
        <v>0</v>
      </c>
      <c r="D48" s="40" t="s">
        <v>48</v>
      </c>
      <c r="E48" s="55" t="str">
        <f>IF(C48=0,"",(F48/C48)/0.2)</f>
        <v/>
      </c>
      <c r="F48" s="13" t="str">
        <f>IF(SUM(F49)=0,"",SUM(F49))</f>
        <v/>
      </c>
      <c r="G48" s="48"/>
    </row>
    <row r="49" spans="2:7" s="10" customFormat="1" ht="24.95" customHeight="1" x14ac:dyDescent="0.25">
      <c r="B49" s="68">
        <v>0.01</v>
      </c>
      <c r="C49" s="21">
        <f>IF(E49=0,0,IF(E49=1,B49,IF(E49=2,B49,IF(E49=3,B49,IF(E49=4,B49,IF(E49=5,B49))))))</f>
        <v>0</v>
      </c>
      <c r="D49" s="4" t="s">
        <v>49</v>
      </c>
      <c r="E49" s="25"/>
      <c r="F49" s="24" t="str">
        <f>IF(E49="","",C49*E49/5)</f>
        <v/>
      </c>
      <c r="G49" s="47"/>
    </row>
    <row r="50" spans="2:7" s="10" customFormat="1" ht="24.95" customHeight="1" x14ac:dyDescent="0.25">
      <c r="B50" s="65">
        <f>B51+B53</f>
        <v>0.1</v>
      </c>
      <c r="C50" s="37">
        <f>C51+C53</f>
        <v>0</v>
      </c>
      <c r="D50" s="43" t="s">
        <v>50</v>
      </c>
      <c r="E50" s="54" t="str">
        <f>IF(C50=0,"",(F50/C50)/0.2)</f>
        <v/>
      </c>
      <c r="F50" s="23" t="str">
        <f>IF(SUM(F51)+SUM(F53)=0,"",SUM(F51)+SUM(F53))</f>
        <v/>
      </c>
      <c r="G50" s="52"/>
    </row>
    <row r="51" spans="2:7" s="9" customFormat="1" ht="24.95" customHeight="1" x14ac:dyDescent="0.25">
      <c r="B51" s="63">
        <f>B52</f>
        <v>0.05</v>
      </c>
      <c r="C51" s="16">
        <f>C52</f>
        <v>0</v>
      </c>
      <c r="D51" s="8" t="s">
        <v>52</v>
      </c>
      <c r="E51" s="55" t="str">
        <f>IF(C51=0,"",(F51/C51)/0.2)</f>
        <v/>
      </c>
      <c r="F51" s="13" t="str">
        <f>IF(SUM(F52)=0,"",SUM(F52))</f>
        <v/>
      </c>
      <c r="G51" s="45"/>
    </row>
    <row r="52" spans="2:7" s="9" customFormat="1" ht="33" customHeight="1" x14ac:dyDescent="0.25">
      <c r="B52" s="70">
        <v>0.05</v>
      </c>
      <c r="C52" s="21">
        <f>IF(E52=0,0,IF(E52=1,B52,IF(E52=2,B52,IF(E52=3,B52,IF(E52=4,B52,IF(E52=5,B52))))))</f>
        <v>0</v>
      </c>
      <c r="D52" s="41" t="s">
        <v>51</v>
      </c>
      <c r="E52" s="44"/>
      <c r="F52" s="24" t="str">
        <f>IF(E52="","",C52*E52/5)</f>
        <v/>
      </c>
      <c r="G52" s="51"/>
    </row>
    <row r="53" spans="2:7" s="9" customFormat="1" ht="24.95" customHeight="1" x14ac:dyDescent="0.25">
      <c r="B53" s="63">
        <f>B54</f>
        <v>0.05</v>
      </c>
      <c r="C53" s="16">
        <f>C54</f>
        <v>0</v>
      </c>
      <c r="D53" s="8" t="s">
        <v>53</v>
      </c>
      <c r="E53" s="55" t="str">
        <f>IF(C53=0,"",(F53/C53)/0.2)</f>
        <v/>
      </c>
      <c r="F53" s="13" t="str">
        <f>IF(SUM(F54)=0,"",SUM(F54))</f>
        <v/>
      </c>
      <c r="G53" s="45"/>
    </row>
    <row r="54" spans="2:7" s="10" customFormat="1" ht="30" customHeight="1" x14ac:dyDescent="0.25">
      <c r="B54" s="68">
        <v>0.05</v>
      </c>
      <c r="C54" s="21">
        <f>IF(E54=0,0,IF(E54=1,B54,IF(E54=2,B54,IF(E54=3,B54,IF(E54=4,B54,IF(E54=5,B54))))))</f>
        <v>0</v>
      </c>
      <c r="D54" s="4" t="s">
        <v>54</v>
      </c>
      <c r="E54" s="25"/>
      <c r="F54" s="24" t="str">
        <f>IF(E54="","",C54*E54/5)</f>
        <v/>
      </c>
      <c r="G54" s="47"/>
    </row>
    <row r="55" spans="2:7" ht="24.95" customHeight="1" x14ac:dyDescent="0.2">
      <c r="B55" s="62">
        <f>B56+B59+B63+B66+B68</f>
        <v>0.18000000000000002</v>
      </c>
      <c r="C55" s="15">
        <f>C56+C59+C63+C66+C68</f>
        <v>0</v>
      </c>
      <c r="D55" s="6" t="s">
        <v>55</v>
      </c>
      <c r="E55" s="54" t="str">
        <f>IF(C55=0,"",(F55/C55)/0.2)</f>
        <v/>
      </c>
      <c r="F55" s="23" t="str">
        <f>IF(SUM(F56)+SUM(F59)+SUM(F63)+SUM(F66)+SUM(F68)=0,"",SUM(F56)+SUM(F59)+SUM(F63)+SUM(F66)+SUM(F68))</f>
        <v/>
      </c>
      <c r="G55" s="36"/>
    </row>
    <row r="56" spans="2:7" s="9" customFormat="1" ht="24.95" customHeight="1" x14ac:dyDescent="0.25">
      <c r="B56" s="63">
        <f>B57+B58</f>
        <v>0.05</v>
      </c>
      <c r="C56" s="16">
        <f>C57+C58</f>
        <v>0</v>
      </c>
      <c r="D56" s="8" t="s">
        <v>58</v>
      </c>
      <c r="E56" s="55" t="str">
        <f>IF(C56=0,"",(F56/C56)/0.2)</f>
        <v/>
      </c>
      <c r="F56" s="13" t="str">
        <f>IF(SUM(F57:F58)=0,"",SUM(F57:F58))</f>
        <v/>
      </c>
      <c r="G56" s="45"/>
    </row>
    <row r="57" spans="2:7" s="9" customFormat="1" ht="24.95" customHeight="1" x14ac:dyDescent="0.25">
      <c r="B57" s="70">
        <v>0.03</v>
      </c>
      <c r="C57" s="21">
        <f>IF(E57=0,0,IF(E57=1,B57,IF(E57=2,B57,IF(E57=3,B57,IF(E57=4,B57,IF(E57=5,B57))))))</f>
        <v>0</v>
      </c>
      <c r="D57" s="41" t="s">
        <v>56</v>
      </c>
      <c r="E57" s="74"/>
      <c r="F57" s="24" t="str">
        <f>IF(E57="","",C57*E57/5)</f>
        <v/>
      </c>
      <c r="G57" s="51"/>
    </row>
    <row r="58" spans="2:7" s="10" customFormat="1" ht="24.95" customHeight="1" x14ac:dyDescent="0.25">
      <c r="B58" s="68">
        <v>0.02</v>
      </c>
      <c r="C58" s="21">
        <f>IF(E58=0,0,IF(E58=1,B58,IF(E58=2,B58,IF(E58=3,B58,IF(E58=4,B58,IF(E58=5,B58))))))</f>
        <v>0</v>
      </c>
      <c r="D58" s="4" t="s">
        <v>57</v>
      </c>
      <c r="E58" s="25"/>
      <c r="F58" s="24" t="str">
        <f>IF(E58="","",C58*E58/5)</f>
        <v/>
      </c>
      <c r="G58" s="47"/>
    </row>
    <row r="59" spans="2:7" s="9" customFormat="1" ht="24.95" customHeight="1" x14ac:dyDescent="0.25">
      <c r="B59" s="63">
        <f>B60+B61+B62</f>
        <v>7.0000000000000007E-2</v>
      </c>
      <c r="C59" s="16">
        <f>C60+C61+C62</f>
        <v>0</v>
      </c>
      <c r="D59" s="8" t="s">
        <v>59</v>
      </c>
      <c r="E59" s="55" t="str">
        <f>IF(C59=0,"",(F59/C59)/0.2)</f>
        <v/>
      </c>
      <c r="F59" s="13" t="str">
        <f>IF(SUM(F60:F62)=0,"",SUM(F60:F62))</f>
        <v/>
      </c>
      <c r="G59" s="45"/>
    </row>
    <row r="60" spans="2:7" s="10" customFormat="1" ht="24.95" customHeight="1" x14ac:dyDescent="0.25">
      <c r="B60" s="68">
        <v>0.03</v>
      </c>
      <c r="C60" s="21">
        <f>IF(E60=0,0,IF(E60=1,B60,IF(E60=2,B60,IF(E60=3,B60,IF(E60=4,B60,IF(E60=5,B60))))))</f>
        <v>0</v>
      </c>
      <c r="D60" s="4" t="s">
        <v>60</v>
      </c>
      <c r="E60" s="74"/>
      <c r="F60" s="24" t="str">
        <f>IF(E60="","",C60*E60/5)</f>
        <v/>
      </c>
      <c r="G60" s="47"/>
    </row>
    <row r="61" spans="2:7" s="10" customFormat="1" ht="24.95" customHeight="1" x14ac:dyDescent="0.25">
      <c r="B61" s="68">
        <v>0.02</v>
      </c>
      <c r="C61" s="21">
        <f>IF(E61=0,0,IF(E61=1,B61,IF(E61=2,B61,IF(E61=3,B61,IF(E61=4,B61,IF(E61=5,B61))))))</f>
        <v>0</v>
      </c>
      <c r="D61" s="4" t="s">
        <v>61</v>
      </c>
      <c r="E61" s="75"/>
      <c r="F61" s="24" t="str">
        <f>IF(E61="","",C61*E61/5)</f>
        <v/>
      </c>
      <c r="G61" s="47"/>
    </row>
    <row r="62" spans="2:7" s="10" customFormat="1" ht="24.95" customHeight="1" x14ac:dyDescent="0.25">
      <c r="B62" s="68">
        <v>0.02</v>
      </c>
      <c r="C62" s="21">
        <f>IF(E62=0,0,IF(E62=1,B62,IF(E62=2,B62,IF(E62=3,B62,IF(E62=4,B62,IF(E62=5,B62))))))</f>
        <v>0</v>
      </c>
      <c r="D62" s="4" t="s">
        <v>57</v>
      </c>
      <c r="E62" s="25"/>
      <c r="F62" s="24" t="str">
        <f>IF(E62="","",C62*E62/5)</f>
        <v/>
      </c>
      <c r="G62" s="47"/>
    </row>
    <row r="63" spans="2:7" s="9" customFormat="1" ht="24.95" customHeight="1" x14ac:dyDescent="0.25">
      <c r="B63" s="63">
        <f>B64+B65</f>
        <v>0.04</v>
      </c>
      <c r="C63" s="16">
        <f>C64+C65</f>
        <v>0</v>
      </c>
      <c r="D63" s="8" t="s">
        <v>62</v>
      </c>
      <c r="E63" s="55" t="str">
        <f>IF(C63=0,"",(F63/C63)/0.2)</f>
        <v/>
      </c>
      <c r="F63" s="13" t="str">
        <f>IF(SUM(F64:F65)=0,"",SUM(F64:F65))</f>
        <v/>
      </c>
      <c r="G63" s="45"/>
    </row>
    <row r="64" spans="2:7" s="9" customFormat="1" ht="30.75" customHeight="1" x14ac:dyDescent="0.25">
      <c r="B64" s="70">
        <v>0.02</v>
      </c>
      <c r="C64" s="21">
        <f>IF(E64=0,0,IF(E64=1,B64,IF(E64=2,B64,IF(E64=3,B64,IF(E64=4,B64,IF(E64=5,B64))))))</f>
        <v>0</v>
      </c>
      <c r="D64" s="41" t="s">
        <v>63</v>
      </c>
      <c r="E64" s="76"/>
      <c r="F64" s="24" t="str">
        <f>IF(E64="","",C64*E64/5)</f>
        <v/>
      </c>
      <c r="G64" s="51"/>
    </row>
    <row r="65" spans="2:7" s="10" customFormat="1" ht="24" customHeight="1" x14ac:dyDescent="0.25">
      <c r="B65" s="68">
        <v>0.02</v>
      </c>
      <c r="C65" s="21">
        <f>IF(E65=0,0,IF(E65=1,B65,IF(E65=2,B65,IF(E65=3,B65,IF(E65=4,B65,IF(E65=5,B65))))))</f>
        <v>0</v>
      </c>
      <c r="D65" s="4" t="s">
        <v>57</v>
      </c>
      <c r="E65" s="25"/>
      <c r="F65" s="24" t="str">
        <f>IF(E65="","",C65*E65/5)</f>
        <v/>
      </c>
      <c r="G65" s="47"/>
    </row>
    <row r="66" spans="2:7" s="9" customFormat="1" ht="24.95" customHeight="1" x14ac:dyDescent="0.25">
      <c r="B66" s="63">
        <f>B67</f>
        <v>0.01</v>
      </c>
      <c r="C66" s="16">
        <f>C67</f>
        <v>0</v>
      </c>
      <c r="D66" s="8" t="s">
        <v>64</v>
      </c>
      <c r="E66" s="55" t="str">
        <f>IF(C66=0,"",(F66/C66)/0.2)</f>
        <v/>
      </c>
      <c r="F66" s="13" t="str">
        <f>IF(SUM(F67)=0,"",SUM(F67))</f>
        <v/>
      </c>
      <c r="G66" s="45"/>
    </row>
    <row r="67" spans="2:7" s="10" customFormat="1" ht="24.95" customHeight="1" x14ac:dyDescent="0.25">
      <c r="B67" s="68">
        <v>0.01</v>
      </c>
      <c r="C67" s="21">
        <f>IF(E67=0,0,IF(E67=1,B67,IF(E67=2,B67,IF(E67=3,B67,IF(E67=4,B67,IF(E67=5,B67))))))</f>
        <v>0</v>
      </c>
      <c r="D67" s="4" t="s">
        <v>65</v>
      </c>
      <c r="E67" s="25"/>
      <c r="F67" s="24" t="str">
        <f>IF(E67="","",C67*E67/5)</f>
        <v/>
      </c>
      <c r="G67" s="47"/>
    </row>
    <row r="68" spans="2:7" s="10" customFormat="1" ht="24.95" customHeight="1" x14ac:dyDescent="0.25">
      <c r="B68" s="63">
        <f>B69</f>
        <v>0.01</v>
      </c>
      <c r="C68" s="16">
        <f>C69</f>
        <v>0</v>
      </c>
      <c r="D68" s="8" t="s">
        <v>66</v>
      </c>
      <c r="E68" s="55" t="str">
        <f>IF(C68=0,"",(F68/C68)/0.2)</f>
        <v/>
      </c>
      <c r="F68" s="13" t="str">
        <f>IF(SUM(F69)=0,"",SUM(F69))</f>
        <v/>
      </c>
      <c r="G68" s="45"/>
    </row>
    <row r="69" spans="2:7" s="10" customFormat="1" ht="24.95" customHeight="1" x14ac:dyDescent="0.25">
      <c r="B69" s="68">
        <v>0.01</v>
      </c>
      <c r="C69" s="21">
        <f>IF(E69=0,0,IF(E69=1,B69,IF(E69=2,B69,IF(E69=3,B69,IF(E69=4,B69,IF(E69=5,B69))))))</f>
        <v>0</v>
      </c>
      <c r="D69" s="4" t="s">
        <v>67</v>
      </c>
      <c r="E69" s="25"/>
      <c r="F69" s="24" t="str">
        <f>IF(E69="","",C69*E69/5)</f>
        <v/>
      </c>
      <c r="G69" s="47"/>
    </row>
    <row r="70" spans="2:7" ht="24.95" customHeight="1" x14ac:dyDescent="0.2">
      <c r="B70" s="62">
        <f>B71+B74</f>
        <v>0.06</v>
      </c>
      <c r="C70" s="15">
        <f>C71+C74</f>
        <v>0</v>
      </c>
      <c r="D70" s="7" t="s">
        <v>5</v>
      </c>
      <c r="E70" s="54" t="str">
        <f>IF(C70=0,"",(F70/C70)/0.2)</f>
        <v/>
      </c>
      <c r="F70" s="23" t="str">
        <f>IF(SUM(F71)+SUM(F74)=0,"",SUM(F71)+SUM(F74))</f>
        <v/>
      </c>
      <c r="G70" s="36"/>
    </row>
    <row r="71" spans="2:7" s="9" customFormat="1" ht="24.95" customHeight="1" x14ac:dyDescent="0.25">
      <c r="B71" s="63">
        <f>B72+B73</f>
        <v>0.02</v>
      </c>
      <c r="C71" s="16">
        <f>C72+C73</f>
        <v>0</v>
      </c>
      <c r="D71" s="8" t="s">
        <v>6</v>
      </c>
      <c r="E71" s="55" t="str">
        <f>IF(C71=0,"",(F71/C71)/0.2)</f>
        <v/>
      </c>
      <c r="F71" s="13" t="str">
        <f>IF(SUM(F72:F73)=0,"",SUM(F72:F73))</f>
        <v/>
      </c>
      <c r="G71" s="45"/>
    </row>
    <row r="72" spans="2:7" s="10" customFormat="1" ht="24.95" customHeight="1" x14ac:dyDescent="0.25">
      <c r="B72" s="68">
        <v>0.01</v>
      </c>
      <c r="C72" s="21">
        <f>IF(E72=0,0,IF(E72=1,B72,IF(E72=2,B72,IF(E72=3,B72,IF(E72=4,B72,IF(E72=5,B72))))))</f>
        <v>0</v>
      </c>
      <c r="D72" s="4" t="s">
        <v>68</v>
      </c>
      <c r="E72" s="74"/>
      <c r="F72" s="24" t="str">
        <f>IF(E72="","",C72*E72/5)</f>
        <v/>
      </c>
      <c r="G72" s="47"/>
    </row>
    <row r="73" spans="2:7" s="10" customFormat="1" ht="27.75" customHeight="1" x14ac:dyDescent="0.25">
      <c r="B73" s="68">
        <v>0.01</v>
      </c>
      <c r="C73" s="21">
        <f>IF(E73=0,0,IF(E73=1,B73,IF(E73=2,B73,IF(E73=3,B73,IF(E73=4,B73,IF(E73=5,B73))))))</f>
        <v>0</v>
      </c>
      <c r="D73" s="4" t="s">
        <v>69</v>
      </c>
      <c r="E73" s="25"/>
      <c r="F73" s="24" t="str">
        <f>IF(E73="","",C73*E73/5)</f>
        <v/>
      </c>
      <c r="G73" s="47"/>
    </row>
    <row r="74" spans="2:7" s="9" customFormat="1" ht="24.95" customHeight="1" x14ac:dyDescent="0.25">
      <c r="B74" s="63">
        <f>B75+B76</f>
        <v>0.04</v>
      </c>
      <c r="C74" s="16">
        <f>C75+C76</f>
        <v>0</v>
      </c>
      <c r="D74" s="8" t="s">
        <v>7</v>
      </c>
      <c r="E74" s="55" t="str">
        <f>IF(C74=0,"",(F74/C74)/0.2)</f>
        <v/>
      </c>
      <c r="F74" s="13" t="str">
        <f>IF(SUM(F75:F76)=0,"",SUM(F75:F76))</f>
        <v/>
      </c>
      <c r="G74" s="45"/>
    </row>
    <row r="75" spans="2:7" s="10" customFormat="1" ht="24.95" customHeight="1" x14ac:dyDescent="0.25">
      <c r="B75" s="68">
        <v>0.03</v>
      </c>
      <c r="C75" s="21">
        <f>IF(E75=0,0,IF(E75=1,B75,IF(E75=2,B75,IF(E75=3,B75,IF(E75=4,B75,IF(E75=5,B75))))))</f>
        <v>0</v>
      </c>
      <c r="D75" s="4" t="s">
        <v>70</v>
      </c>
      <c r="E75" s="74"/>
      <c r="F75" s="24" t="str">
        <f>IF(E75="","",C75*E75/5)</f>
        <v/>
      </c>
      <c r="G75" s="47"/>
    </row>
    <row r="76" spans="2:7" s="10" customFormat="1" ht="24.95" customHeight="1" x14ac:dyDescent="0.25">
      <c r="B76" s="68">
        <v>0.01</v>
      </c>
      <c r="C76" s="21">
        <f>IF(E76=0,0,IF(E76=1,B76,IF(E76=2,B76,IF(E76=3,B76,IF(E76=4,B76,IF(E76=5,B76))))))</f>
        <v>0</v>
      </c>
      <c r="D76" s="4" t="s">
        <v>71</v>
      </c>
      <c r="E76" s="25"/>
      <c r="F76" s="24" t="str">
        <f>IF(E76="","",C76*E76/5)</f>
        <v/>
      </c>
      <c r="G76" s="47"/>
    </row>
    <row r="77" spans="2:7" ht="24.95" customHeight="1" x14ac:dyDescent="0.2">
      <c r="B77" s="62">
        <f>B78+B83</f>
        <v>0.18000000000000002</v>
      </c>
      <c r="C77" s="15">
        <f>C78+C83</f>
        <v>0</v>
      </c>
      <c r="D77" s="7" t="s">
        <v>21</v>
      </c>
      <c r="E77" s="54" t="str">
        <f>IF(C77=0,"",(F77/C77)/0.2)</f>
        <v/>
      </c>
      <c r="F77" s="23" t="str">
        <f>IF(SUM(F78)+SUM(F83)=0,"",SUM(F78)+SUM(F83))</f>
        <v/>
      </c>
      <c r="G77" s="36"/>
    </row>
    <row r="78" spans="2:7" s="9" customFormat="1" ht="24.95" customHeight="1" x14ac:dyDescent="0.25">
      <c r="B78" s="63">
        <f>SUM(B79:B82)</f>
        <v>9.0000000000000011E-2</v>
      </c>
      <c r="C78" s="16">
        <f>SUM(C79:C82)</f>
        <v>0</v>
      </c>
      <c r="D78" s="8" t="s">
        <v>8</v>
      </c>
      <c r="E78" s="55" t="str">
        <f>IF(C78=0,"",(F78/C78)/0.2)</f>
        <v/>
      </c>
      <c r="F78" s="13" t="str">
        <f>IF(SUM(F79:F82)=0,"",SUM(F79:F82))</f>
        <v/>
      </c>
      <c r="G78" s="45"/>
    </row>
    <row r="79" spans="2:7" s="10" customFormat="1" ht="24.95" customHeight="1" x14ac:dyDescent="0.25">
      <c r="B79" s="68">
        <v>0.01</v>
      </c>
      <c r="C79" s="21">
        <f>IF(E79=0,0,IF(E79=1,B79,IF(E79=2,B79,IF(E79=3,B79,IF(E79=4,B79,IF(E79=5,B79))))))</f>
        <v>0</v>
      </c>
      <c r="D79" s="4" t="s">
        <v>9</v>
      </c>
      <c r="E79" s="74"/>
      <c r="F79" s="24" t="str">
        <f>IF(E79="","",C79*E79/5)</f>
        <v/>
      </c>
      <c r="G79" s="47"/>
    </row>
    <row r="80" spans="2:7" s="10" customFormat="1" ht="24.95" customHeight="1" x14ac:dyDescent="0.25">
      <c r="B80" s="68">
        <v>0.03</v>
      </c>
      <c r="C80" s="21">
        <f>IF(E80=0,0,IF(E80=1,B80,IF(E80=2,B80,IF(E80=3,B80,IF(E80=4,B80,IF(E80=5,B80))))))</f>
        <v>0</v>
      </c>
      <c r="D80" s="4" t="s">
        <v>94</v>
      </c>
      <c r="E80" s="75"/>
      <c r="F80" s="24" t="str">
        <f>IF(E80="","",C80*E80/5)</f>
        <v/>
      </c>
      <c r="G80" s="47"/>
    </row>
    <row r="81" spans="2:7" s="10" customFormat="1" ht="24.95" customHeight="1" x14ac:dyDescent="0.25">
      <c r="B81" s="68">
        <v>0.03</v>
      </c>
      <c r="C81" s="21">
        <f>IF(E81=0,0,IF(E81=1,B81,IF(E81=2,B81,IF(E81=3,B81,IF(E81=4,B81,IF(E81=5,B81))))))</f>
        <v>0</v>
      </c>
      <c r="D81" s="4" t="s">
        <v>95</v>
      </c>
      <c r="E81" s="75"/>
      <c r="F81" s="24" t="str">
        <f>IF(E81="","",C81*E81/5)</f>
        <v/>
      </c>
      <c r="G81" s="47"/>
    </row>
    <row r="82" spans="2:7" s="10" customFormat="1" ht="24.95" customHeight="1" x14ac:dyDescent="0.25">
      <c r="B82" s="68">
        <v>0.02</v>
      </c>
      <c r="C82" s="21">
        <f>IF(E82=0,0,IF(E82=1,B82,IF(E82=2,B82,IF(E82=3,B82,IF(E82=4,B82,IF(E82=5,B82))))))</f>
        <v>0</v>
      </c>
      <c r="D82" s="4" t="s">
        <v>96</v>
      </c>
      <c r="E82" s="25"/>
      <c r="F82" s="24" t="str">
        <f>IF(E82="","",C82*E82/5)</f>
        <v/>
      </c>
      <c r="G82" s="47"/>
    </row>
    <row r="83" spans="2:7" s="9" customFormat="1" ht="24.95" customHeight="1" x14ac:dyDescent="0.25">
      <c r="B83" s="63">
        <f>SUM(B84:B87)</f>
        <v>9.0000000000000011E-2</v>
      </c>
      <c r="C83" s="16">
        <f>SUM(C84:C87)</f>
        <v>0</v>
      </c>
      <c r="D83" s="8" t="s">
        <v>72</v>
      </c>
      <c r="E83" s="55" t="str">
        <f>IF(C83=0,"",(F83/C83)/0.2)</f>
        <v/>
      </c>
      <c r="F83" s="13" t="str">
        <f>IF(SUM(F84:F87)=0,"",SUM(F84:F87))</f>
        <v/>
      </c>
      <c r="G83" s="45"/>
    </row>
    <row r="84" spans="2:7" s="10" customFormat="1" ht="30" customHeight="1" x14ac:dyDescent="0.25">
      <c r="B84" s="68">
        <v>0.03</v>
      </c>
      <c r="C84" s="21">
        <f>IF(E84=0,0,IF(E84=1,B84,IF(E84=2,B84,IF(E84=3,B84,IF(E84=4,B84,IF(E84=5,B84))))))</f>
        <v>0</v>
      </c>
      <c r="D84" s="11" t="s">
        <v>97</v>
      </c>
      <c r="E84" s="77"/>
      <c r="F84" s="24" t="str">
        <f>IF(E84="","",C84*E84/5)</f>
        <v/>
      </c>
      <c r="G84" s="47"/>
    </row>
    <row r="85" spans="2:7" s="10" customFormat="1" ht="23.25" customHeight="1" x14ac:dyDescent="0.25">
      <c r="B85" s="68">
        <v>0.02</v>
      </c>
      <c r="C85" s="21">
        <f>IF(E85=0,0,IF(E85=1,B85,IF(E85=2,B85,IF(E85=3,B85,IF(E85=4,B85,IF(E85=5,B85))))))</f>
        <v>0</v>
      </c>
      <c r="D85" s="12" t="s">
        <v>98</v>
      </c>
      <c r="E85" s="78"/>
      <c r="F85" s="24" t="str">
        <f>IF(E85="","",C85*E85/5)</f>
        <v/>
      </c>
      <c r="G85" s="47"/>
    </row>
    <row r="86" spans="2:7" s="10" customFormat="1" ht="24.95" customHeight="1" x14ac:dyDescent="0.25">
      <c r="B86" s="68">
        <v>0.02</v>
      </c>
      <c r="C86" s="21">
        <f>IF(E86=0,0,IF(E86=1,B86,IF(E86=2,B86,IF(E86=3,B86,IF(E86=4,B86,IF(E86=5,B86))))))</f>
        <v>0</v>
      </c>
      <c r="D86" s="12" t="s">
        <v>99</v>
      </c>
      <c r="E86" s="78"/>
      <c r="F86" s="24" t="str">
        <f>IF(E86="","",C86*E86/5)</f>
        <v/>
      </c>
      <c r="G86" s="47"/>
    </row>
    <row r="87" spans="2:7" s="10" customFormat="1" ht="24.95" customHeight="1" x14ac:dyDescent="0.25">
      <c r="B87" s="68">
        <v>0.02</v>
      </c>
      <c r="C87" s="21">
        <f>IF(E87=0,0,IF(E87=1,B87,IF(E87=2,B87,IF(E87=3,B87,IF(E87=4,B87,IF(E87=5,B87))))))</f>
        <v>0</v>
      </c>
      <c r="D87" s="12" t="s">
        <v>100</v>
      </c>
      <c r="E87" s="56"/>
      <c r="F87" s="24" t="str">
        <f>IF(E87="","",C87*E87/5)</f>
        <v/>
      </c>
      <c r="G87" s="47"/>
    </row>
    <row r="88" spans="2:7" ht="24.95" customHeight="1" x14ac:dyDescent="0.2">
      <c r="B88" s="62">
        <f>B89+B91+B93+B95+B97</f>
        <v>0.05</v>
      </c>
      <c r="C88" s="15">
        <f>C89+C91+C93+C95+C97</f>
        <v>0</v>
      </c>
      <c r="D88" s="6" t="s">
        <v>10</v>
      </c>
      <c r="E88" s="54" t="str">
        <f>IF(C88=0,"",(F88/C88)/0.2)</f>
        <v/>
      </c>
      <c r="F88" s="23" t="str">
        <f>IF(SUM(F89)+SUM(F91)+SUM(F93)+SUM(F95)+SUM(F97)=0,"",SUM(F89)+SUM(F91)+SUM(F93)+SUM(F95)+SUM(F97))</f>
        <v/>
      </c>
      <c r="G88" s="36"/>
    </row>
    <row r="89" spans="2:7" s="9" customFormat="1" ht="24.95" customHeight="1" x14ac:dyDescent="0.25">
      <c r="B89" s="63">
        <f>B90</f>
        <v>0.01</v>
      </c>
      <c r="C89" s="16">
        <f>C90</f>
        <v>0</v>
      </c>
      <c r="D89" s="8" t="s">
        <v>11</v>
      </c>
      <c r="E89" s="55" t="str">
        <f>IF(C89=0,"",(F89/C89)/0.2)</f>
        <v/>
      </c>
      <c r="F89" s="13" t="str">
        <f>IF(SUM(F90)=0,"",SUM(F90))</f>
        <v/>
      </c>
      <c r="G89" s="45"/>
    </row>
    <row r="90" spans="2:7" s="10" customFormat="1" ht="24.95" customHeight="1" x14ac:dyDescent="0.25">
      <c r="B90" s="68">
        <v>0.01</v>
      </c>
      <c r="C90" s="21">
        <f>IF(E90=0,0,IF(E90=1,B90,IF(E90=2,B90,IF(E90=3,B90,IF(E90=4,B90,IF(E90=5,B90))))))</f>
        <v>0</v>
      </c>
      <c r="D90" s="4" t="s">
        <v>12</v>
      </c>
      <c r="E90" s="25"/>
      <c r="F90" s="24" t="str">
        <f>IF(E90="","",C90*E90/5)</f>
        <v/>
      </c>
      <c r="G90" s="47"/>
    </row>
    <row r="91" spans="2:7" s="9" customFormat="1" ht="24.95" customHeight="1" x14ac:dyDescent="0.25">
      <c r="B91" s="63">
        <f>B92</f>
        <v>0.01</v>
      </c>
      <c r="C91" s="16">
        <f>C92</f>
        <v>0</v>
      </c>
      <c r="D91" s="8" t="s">
        <v>18</v>
      </c>
      <c r="E91" s="55" t="str">
        <f>IF(C91=0,"",(F91/C91)/0.2)</f>
        <v/>
      </c>
      <c r="F91" s="13" t="str">
        <f>IF(SUM(F92)=0,"",SUM(F92))</f>
        <v/>
      </c>
      <c r="G91" s="45"/>
    </row>
    <row r="92" spans="2:7" s="10" customFormat="1" ht="24.95" customHeight="1" x14ac:dyDescent="0.25">
      <c r="B92" s="68">
        <v>0.01</v>
      </c>
      <c r="C92" s="21">
        <f>IF(E92=0,0,IF(E92=1,B92,IF(E92=2,B92,IF(E92=3,B92,IF(E92=4,B92,IF(E92=5,B92))))))</f>
        <v>0</v>
      </c>
      <c r="D92" s="4" t="s">
        <v>13</v>
      </c>
      <c r="E92" s="25"/>
      <c r="F92" s="24" t="str">
        <f>IF(E92="","",C92*E92/5)</f>
        <v/>
      </c>
      <c r="G92" s="47"/>
    </row>
    <row r="93" spans="2:7" s="9" customFormat="1" ht="24.95" customHeight="1" x14ac:dyDescent="0.25">
      <c r="B93" s="63">
        <f>B94</f>
        <v>0.01</v>
      </c>
      <c r="C93" s="16">
        <f>C94</f>
        <v>0</v>
      </c>
      <c r="D93" s="8" t="s">
        <v>16</v>
      </c>
      <c r="E93" s="55" t="str">
        <f>IF(C93=0,"",(F93/C93)/0.2)</f>
        <v/>
      </c>
      <c r="F93" s="13" t="str">
        <f>IF(SUM(F94)=0,"",SUM(F94))</f>
        <v/>
      </c>
      <c r="G93" s="45"/>
    </row>
    <row r="94" spans="2:7" s="10" customFormat="1" ht="24.95" customHeight="1" x14ac:dyDescent="0.25">
      <c r="B94" s="68">
        <v>0.01</v>
      </c>
      <c r="C94" s="21">
        <f>IF(E94=0,0,IF(E94=1,B94,IF(E94=2,B94,IF(E94=3,B94,IF(E94=4,B94,IF(E94=5,B94))))))</f>
        <v>0</v>
      </c>
      <c r="D94" s="4" t="s">
        <v>14</v>
      </c>
      <c r="E94" s="25"/>
      <c r="F94" s="24" t="str">
        <f>IF(E94="","",C94*E94/5)</f>
        <v/>
      </c>
      <c r="G94" s="47"/>
    </row>
    <row r="95" spans="2:7" s="9" customFormat="1" ht="24.95" customHeight="1" x14ac:dyDescent="0.25">
      <c r="B95" s="63">
        <f>B96</f>
        <v>0.01</v>
      </c>
      <c r="C95" s="16">
        <f>C96</f>
        <v>0</v>
      </c>
      <c r="D95" s="8" t="s">
        <v>19</v>
      </c>
      <c r="E95" s="55" t="str">
        <f>IF(C95=0,"",(F95/C95)/0.2)</f>
        <v/>
      </c>
      <c r="F95" s="13" t="str">
        <f>IF(SUM(F96)=0,"",SUM(F96))</f>
        <v/>
      </c>
      <c r="G95" s="45"/>
    </row>
    <row r="96" spans="2:7" s="10" customFormat="1" ht="24.95" customHeight="1" x14ac:dyDescent="0.25">
      <c r="B96" s="68">
        <v>0.01</v>
      </c>
      <c r="C96" s="21">
        <f>IF(E96=0,0,IF(E96=1,B96,IF(E96=2,B96,IF(E96=3,B96,IF(E96=4,B96,IF(E96=5,B96))))))</f>
        <v>0</v>
      </c>
      <c r="D96" s="4" t="s">
        <v>15</v>
      </c>
      <c r="E96" s="25"/>
      <c r="F96" s="24" t="str">
        <f>IF(E96="","",C96*E96/5)</f>
        <v/>
      </c>
      <c r="G96" s="47"/>
    </row>
    <row r="97" spans="2:7" s="9" customFormat="1" ht="24.95" customHeight="1" x14ac:dyDescent="0.25">
      <c r="B97" s="63">
        <f>B98</f>
        <v>0.01</v>
      </c>
      <c r="C97" s="16">
        <f>C98</f>
        <v>0</v>
      </c>
      <c r="D97" s="8" t="s">
        <v>20</v>
      </c>
      <c r="E97" s="55" t="str">
        <f>IF(C97=0,"",(F97/C97)/0.2)</f>
        <v/>
      </c>
      <c r="F97" s="13" t="str">
        <f>IF(SUM(F98)=0,"",SUM(F98))</f>
        <v/>
      </c>
      <c r="G97" s="45"/>
    </row>
    <row r="98" spans="2:7" s="10" customFormat="1" ht="24.95" customHeight="1" thickBot="1" x14ac:dyDescent="0.3">
      <c r="B98" s="71">
        <v>0.01</v>
      </c>
      <c r="C98" s="21">
        <f>IF(E98=0,0,IF(E98=1,B98,IF(E98=2,B98,IF(E98=3,B98,IF(E98=4,B98,IF(E98=5,B98))))))</f>
        <v>0</v>
      </c>
      <c r="D98" s="53" t="s">
        <v>17</v>
      </c>
      <c r="E98" s="26"/>
      <c r="F98" s="24" t="str">
        <f>IF(E98="","",C98*E98/5)</f>
        <v/>
      </c>
      <c r="G98" s="49"/>
    </row>
    <row r="99" spans="2:7" ht="31.5" customHeight="1" thickBot="1" x14ac:dyDescent="0.25">
      <c r="B99" s="72">
        <f>B88+B77+B70+B55+B50+B34+B21+B29+B14</f>
        <v>1.0000000000000002</v>
      </c>
      <c r="C99" s="58">
        <f>C88+C77+C70+C55+C50+C34+C21+C29+C14</f>
        <v>0</v>
      </c>
      <c r="D99" s="59"/>
      <c r="E99" s="60"/>
      <c r="F99" s="61">
        <f>SUM(F88)+SUM(F77)+SUM(F70)+SUM(F55)+SUM(F50)+SUM(F34)+SUM(F21)+SUM(F29)+SUM(F14)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23622047244094491" right="0.23622047244094491" top="0.74803149606299213" bottom="0.74803149606299213" header="0.31496062992125984" footer="0.31496062992125984"/>
  <pageSetup paperSize="8" scale="65" fitToHeight="2" orientation="portrait" horizontalDpi="4294967293" verticalDpi="4294967293" r:id="rId2"/>
  <headerFooter>
    <oddFooter>&amp;L&amp;F</oddFooter>
  </headerFooter>
  <ignoredErrors>
    <ignoredError sqref="F17" formula="1"/>
  </ignoredErrors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171450</xdr:colOff>
                <xdr:row>8</xdr:row>
                <xdr:rowOff>95250</xdr:rowOff>
              </from>
              <to>
                <xdr:col>6</xdr:col>
                <xdr:colOff>3133725</xdr:colOff>
                <xdr:row>12</xdr:row>
                <xdr:rowOff>9525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INVESTIGATION HISTORIQUE</vt:lpstr>
      <vt:lpstr>'INVESTIGATION HISTORIQUE'!Impression_des_titres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2020-11-17T16:27:13Z</cp:lastPrinted>
  <dcterms:created xsi:type="dcterms:W3CDTF">2016-11-17T09:18:07Z</dcterms:created>
  <dcterms:modified xsi:type="dcterms:W3CDTF">2020-11-17T16:27:23Z</dcterms:modified>
</cp:coreProperties>
</file>