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3740"/>
  </bookViews>
  <sheets>
    <sheet name="SURVEILLANCE INTERMEDI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B36" i="1" l="1"/>
  <c r="C59" i="1"/>
  <c r="C58" i="1" s="1"/>
  <c r="B58" i="1"/>
  <c r="C57" i="1"/>
  <c r="C56" i="1" s="1"/>
  <c r="B56" i="1"/>
  <c r="C55" i="1"/>
  <c r="C54" i="1" s="1"/>
  <c r="B54" i="1"/>
  <c r="C53" i="1"/>
  <c r="C52" i="1" s="1"/>
  <c r="B52" i="1"/>
  <c r="C51" i="1"/>
  <c r="C50" i="1" s="1"/>
  <c r="B50" i="1"/>
  <c r="C37" i="1"/>
  <c r="F37" i="1" s="1"/>
  <c r="C38" i="1"/>
  <c r="F38" i="1" s="1"/>
  <c r="C39" i="1"/>
  <c r="F39" i="1" s="1"/>
  <c r="B31" i="1"/>
  <c r="B17" i="1"/>
  <c r="C19" i="1"/>
  <c r="F19" i="1" s="1"/>
  <c r="C18" i="1"/>
  <c r="C16" i="1"/>
  <c r="C15" i="1" s="1"/>
  <c r="B15" i="1"/>
  <c r="F59" i="1" l="1"/>
  <c r="F58" i="1" s="1"/>
  <c r="F57" i="1"/>
  <c r="F56" i="1" s="1"/>
  <c r="F55" i="1"/>
  <c r="F54" i="1" s="1"/>
  <c r="E54" i="1" s="1"/>
  <c r="F53" i="1"/>
  <c r="F52" i="1" s="1"/>
  <c r="F51" i="1"/>
  <c r="F50" i="1" s="1"/>
  <c r="E50" i="1" s="1"/>
  <c r="C17" i="1"/>
  <c r="F18" i="1"/>
  <c r="F16" i="1"/>
  <c r="F15" i="1" s="1"/>
  <c r="E15" i="1" s="1"/>
  <c r="B14" i="1"/>
  <c r="C48" i="1" l="1"/>
  <c r="F48" i="1" s="1"/>
  <c r="C47" i="1"/>
  <c r="F47" i="1" s="1"/>
  <c r="C46" i="1"/>
  <c r="F46" i="1" s="1"/>
  <c r="C45" i="1"/>
  <c r="F45" i="1" s="1"/>
  <c r="C44" i="1"/>
  <c r="F44" i="1" s="1"/>
  <c r="C43" i="1"/>
  <c r="F43" i="1" s="1"/>
  <c r="C40" i="1"/>
  <c r="C33" i="1"/>
  <c r="F33" i="1" s="1"/>
  <c r="C32" i="1"/>
  <c r="C30" i="1"/>
  <c r="F30" i="1" s="1"/>
  <c r="C29" i="1"/>
  <c r="F29" i="1" s="1"/>
  <c r="C28" i="1"/>
  <c r="F28" i="1" s="1"/>
  <c r="C27" i="1"/>
  <c r="F27" i="1" s="1"/>
  <c r="C25" i="1"/>
  <c r="F25" i="1" s="1"/>
  <c r="C24" i="1"/>
  <c r="F24" i="1" s="1"/>
  <c r="C23" i="1"/>
  <c r="F23" i="1" s="1"/>
  <c r="C31" i="1" l="1"/>
  <c r="F40" i="1"/>
  <c r="C36" i="1"/>
  <c r="F32" i="1"/>
  <c r="F31" i="1" s="1"/>
  <c r="F17" i="1"/>
  <c r="F14" i="1" s="1"/>
  <c r="F36" i="1"/>
  <c r="F35" i="1" s="1"/>
  <c r="F49" i="1"/>
  <c r="F42" i="1"/>
  <c r="F41" i="1" s="1"/>
  <c r="F26" i="1"/>
  <c r="F22" i="1"/>
  <c r="C14" i="1" l="1"/>
  <c r="E17" i="1"/>
  <c r="F21" i="1"/>
  <c r="F60" i="1" s="1"/>
  <c r="E14" i="1" l="1"/>
  <c r="B22" i="1"/>
  <c r="B26" i="1"/>
  <c r="B35" i="1"/>
  <c r="B42" i="1"/>
  <c r="B41" i="1" s="1"/>
  <c r="B21" i="1" l="1"/>
  <c r="B60" i="1"/>
  <c r="B49" i="1"/>
  <c r="C26" i="1"/>
  <c r="C22" i="1"/>
  <c r="C35" i="1" l="1"/>
  <c r="E35" i="1" s="1"/>
  <c r="C21" i="1"/>
  <c r="C42" i="1" l="1"/>
  <c r="C41" i="1" l="1"/>
  <c r="E42" i="1"/>
  <c r="C49" i="1"/>
  <c r="C60" i="1" l="1"/>
</calcChain>
</file>

<file path=xl/sharedStrings.xml><?xml version="1.0" encoding="utf-8"?>
<sst xmlns="http://schemas.openxmlformats.org/spreadsheetml/2006/main" count="68" uniqueCount="67">
  <si>
    <t>INDICATEURS D'EVALUATION</t>
  </si>
  <si>
    <t>Situation géographique (Plan général, en annexe)</t>
  </si>
  <si>
    <t>PRELEVEMENT D’ECHANTILLONS</t>
  </si>
  <si>
    <t>Contrôles qualité réalisés sur les échantillonnages et mesures des paramètres physico-chimiques et évaluation des biais à considérer (représentativité, contamination croisée, blancs de transport, blanc de rinçage, etc…). Prise de position claire sur la qualité des échantillonnages en regard de l'interprétation OSites.</t>
  </si>
  <si>
    <t>Protocoles de prélèvements, de décontamination du matériel, bordereaux de calibration des appareils, conditionnements des échantillons et bordereaux de terrain en annexe (y c. le cas échéant au format informatique spécifié – onglets "échantillons"), en annexe.</t>
  </si>
  <si>
    <t>ANALYSES EN LABORATOIRE</t>
  </si>
  <si>
    <t>Validation des méthodes d'analyses, LQ, incertitudes fournies par le laboratoire en regard des exigences de l'OFEV.</t>
  </si>
  <si>
    <t>Contrôles qualité réalisés sur les analyses et évaluation des biais à considérer (blancs de laboratoire, temps d'attente, ajouts dosés, duplicatas, échantillons aveugles, etc…). Prise de position claire sur la qualité des analyses en regard de l'interprétation OSites.</t>
  </si>
  <si>
    <t>RECOMMANDATIONS – SUITE DES OPERATIONS</t>
  </si>
  <si>
    <t>ANNEXES DE BASE</t>
  </si>
  <si>
    <t>Annexe 1: Situation géographique générale (1:2'500 ou échelle adaptée)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</si>
  <si>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</si>
  <si>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</si>
  <si>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</si>
  <si>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</si>
  <si>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</si>
  <si>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</si>
  <si>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</si>
  <si>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</si>
  <si>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</si>
  <si>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</si>
  <si>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</si>
  <si>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</si>
  <si>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</si>
  <si>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</si>
  <si>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</si>
  <si>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</si>
  <si>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</si>
  <si>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</si>
  <si>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</si>
  <si>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</si>
  <si>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</si>
  <si>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</si>
  <si>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</si>
  <si>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</si>
  <si>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</si>
  <si>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</si>
  <si>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GRILLE D'EVALUATION POUR RAPPORT INTERMEDIAIRE DE SURVEILLANCE</t>
  </si>
  <si>
    <t>CONTEXTE INITIAL ET OBJECTIF</t>
  </si>
  <si>
    <t xml:space="preserve">TRAVAUX EFFECTUES </t>
  </si>
  <si>
    <t>PROGRAMME DE SURVEILLANCE</t>
  </si>
  <si>
    <t>Description sous forme tabulaire des lieux de prélèvement des échantillons (emplacement, matériau, profondeur, technique de mise en place des ouvrage, équipement des piézomètres/prondeur de la section crépinée, plan de situation détaillé en annexe</t>
  </si>
  <si>
    <t>Evaluation de l'urgence de mettre en œuvre d'autres mesures</t>
  </si>
  <si>
    <t>RECOMMANDATIONS A L'ATTENTION DE L'AUTORITE</t>
  </si>
  <si>
    <t>Continuation ou interruption de la surveillance</t>
  </si>
  <si>
    <t>Ajustement éventuel du programme de surveillance</t>
  </si>
  <si>
    <t>pm</t>
  </si>
  <si>
    <r>
      <rPr>
        <i/>
        <sz val="12"/>
        <rFont val="Arial"/>
        <family val="2"/>
      </rPr>
      <t>pm</t>
    </r>
    <r>
      <rPr>
        <sz val="12"/>
        <rFont val="Arial"/>
        <family val="2"/>
      </rPr>
      <t xml:space="preserve">: Pour mémoire, l'évaluation des documents est donnée sous le paragraphe </t>
    </r>
    <r>
      <rPr>
        <b/>
        <sz val="12"/>
        <rFont val="Arial"/>
        <family val="2"/>
      </rPr>
      <t>"Annexes de base"</t>
    </r>
  </si>
  <si>
    <t>Coefficient Pondération</t>
  </si>
  <si>
    <t>NOTE FINALE</t>
  </si>
  <si>
    <t>CHEF DE PROJET/BE</t>
  </si>
  <si>
    <t>INTRODUCTION, CONTEXTE INITIAL ET CONDITIONS CADRES (tabulaire)</t>
  </si>
  <si>
    <t>Objet de l’investigation : nom du site / raison sociale, N° de parcelle(s), cas échéant numéro cantonal, motif de l'investigation/urgence</t>
  </si>
  <si>
    <t>Conditions cadres (décision administrative directrice, calendrier, délais, mandat)</t>
  </si>
  <si>
    <t>Equipe de projet/ propriétaire et contact propriétaire/ resp.AQ/ versions, dates, etc…</t>
  </si>
  <si>
    <t>Réseau d'observation et programme analytique (sous forme tabulaire avec mise en évidence des ouvrages situés à l'aval immédiat du site pollué)</t>
  </si>
  <si>
    <t>Historique (dates) des campagnes d'échantillonnage (réalisées, prévues)(sous forme tabulaire)</t>
  </si>
  <si>
    <t>Description du contexte météorologique/ hydrologique des échantillonnages</t>
  </si>
  <si>
    <t>Description du contexte hydrogéologique. Etablissement d'une carte iso-piézométrique pour le jour de la surveillance</t>
  </si>
  <si>
    <t>Rapports d'analyses du laboratoire en annexe (y c. le cas échéant au format informatique spécifié – EDD laboratoire, limites de quantification et incertitudes reportées sur les résultats), en annexe</t>
  </si>
  <si>
    <t>Commentaires sur l'évolution temporelle observée des teneurs en polluants déterminants</t>
  </si>
  <si>
    <t>Annexe 2: Plan de situation de détail des lieux de prélèvement, des résultats déterminants et carte piézométrique</t>
  </si>
  <si>
    <t>Annexe 3: Tableaux de synthèse des paramètres physico-chimiques, des résultats d'analyses et graphiques des composés déterminants</t>
  </si>
  <si>
    <t>Annexe 4: Protocoles des prélèvements et de conditionnement des échantillons, de décontamination du matériel, bordereau de calibration des appareils de terrain</t>
  </si>
  <si>
    <t>Annexe 5: Bordereaux d'échantillonnage (y c. format électronique EDD)</t>
  </si>
  <si>
    <t>Annexe 6: Rapports d'analyses laboratoire - Inc.&amp;LQ (y c. format électronique EDD)</t>
  </si>
  <si>
    <t>CARTOUCHE 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</si>
</sst>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0" fillId="3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1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6" fillId="0" borderId="0" xfId="0" applyNumberFormat="1" applyFont="1" applyAlignment="1">
      <alignment horizontal="left" vertical="center"/>
    </xf>
    <xf numFmtId="0" fontId="5" fillId="3" borderId="4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protection locked="0"/>
    </xf>
    <xf numFmtId="0" fontId="18" fillId="2" borderId="4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1" fontId="21" fillId="4" borderId="7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6" fillId="0" borderId="9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0" fontId="22" fillId="0" borderId="9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10" fontId="14" fillId="0" borderId="0" xfId="0" applyNumberFormat="1" applyFont="1" applyBorder="1" applyAlignment="1">
      <alignment horizontal="center" vertical="center" wrapText="1"/>
    </xf>
    <xf numFmtId="10" fontId="15" fillId="0" borderId="0" xfId="0" applyNumberFormat="1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11</xdr:row>
          <xdr:rowOff>76200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60"/>
  <sheetViews>
    <sheetView showGridLines="0" tabSelected="1" topLeftCell="C1" zoomScaleNormal="100" workbookViewId="0">
      <pane ySplit="13" topLeftCell="A14" activePane="bottomLeft" state="frozen"/>
      <selection pane="bottomLeft" activeCell="G4" sqref="G4"/>
    </sheetView>
  </sheetViews>
  <sheetFormatPr baseColWidth="10" defaultColWidth="3.85546875" defaultRowHeight="15" x14ac:dyDescent="0.2"/>
  <cols>
    <col min="1" max="1" width="1.28515625" style="1" customWidth="1"/>
    <col min="2" max="2" width="9" style="1" customWidth="1"/>
    <col min="3" max="3" width="16.85546875" style="12" customWidth="1"/>
    <col min="4" max="4" width="116.85546875" style="2" customWidth="1"/>
    <col min="5" max="5" width="14.5703125" style="1" customWidth="1"/>
    <col min="6" max="6" width="15" style="21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40" t="s">
        <v>37</v>
      </c>
    </row>
    <row r="2" spans="2:7" ht="26.25" customHeight="1" x14ac:dyDescent="0.2">
      <c r="C2" s="37" t="s">
        <v>50</v>
      </c>
      <c r="D2" s="52"/>
      <c r="F2" s="61" t="s">
        <v>49</v>
      </c>
      <c r="G2" s="63">
        <f>IF(C60=0,0,F60/B60)</f>
        <v>0</v>
      </c>
    </row>
    <row r="3" spans="2:7" ht="26.25" customHeight="1" thickBot="1" x14ac:dyDescent="0.25">
      <c r="C3" s="38" t="s">
        <v>34</v>
      </c>
      <c r="D3" s="53"/>
      <c r="F3" s="62"/>
      <c r="G3" s="64"/>
    </row>
    <row r="4" spans="2:7" ht="26.25" customHeight="1" x14ac:dyDescent="0.2">
      <c r="C4" s="38" t="s">
        <v>35</v>
      </c>
      <c r="D4" s="53"/>
    </row>
    <row r="5" spans="2:7" ht="26.25" customHeight="1" thickBot="1" x14ac:dyDescent="0.25">
      <c r="C5" s="39" t="s">
        <v>36</v>
      </c>
      <c r="D5" s="54"/>
    </row>
    <row r="6" spans="2:7" ht="6" customHeight="1" thickBot="1" x14ac:dyDescent="0.25"/>
    <row r="7" spans="2:7" ht="15" customHeight="1" x14ac:dyDescent="0.2">
      <c r="B7" s="59" t="s">
        <v>48</v>
      </c>
      <c r="C7" s="59" t="s">
        <v>23</v>
      </c>
      <c r="D7" s="32"/>
      <c r="E7" s="33"/>
      <c r="F7" s="34"/>
      <c r="G7" s="33"/>
    </row>
    <row r="8" spans="2:7" ht="44.25" customHeight="1" x14ac:dyDescent="0.2">
      <c r="B8" s="60"/>
      <c r="C8" s="60"/>
      <c r="D8" s="35" t="s">
        <v>0</v>
      </c>
      <c r="E8" s="17" t="s">
        <v>24</v>
      </c>
      <c r="F8" s="36" t="s">
        <v>32</v>
      </c>
      <c r="G8" s="19" t="s">
        <v>25</v>
      </c>
    </row>
    <row r="9" spans="2:7" s="15" customFormat="1" ht="15.75" customHeight="1" x14ac:dyDescent="0.2">
      <c r="B9" s="60"/>
      <c r="C9" s="60"/>
      <c r="D9" s="65" t="s">
        <v>31</v>
      </c>
      <c r="E9" s="18" t="s">
        <v>26</v>
      </c>
      <c r="F9" s="67" t="s">
        <v>33</v>
      </c>
      <c r="G9" s="69"/>
    </row>
    <row r="10" spans="2:7" s="15" customFormat="1" ht="15.75" customHeight="1" x14ac:dyDescent="0.2">
      <c r="B10" s="60"/>
      <c r="C10" s="60"/>
      <c r="D10" s="66"/>
      <c r="E10" s="18" t="s">
        <v>27</v>
      </c>
      <c r="F10" s="68"/>
      <c r="G10" s="70"/>
    </row>
    <row r="11" spans="2:7" s="15" customFormat="1" ht="15.75" customHeight="1" x14ac:dyDescent="0.2">
      <c r="B11" s="60"/>
      <c r="C11" s="60"/>
      <c r="D11" s="66"/>
      <c r="E11" s="18" t="s">
        <v>28</v>
      </c>
      <c r="F11" s="68"/>
      <c r="G11" s="70"/>
    </row>
    <row r="12" spans="2:7" s="15" customFormat="1" ht="15.75" customHeight="1" x14ac:dyDescent="0.2">
      <c r="B12" s="60"/>
      <c r="C12" s="60"/>
      <c r="D12" s="66"/>
      <c r="E12" s="18" t="s">
        <v>29</v>
      </c>
      <c r="F12" s="68"/>
      <c r="G12" s="70"/>
    </row>
    <row r="13" spans="2:7" s="15" customFormat="1" ht="15.75" customHeight="1" x14ac:dyDescent="0.2">
      <c r="B13" s="60"/>
      <c r="C13" s="60"/>
      <c r="D13" s="66"/>
      <c r="E13" s="18" t="s">
        <v>30</v>
      </c>
      <c r="F13" s="68"/>
      <c r="G13" s="70"/>
    </row>
    <row r="14" spans="2:7" s="5" customFormat="1" ht="28.5" customHeight="1" x14ac:dyDescent="0.25">
      <c r="B14" s="47">
        <f>B15+B17</f>
        <v>0.08</v>
      </c>
      <c r="C14" s="13">
        <f>C15+C17</f>
        <v>0</v>
      </c>
      <c r="D14" s="6" t="s">
        <v>38</v>
      </c>
      <c r="E14" s="25" t="str">
        <f>IF(C14=0,"",(F14/C14)/0.2)</f>
        <v/>
      </c>
      <c r="F14" s="22" t="str">
        <f>IF(SUM(F15)+SUM(F17)=0,"",SUM(F15)+SUM(F17))</f>
        <v/>
      </c>
      <c r="G14" s="55"/>
    </row>
    <row r="15" spans="2:7" s="9" customFormat="1" ht="24.95" customHeight="1" x14ac:dyDescent="0.25">
      <c r="B15" s="48">
        <f>B16</f>
        <v>0.02</v>
      </c>
      <c r="C15" s="14">
        <f>C16</f>
        <v>0</v>
      </c>
      <c r="D15" s="8" t="s">
        <v>66</v>
      </c>
      <c r="E15" s="26" t="str">
        <f>IF(C15=0,"",(F15/C15)/0.2)</f>
        <v/>
      </c>
      <c r="F15" s="11" t="str">
        <f>IF(SUM(F16)=0,"",SUM(F16))</f>
        <v/>
      </c>
      <c r="G15" s="56"/>
    </row>
    <row r="16" spans="2:7" s="10" customFormat="1" ht="24.95" customHeight="1" x14ac:dyDescent="0.25">
      <c r="B16" s="49">
        <v>0.02</v>
      </c>
      <c r="C16" s="20">
        <f>IF(E16=0,0,IF(E16=1,B16,IF(E16=2,B16,IF(E16=3,B16,IF(E16=4,B16,IF(E16=5,B16))))))</f>
        <v>0</v>
      </c>
      <c r="D16" s="3" t="s">
        <v>54</v>
      </c>
      <c r="E16" s="27"/>
      <c r="F16" s="23" t="str">
        <f>IF(E16="","",C16*E16/5)</f>
        <v/>
      </c>
      <c r="G16" s="57"/>
    </row>
    <row r="17" spans="2:7" s="9" customFormat="1" ht="24.95" customHeight="1" x14ac:dyDescent="0.25">
      <c r="B17" s="48">
        <f>B18+B19+B20</f>
        <v>6.0000000000000005E-2</v>
      </c>
      <c r="C17" s="14">
        <f>C18+C19+C20</f>
        <v>0</v>
      </c>
      <c r="D17" s="8" t="s">
        <v>51</v>
      </c>
      <c r="E17" s="26" t="str">
        <f>IF(C17=0,"",(F17/C17)/0.2)</f>
        <v/>
      </c>
      <c r="F17" s="11" t="str">
        <f>IF(SUM(F18:F20)=0,"",SUM(F18:F20))</f>
        <v/>
      </c>
      <c r="G17" s="56"/>
    </row>
    <row r="18" spans="2:7" s="10" customFormat="1" ht="24.95" customHeight="1" x14ac:dyDescent="0.25">
      <c r="B18" s="49">
        <v>0.01</v>
      </c>
      <c r="C18" s="20">
        <f>IF(E18=0,0,IF(E18=1,B18,IF(E18=2,B18,IF(E18=3,B18,IF(E18=4,B18,IF(E18=5,B18))))))</f>
        <v>0</v>
      </c>
      <c r="D18" s="3" t="s">
        <v>52</v>
      </c>
      <c r="E18" s="28"/>
      <c r="F18" s="23" t="str">
        <f>IF(E18="","",C18*E18/5)</f>
        <v/>
      </c>
      <c r="G18" s="57"/>
    </row>
    <row r="19" spans="2:7" s="10" customFormat="1" ht="24.95" customHeight="1" x14ac:dyDescent="0.25">
      <c r="B19" s="49">
        <v>0.05</v>
      </c>
      <c r="C19" s="20">
        <f>IF(E19=0,0,IF(E19=1,B19,IF(E19=2,B19,IF(E19=3,B19,IF(E19=4,B19,IF(E19=5,B19))))))</f>
        <v>0</v>
      </c>
      <c r="D19" s="3" t="s">
        <v>53</v>
      </c>
      <c r="E19" s="30"/>
      <c r="F19" s="23" t="str">
        <f t="shared" ref="F19" si="0">IF(E19="","",C19*E19/5)</f>
        <v/>
      </c>
      <c r="G19" s="57"/>
    </row>
    <row r="20" spans="2:7" s="10" customFormat="1" ht="24.95" customHeight="1" x14ac:dyDescent="0.25">
      <c r="B20" s="49"/>
      <c r="C20" s="20"/>
      <c r="D20" s="3" t="s">
        <v>1</v>
      </c>
      <c r="E20" s="46" t="s">
        <v>46</v>
      </c>
      <c r="F20" s="23"/>
      <c r="G20" s="57"/>
    </row>
    <row r="21" spans="2:7" s="5" customFormat="1" ht="24.95" customHeight="1" x14ac:dyDescent="0.25">
      <c r="B21" s="47">
        <f>B22+B26+B31</f>
        <v>0.38000000000000006</v>
      </c>
      <c r="C21" s="13">
        <f>C22+C26+C31</f>
        <v>0</v>
      </c>
      <c r="D21" s="6" t="s">
        <v>39</v>
      </c>
      <c r="E21" s="25"/>
      <c r="F21" s="22" t="str">
        <f>IF(SUM(F22)+SUM(F26)+SUM(F31)=0,"",SUM(F22)+SUM(F26)+SUM(F31))</f>
        <v/>
      </c>
      <c r="G21" s="41"/>
    </row>
    <row r="22" spans="2:7" s="9" customFormat="1" ht="24.95" customHeight="1" x14ac:dyDescent="0.25">
      <c r="B22" s="48">
        <f>SUM(B23:B25)</f>
        <v>0.15000000000000002</v>
      </c>
      <c r="C22" s="14">
        <f>SUM(C23:C25)</f>
        <v>0</v>
      </c>
      <c r="D22" s="8" t="s">
        <v>40</v>
      </c>
      <c r="E22" s="26"/>
      <c r="F22" s="11" t="str">
        <f>IF(SUM(F23:F25)=0,"",SUM(F23:F25))</f>
        <v/>
      </c>
      <c r="G22" s="44"/>
    </row>
    <row r="23" spans="2:7" s="10" customFormat="1" ht="32.25" customHeight="1" x14ac:dyDescent="0.25">
      <c r="B23" s="49">
        <v>0.05</v>
      </c>
      <c r="C23" s="20">
        <f>IF(E23=0,0,IF(E23=1,B23,IF(E23=2,B23,IF(E23=3,B23,IF(E23=4,B23,IF(E23=5,B23))))))</f>
        <v>0</v>
      </c>
      <c r="D23" s="3" t="s">
        <v>41</v>
      </c>
      <c r="E23" s="27"/>
      <c r="F23" s="23" t="str">
        <f>IF(E23="","",C23*E23/5)</f>
        <v/>
      </c>
      <c r="G23" s="42"/>
    </row>
    <row r="24" spans="2:7" s="10" customFormat="1" ht="24.95" customHeight="1" x14ac:dyDescent="0.25">
      <c r="B24" s="49">
        <v>0.05</v>
      </c>
      <c r="C24" s="20">
        <f>IF(E24=0,0,IF(E24=1,B24,IF(E24=2,B24,IF(E24=3,B24,IF(E24=4,B24,IF(E24=5,B24))))))</f>
        <v>0</v>
      </c>
      <c r="D24" s="4" t="s">
        <v>55</v>
      </c>
      <c r="E24" s="29"/>
      <c r="F24" s="23" t="str">
        <f>IF(E24="","",C24*E24/5)</f>
        <v/>
      </c>
      <c r="G24" s="42"/>
    </row>
    <row r="25" spans="2:7" s="10" customFormat="1" ht="24.95" customHeight="1" x14ac:dyDescent="0.25">
      <c r="B25" s="49">
        <v>0.05</v>
      </c>
      <c r="C25" s="20">
        <f>IF(E25=0,0,IF(E25=1,B25,IF(E25=2,B25,IF(E25=3,B25,IF(E25=4,B25,IF(E25=5,B25))))))</f>
        <v>0</v>
      </c>
      <c r="D25" s="4" t="s">
        <v>56</v>
      </c>
      <c r="E25" s="29"/>
      <c r="F25" s="23" t="str">
        <f>IF(E25="","",C25*E25/5)</f>
        <v/>
      </c>
      <c r="G25" s="42"/>
    </row>
    <row r="26" spans="2:7" s="9" customFormat="1" ht="24.95" customHeight="1" x14ac:dyDescent="0.25">
      <c r="B26" s="48">
        <f>SUM(B27:B30)</f>
        <v>0.17</v>
      </c>
      <c r="C26" s="14">
        <f>SUM(C27:C30)</f>
        <v>0</v>
      </c>
      <c r="D26" s="8" t="s">
        <v>2</v>
      </c>
      <c r="E26" s="26"/>
      <c r="F26" s="11" t="str">
        <f>IF(SUM(F27:F30)=0,"",SUM(F27:F30))</f>
        <v/>
      </c>
      <c r="G26" s="44"/>
    </row>
    <row r="27" spans="2:7" s="10" customFormat="1" ht="21.75" customHeight="1" x14ac:dyDescent="0.25">
      <c r="B27" s="49">
        <v>0.05</v>
      </c>
      <c r="C27" s="20">
        <f>IF(E27=0,0,IF(E27=1,B27,IF(E27=2,B27,IF(E27=3,B27,IF(E27=4,B27,IF(E27=5,B27))))))</f>
        <v>0</v>
      </c>
      <c r="D27" s="4" t="s">
        <v>57</v>
      </c>
      <c r="E27" s="28"/>
      <c r="F27" s="23" t="str">
        <f>IF(E27="","",C27*E27/5)</f>
        <v/>
      </c>
      <c r="G27" s="42"/>
    </row>
    <row r="28" spans="2:7" s="10" customFormat="1" ht="24.75" customHeight="1" x14ac:dyDescent="0.25">
      <c r="B28" s="49">
        <v>0.05</v>
      </c>
      <c r="C28" s="20">
        <f>IF(E28=0,0,IF(E28=1,B28,IF(E28=2,B28,IF(E28=3,B28,IF(E28=4,B28,IF(E28=5,B28))))))</f>
        <v>0</v>
      </c>
      <c r="D28" s="4" t="s">
        <v>58</v>
      </c>
      <c r="E28" s="28"/>
      <c r="F28" s="23" t="str">
        <f>IF(E28="","",C28*E28/5)</f>
        <v/>
      </c>
      <c r="G28" s="42"/>
    </row>
    <row r="29" spans="2:7" s="10" customFormat="1" ht="38.25" customHeight="1" x14ac:dyDescent="0.25">
      <c r="B29" s="49">
        <v>0.05</v>
      </c>
      <c r="C29" s="20">
        <f>IF(E29=0,0,IF(E29=1,B29,IF(E29=2,B29,IF(E29=3,B29,IF(E29=4,B29,IF(E29=5,B29))))))</f>
        <v>0</v>
      </c>
      <c r="D29" s="4" t="s">
        <v>3</v>
      </c>
      <c r="E29" s="29"/>
      <c r="F29" s="23" t="str">
        <f>IF(E29="","",C29*E29/5)</f>
        <v/>
      </c>
      <c r="G29" s="42"/>
    </row>
    <row r="30" spans="2:7" s="10" customFormat="1" ht="25.5" x14ac:dyDescent="0.25">
      <c r="B30" s="49">
        <v>0.02</v>
      </c>
      <c r="C30" s="20">
        <f>IF(E30=0,0,IF(E30=1,B30,IF(E30=2,B30,IF(E30=3,B30,IF(E30=4,B30,IF(E30=5,B30))))))</f>
        <v>0</v>
      </c>
      <c r="D30" s="4" t="s">
        <v>4</v>
      </c>
      <c r="E30" s="29"/>
      <c r="F30" s="23" t="str">
        <f>IF(E30="","",C30*E30/5)</f>
        <v/>
      </c>
      <c r="G30" s="42"/>
    </row>
    <row r="31" spans="2:7" s="9" customFormat="1" ht="24.95" customHeight="1" x14ac:dyDescent="0.25">
      <c r="B31" s="48">
        <f>SUM(B32:B34)</f>
        <v>6.0000000000000005E-2</v>
      </c>
      <c r="C31" s="14">
        <f>SUM(C32:C33)</f>
        <v>0</v>
      </c>
      <c r="D31" s="8" t="s">
        <v>5</v>
      </c>
      <c r="E31" s="26"/>
      <c r="F31" s="11" t="str">
        <f>IF(SUM(F32:F33)=0,"",SUM(F32:F33))</f>
        <v/>
      </c>
      <c r="G31" s="44"/>
    </row>
    <row r="32" spans="2:7" s="10" customFormat="1" ht="24.95" customHeight="1" x14ac:dyDescent="0.25">
      <c r="B32" s="49">
        <v>0.01</v>
      </c>
      <c r="C32" s="20">
        <f>IF(E32=0,0,IF(E32=1,B32,IF(E32=2,B32,IF(E32=3,B32,IF(E32=4,B32,IF(E32=5,B32))))))</f>
        <v>0</v>
      </c>
      <c r="D32" s="4" t="s">
        <v>6</v>
      </c>
      <c r="E32" s="28"/>
      <c r="F32" s="23" t="str">
        <f>IF(E32="","",C32*E32/5)</f>
        <v/>
      </c>
      <c r="G32" s="42"/>
    </row>
    <row r="33" spans="2:7" s="10" customFormat="1" ht="34.5" customHeight="1" x14ac:dyDescent="0.25">
      <c r="B33" s="49">
        <v>0.05</v>
      </c>
      <c r="C33" s="20">
        <f>IF(E33=0,0,IF(E33=1,B33,IF(E33=2,B33,IF(E33=3,B33,IF(E33=4,B33,IF(E33=5,B33))))))</f>
        <v>0</v>
      </c>
      <c r="D33" s="4" t="s">
        <v>7</v>
      </c>
      <c r="E33" s="29"/>
      <c r="F33" s="23" t="str">
        <f>IF(E33="","",C33*E33/5)</f>
        <v/>
      </c>
      <c r="G33" s="42"/>
    </row>
    <row r="34" spans="2:7" s="10" customFormat="1" ht="25.5" x14ac:dyDescent="0.25">
      <c r="B34" s="49"/>
      <c r="C34" s="20"/>
      <c r="D34" s="4" t="s">
        <v>59</v>
      </c>
      <c r="E34" s="29" t="s">
        <v>46</v>
      </c>
      <c r="F34" s="23"/>
      <c r="G34" s="42"/>
    </row>
    <row r="35" spans="2:7" ht="24.95" customHeight="1" x14ac:dyDescent="0.2">
      <c r="B35" s="47">
        <f>B36</f>
        <v>0.2</v>
      </c>
      <c r="C35" s="13">
        <f>C36</f>
        <v>0</v>
      </c>
      <c r="D35" s="7" t="s">
        <v>8</v>
      </c>
      <c r="E35" s="25" t="str">
        <f>IF(C35=0,"",(F35/C35)/0.2)</f>
        <v/>
      </c>
      <c r="F35" s="22" t="str">
        <f>IF(SUM(F36)=0,"",SUM(F36))</f>
        <v/>
      </c>
      <c r="G35" s="43"/>
    </row>
    <row r="36" spans="2:7" s="9" customFormat="1" ht="24.95" customHeight="1" x14ac:dyDescent="0.25">
      <c r="B36" s="48">
        <f>B37+B40+B38+B39</f>
        <v>0.2</v>
      </c>
      <c r="C36" s="14">
        <f>C37+C40+C38+C39</f>
        <v>0</v>
      </c>
      <c r="D36" s="8" t="s">
        <v>43</v>
      </c>
      <c r="E36" s="26"/>
      <c r="F36" s="11" t="str">
        <f>IF(SUM(F37:F40)=0,"",SUM(F37:F40))</f>
        <v/>
      </c>
      <c r="G36" s="44"/>
    </row>
    <row r="37" spans="2:7" s="10" customFormat="1" ht="24.95" customHeight="1" x14ac:dyDescent="0.25">
      <c r="B37" s="49">
        <v>0.05</v>
      </c>
      <c r="C37" s="20">
        <f>IF(E37=0,0,IF(E37=1,B37,IF(E37=2,B37,IF(E37=3,B37,IF(E37=4,B37,IF(E37=5,B37))))))</f>
        <v>0</v>
      </c>
      <c r="D37" s="4" t="s">
        <v>60</v>
      </c>
      <c r="E37" s="28"/>
      <c r="F37" s="23" t="str">
        <f>IF(E37="","",C37*E37/5)</f>
        <v/>
      </c>
      <c r="G37" s="42"/>
    </row>
    <row r="38" spans="2:7" s="10" customFormat="1" ht="24.95" customHeight="1" x14ac:dyDescent="0.25">
      <c r="B38" s="49">
        <v>0.05</v>
      </c>
      <c r="C38" s="20">
        <f>IF(E38=0,0,IF(E38=1,B38,IF(E38=2,B38,IF(E38=3,B38,IF(E38=4,B38,IF(E38=5,B38))))))</f>
        <v>0</v>
      </c>
      <c r="D38" s="4" t="s">
        <v>42</v>
      </c>
      <c r="E38" s="29"/>
      <c r="F38" s="23" t="str">
        <f>IF(E38="","",C38*E38/5)</f>
        <v/>
      </c>
      <c r="G38" s="42"/>
    </row>
    <row r="39" spans="2:7" s="10" customFormat="1" ht="20.25" customHeight="1" x14ac:dyDescent="0.25">
      <c r="B39" s="49">
        <v>0.05</v>
      </c>
      <c r="C39" s="20">
        <f>IF(E39=0,0,IF(E39=1,B39,IF(E39=2,B39,IF(E39=3,B39,IF(E39=4,B39,IF(E39=5,B39))))))</f>
        <v>0</v>
      </c>
      <c r="D39" s="4" t="s">
        <v>44</v>
      </c>
      <c r="E39" s="27"/>
      <c r="F39" s="23" t="str">
        <f>IF(E39="","",C39*E39/5)</f>
        <v/>
      </c>
      <c r="G39" s="42"/>
    </row>
    <row r="40" spans="2:7" s="10" customFormat="1" ht="18.75" customHeight="1" x14ac:dyDescent="0.25">
      <c r="B40" s="49">
        <v>0.05</v>
      </c>
      <c r="C40" s="20">
        <f>IF(E40=0,0,IF(E40=1,B40,IF(E40=2,B40,IF(E40=3,B40,IF(E40=4,B40,IF(E40=5,B40))))))</f>
        <v>0</v>
      </c>
      <c r="D40" s="4" t="s">
        <v>45</v>
      </c>
      <c r="E40" s="29"/>
      <c r="F40" s="23" t="str">
        <f>IF(E40="","",C40*E40/5)</f>
        <v/>
      </c>
      <c r="G40" s="42"/>
    </row>
    <row r="41" spans="2:7" ht="24.95" customHeight="1" x14ac:dyDescent="0.2">
      <c r="B41" s="47">
        <f>B42</f>
        <v>0.26</v>
      </c>
      <c r="C41" s="13">
        <f>C42</f>
        <v>0</v>
      </c>
      <c r="D41" s="7" t="s">
        <v>22</v>
      </c>
      <c r="E41" s="25"/>
      <c r="F41" s="22" t="str">
        <f>IF(SUM(F42)=0,"",SUM(F42))</f>
        <v/>
      </c>
      <c r="G41" s="43"/>
    </row>
    <row r="42" spans="2:7" s="9" customFormat="1" ht="24.95" customHeight="1" x14ac:dyDescent="0.25">
      <c r="B42" s="48">
        <f>SUM(B43:B48)</f>
        <v>0.26</v>
      </c>
      <c r="C42" s="14">
        <f>SUM(C43:C48)</f>
        <v>0</v>
      </c>
      <c r="D42" s="8" t="s">
        <v>9</v>
      </c>
      <c r="E42" s="26" t="str">
        <f>IF(C42=0,"",(F42/C42)/0.2)</f>
        <v/>
      </c>
      <c r="F42" s="11" t="str">
        <f>IF(SUM(F43:F48)=0,"",SUM(F43:F48))</f>
        <v/>
      </c>
      <c r="G42" s="44"/>
    </row>
    <row r="43" spans="2:7" s="10" customFormat="1" ht="24.95" customHeight="1" x14ac:dyDescent="0.25">
      <c r="B43" s="49">
        <v>0.01</v>
      </c>
      <c r="C43" s="20">
        <f t="shared" ref="C43:C48" si="1">IF(E43=0,0,IF(E43=1,B43,IF(E43=2,B43,IF(E43=3,B43,IF(E43=4,B43,IF(E43=5,B43))))))</f>
        <v>0</v>
      </c>
      <c r="D43" s="4" t="s">
        <v>10</v>
      </c>
      <c r="E43" s="28"/>
      <c r="F43" s="23" t="str">
        <f t="shared" ref="F43:F48" si="2">IF(E43="","",C43*E43/5)</f>
        <v/>
      </c>
      <c r="G43" s="42"/>
    </row>
    <row r="44" spans="2:7" s="10" customFormat="1" ht="24.95" customHeight="1" x14ac:dyDescent="0.25">
      <c r="B44" s="49">
        <v>0.05</v>
      </c>
      <c r="C44" s="20">
        <f t="shared" si="1"/>
        <v>0</v>
      </c>
      <c r="D44" s="4" t="s">
        <v>61</v>
      </c>
      <c r="E44" s="29"/>
      <c r="F44" s="23" t="str">
        <f t="shared" si="2"/>
        <v/>
      </c>
      <c r="G44" s="42"/>
    </row>
    <row r="45" spans="2:7" s="10" customFormat="1" ht="24.95" customHeight="1" x14ac:dyDescent="0.25">
      <c r="B45" s="49">
        <v>0.05</v>
      </c>
      <c r="C45" s="20">
        <f t="shared" si="1"/>
        <v>0</v>
      </c>
      <c r="D45" s="4" t="s">
        <v>62</v>
      </c>
      <c r="E45" s="29"/>
      <c r="F45" s="23" t="str">
        <f t="shared" si="2"/>
        <v/>
      </c>
      <c r="G45" s="42"/>
    </row>
    <row r="46" spans="2:7" s="10" customFormat="1" ht="24.95" customHeight="1" x14ac:dyDescent="0.25">
      <c r="B46" s="49">
        <v>0.05</v>
      </c>
      <c r="C46" s="20">
        <f t="shared" si="1"/>
        <v>0</v>
      </c>
      <c r="D46" s="4" t="s">
        <v>63</v>
      </c>
      <c r="E46" s="29"/>
      <c r="F46" s="23" t="str">
        <f t="shared" si="2"/>
        <v/>
      </c>
      <c r="G46" s="42"/>
    </row>
    <row r="47" spans="2:7" s="10" customFormat="1" ht="24.95" customHeight="1" x14ac:dyDescent="0.25">
      <c r="B47" s="49">
        <v>0.05</v>
      </c>
      <c r="C47" s="20">
        <f t="shared" si="1"/>
        <v>0</v>
      </c>
      <c r="D47" s="4" t="s">
        <v>64</v>
      </c>
      <c r="E47" s="29"/>
      <c r="F47" s="23" t="str">
        <f t="shared" si="2"/>
        <v/>
      </c>
      <c r="G47" s="42"/>
    </row>
    <row r="48" spans="2:7" s="10" customFormat="1" ht="24.95" customHeight="1" x14ac:dyDescent="0.25">
      <c r="B48" s="49">
        <v>0.05</v>
      </c>
      <c r="C48" s="20">
        <f t="shared" si="1"/>
        <v>0</v>
      </c>
      <c r="D48" s="4" t="s">
        <v>65</v>
      </c>
      <c r="E48" s="29"/>
      <c r="F48" s="23" t="str">
        <f t="shared" si="2"/>
        <v/>
      </c>
      <c r="G48" s="42"/>
    </row>
    <row r="49" spans="2:7" ht="24.95" customHeight="1" x14ac:dyDescent="0.2">
      <c r="B49" s="47">
        <f>B50+B52+B54+B56+B58</f>
        <v>0.08</v>
      </c>
      <c r="C49" s="13">
        <f>C50+C52+C54+C56+C58</f>
        <v>0</v>
      </c>
      <c r="D49" s="6" t="s">
        <v>11</v>
      </c>
      <c r="E49" s="25"/>
      <c r="F49" s="22" t="str">
        <f>IF(SUM(F50)+SUM(F52)+SUM(F54)+SUM(F56)+SUM(F58)=0,"",SUM(F50)+SUM(F52)+SUM(F54)+SUM(F56)+SUM(F58))</f>
        <v/>
      </c>
      <c r="G49" s="41"/>
    </row>
    <row r="50" spans="2:7" s="9" customFormat="1" ht="24.95" customHeight="1" x14ac:dyDescent="0.25">
      <c r="B50" s="48">
        <f>B51</f>
        <v>0.01</v>
      </c>
      <c r="C50" s="14">
        <f>C51</f>
        <v>0</v>
      </c>
      <c r="D50" s="8" t="s">
        <v>12</v>
      </c>
      <c r="E50" s="26" t="str">
        <f>IF(C50=0,"",(F50/C50)/0.2)</f>
        <v/>
      </c>
      <c r="F50" s="11" t="str">
        <f>IF(SUM(F51)=0,"",SUM(F51))</f>
        <v/>
      </c>
      <c r="G50" s="56"/>
    </row>
    <row r="51" spans="2:7" s="10" customFormat="1" ht="24.95" customHeight="1" x14ac:dyDescent="0.25">
      <c r="B51" s="49">
        <v>0.01</v>
      </c>
      <c r="C51" s="20">
        <f>IF(E51=0,0,IF(E51=1,B51,IF(E51=2,B51,IF(E51=3,B51,IF(E51=4,B51,IF(E51=5,B51))))))</f>
        <v>0</v>
      </c>
      <c r="D51" s="4" t="s">
        <v>13</v>
      </c>
      <c r="E51" s="27"/>
      <c r="F51" s="23" t="str">
        <f>IF(E51="","",C51*E51/5)</f>
        <v/>
      </c>
      <c r="G51" s="57"/>
    </row>
    <row r="52" spans="2:7" s="9" customFormat="1" ht="24.95" customHeight="1" x14ac:dyDescent="0.25">
      <c r="B52" s="48">
        <f>B53</f>
        <v>0.01</v>
      </c>
      <c r="C52" s="14">
        <f>C53</f>
        <v>0</v>
      </c>
      <c r="D52" s="8" t="s">
        <v>19</v>
      </c>
      <c r="E52" s="26"/>
      <c r="F52" s="11" t="str">
        <f>IF(SUM(F53)=0,"",SUM(F53))</f>
        <v/>
      </c>
      <c r="G52" s="56"/>
    </row>
    <row r="53" spans="2:7" s="10" customFormat="1" ht="24.95" customHeight="1" x14ac:dyDescent="0.25">
      <c r="B53" s="49">
        <v>0.01</v>
      </c>
      <c r="C53" s="20">
        <f>IF(E53=0,0,IF(E53=1,B53,IF(E53=2,B53,IF(E53=3,B53,IF(E53=4,B53,IF(E53=5,B53))))))</f>
        <v>0</v>
      </c>
      <c r="D53" s="4" t="s">
        <v>14</v>
      </c>
      <c r="E53" s="27"/>
      <c r="F53" s="23" t="str">
        <f>IF(E53="","",C53*E53/5)</f>
        <v/>
      </c>
      <c r="G53" s="57"/>
    </row>
    <row r="54" spans="2:7" s="9" customFormat="1" ht="24.95" customHeight="1" x14ac:dyDescent="0.25">
      <c r="B54" s="48">
        <f>B55</f>
        <v>0.02</v>
      </c>
      <c r="C54" s="14">
        <f>C55</f>
        <v>0</v>
      </c>
      <c r="D54" s="8" t="s">
        <v>17</v>
      </c>
      <c r="E54" s="26" t="str">
        <f>IF(C54=0,"",(F54/C54)/0.2)</f>
        <v/>
      </c>
      <c r="F54" s="11" t="str">
        <f>IF(SUM(F55)=0,"",SUM(F55))</f>
        <v/>
      </c>
      <c r="G54" s="56"/>
    </row>
    <row r="55" spans="2:7" s="10" customFormat="1" ht="24.95" customHeight="1" x14ac:dyDescent="0.25">
      <c r="B55" s="49">
        <v>0.02</v>
      </c>
      <c r="C55" s="20">
        <f>IF(E55=0,0,IF(E55=1,B55,IF(E55=2,B55,IF(E55=3,B55,IF(E55=4,B55,IF(E55=5,B55))))))</f>
        <v>0</v>
      </c>
      <c r="D55" s="4" t="s">
        <v>15</v>
      </c>
      <c r="E55" s="27"/>
      <c r="F55" s="23" t="str">
        <f>IF(E55="","",C55*E55/5)</f>
        <v/>
      </c>
      <c r="G55" s="57"/>
    </row>
    <row r="56" spans="2:7" s="9" customFormat="1" ht="24.95" customHeight="1" x14ac:dyDescent="0.25">
      <c r="B56" s="48">
        <f>B57</f>
        <v>0.02</v>
      </c>
      <c r="C56" s="14">
        <f>C57</f>
        <v>0</v>
      </c>
      <c r="D56" s="8" t="s">
        <v>20</v>
      </c>
      <c r="E56" s="26"/>
      <c r="F56" s="11" t="str">
        <f>IF(SUM(F57)=0,"",SUM(F57))</f>
        <v/>
      </c>
      <c r="G56" s="56"/>
    </row>
    <row r="57" spans="2:7" s="10" customFormat="1" ht="24.95" customHeight="1" x14ac:dyDescent="0.25">
      <c r="B57" s="49">
        <v>0.02</v>
      </c>
      <c r="C57" s="20">
        <f>IF(E57=0,0,IF(E57=1,B57,IF(E57=2,B57,IF(E57=3,B57,IF(E57=4,B57,IF(E57=5,B57))))))</f>
        <v>0</v>
      </c>
      <c r="D57" s="4" t="s">
        <v>16</v>
      </c>
      <c r="E57" s="27"/>
      <c r="F57" s="23" t="str">
        <f>IF(E57="","",C57*E57/5)</f>
        <v/>
      </c>
      <c r="G57" s="57"/>
    </row>
    <row r="58" spans="2:7" s="9" customFormat="1" ht="24.95" customHeight="1" x14ac:dyDescent="0.25">
      <c r="B58" s="48">
        <f>B59</f>
        <v>0.02</v>
      </c>
      <c r="C58" s="14">
        <f>C59</f>
        <v>0</v>
      </c>
      <c r="D58" s="8" t="s">
        <v>21</v>
      </c>
      <c r="E58" s="26"/>
      <c r="F58" s="11" t="str">
        <f>IF(SUM(F59)=0,"",SUM(F59))</f>
        <v/>
      </c>
      <c r="G58" s="56"/>
    </row>
    <row r="59" spans="2:7" s="10" customFormat="1" ht="24.95" customHeight="1" thickBot="1" x14ac:dyDescent="0.3">
      <c r="B59" s="50">
        <v>0.02</v>
      </c>
      <c r="C59" s="20">
        <f>IF(E59=0,0,IF(E59=1,B59,IF(E59=2,B59,IF(E59=3,B59,IF(E59=4,B59,IF(E59=5,B59))))))</f>
        <v>0</v>
      </c>
      <c r="D59" s="16" t="s">
        <v>18</v>
      </c>
      <c r="E59" s="31"/>
      <c r="F59" s="23" t="str">
        <f>IF(E59="","",C59*E59/5)</f>
        <v/>
      </c>
      <c r="G59" s="58"/>
    </row>
    <row r="60" spans="2:7" ht="24.95" customHeight="1" thickBot="1" x14ac:dyDescent="0.3">
      <c r="B60" s="51">
        <f>B49+B41+B35+B21+B14</f>
        <v>1.0000000000000002</v>
      </c>
      <c r="C60" s="24">
        <f>C49+C41+C35+C21+C14</f>
        <v>0</v>
      </c>
      <c r="D60" s="45" t="s">
        <v>47</v>
      </c>
      <c r="F60" s="24">
        <f>SUM(F14)+SUM(F21)+SUM(F35)+SUM(F41)+SUM(F49)</f>
        <v>0</v>
      </c>
    </row>
  </sheetData>
  <sheetProtection selectLockedCells="1"/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58" fitToHeight="0" orientation="portrait" horizontalDpi="4294967293" verticalDpi="4294967293" r:id="rId1"/>
  <headerFooter>
    <oddFooter>&amp;L&amp;F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11</xdr:row>
                <xdr:rowOff>76200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SURVEILLANCE INTERMEDIAIRE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2020-11-17T16:32:28Z</cp:lastPrinted>
  <dcterms:created xsi:type="dcterms:W3CDTF">2016-11-28T10:05:56Z</dcterms:created>
  <dcterms:modified xsi:type="dcterms:W3CDTF">2020-11-17T16:32:36Z</dcterms:modified>
</cp:coreProperties>
</file>