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0884\20_OCPE\Relevé statistique\2025\Tableaux à actualiser\"/>
    </mc:Choice>
  </mc:AlternateContent>
  <xr:revisionPtr revIDLastSave="0" documentId="13_ncr:1_{038AD063-A93F-4494-8F1E-C0FC8123E1A6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2025" sheetId="14" r:id="rId1"/>
    <sheet name="2024" sheetId="13" r:id="rId2"/>
    <sheet name="2023" sheetId="12" r:id="rId3"/>
    <sheet name="2022" sheetId="11" r:id="rId4"/>
    <sheet name="2021" sheetId="10" r:id="rId5"/>
    <sheet name="2020" sheetId="9" r:id="rId6"/>
    <sheet name="2019" sheetId="7" r:id="rId7"/>
    <sheet name="2018" sheetId="6" r:id="rId8"/>
    <sheet name="2017" sheetId="4" r:id="rId9"/>
    <sheet name="2016" sheetId="3" r:id="rId10"/>
    <sheet name="2015" sheetId="2" r:id="rId11"/>
    <sheet name="2014" sheetId="1" r:id="rId12"/>
    <sheet name="Définitions" sheetId="8" r:id="rId13"/>
  </sheets>
  <definedNames>
    <definedName name="_xlnm.Print_Titles" localSheetId="11">'2014'!$1:$8</definedName>
    <definedName name="_xlnm.Print_Titles" localSheetId="10">'2015'!$1:$8</definedName>
    <definedName name="_xlnm.Print_Titles" localSheetId="9">'2016'!$1:$8</definedName>
    <definedName name="_xlnm.Print_Titles" localSheetId="8">'2017'!$1:$8</definedName>
    <definedName name="_xlnm.Print_Titles" localSheetId="7">'2018'!$1:$8</definedName>
    <definedName name="_xlnm.Print_Titles" localSheetId="6">'2019'!$1:$8</definedName>
    <definedName name="_xlnm.Print_Titles" localSheetId="5">'2020'!$1:$8</definedName>
    <definedName name="_xlnm.Print_Titles" localSheetId="4">'2021'!$1:$8</definedName>
    <definedName name="_xlnm.Print_Titles" localSheetId="3">'2022'!$1:$8</definedName>
    <definedName name="_xlnm.Print_Titles" localSheetId="2">'2023'!$1:$8</definedName>
    <definedName name="_xlnm.Print_Titles" localSheetId="1">'2024'!$1:$8</definedName>
    <definedName name="_xlnm.Print_Titles" localSheetId="0">'2025'!$1:$8</definedName>
    <definedName name="_xlnm.Print_Area" localSheetId="11">'2014'!$A$1:$H$242</definedName>
    <definedName name="_xlnm.Print_Area" localSheetId="10">'2015'!$A$1:$J$246</definedName>
    <definedName name="_xlnm.Print_Area" localSheetId="9">'2016'!$A$1:$J$250</definedName>
    <definedName name="_xlnm.Print_Area" localSheetId="8">'2017'!$A$1:$J$250</definedName>
    <definedName name="_xlnm.Print_Area" localSheetId="7">'2018'!$A$1:$J$252</definedName>
    <definedName name="_xlnm.Print_Area" localSheetId="6">'2019'!$A$1:$J$257</definedName>
    <definedName name="_xlnm.Print_Area" localSheetId="5">'2020'!$A$1:$J$259</definedName>
    <definedName name="_xlnm.Print_Area" localSheetId="4">'2021'!$A$1:$J$267</definedName>
    <definedName name="_xlnm.Print_Area" localSheetId="3">'2022'!$A$1:$J$266</definedName>
    <definedName name="_xlnm.Print_Area" localSheetId="2">'2023'!$A$1:$J$271</definedName>
    <definedName name="_xlnm.Print_Area" localSheetId="1">'2024'!$A$1:$J$281</definedName>
    <definedName name="_xlnm.Print_Area" localSheetId="0">'2025'!$A$1:$J$281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2" i="14" l="1"/>
  <c r="F202" i="14"/>
  <c r="E202" i="14"/>
  <c r="D202" i="14"/>
  <c r="D158" i="14"/>
  <c r="G131" i="14"/>
  <c r="F131" i="14"/>
  <c r="E131" i="14"/>
  <c r="D131" i="14"/>
  <c r="D197" i="14"/>
  <c r="E197" i="14"/>
  <c r="F197" i="14"/>
  <c r="G197" i="14"/>
  <c r="G273" i="14" l="1"/>
  <c r="F273" i="14"/>
  <c r="E273" i="14"/>
  <c r="D273" i="14"/>
  <c r="G268" i="14"/>
  <c r="F268" i="14"/>
  <c r="E268" i="14"/>
  <c r="D268" i="14"/>
  <c r="G264" i="14"/>
  <c r="F264" i="14"/>
  <c r="E264" i="14"/>
  <c r="D264" i="14"/>
  <c r="G260" i="14"/>
  <c r="F260" i="14"/>
  <c r="E260" i="14"/>
  <c r="D260" i="14"/>
  <c r="G255" i="14"/>
  <c r="F255" i="14"/>
  <c r="E255" i="14"/>
  <c r="D255" i="14"/>
  <c r="G250" i="14"/>
  <c r="F250" i="14"/>
  <c r="E250" i="14"/>
  <c r="D250" i="14"/>
  <c r="G243" i="14"/>
  <c r="F243" i="14"/>
  <c r="E243" i="14"/>
  <c r="D243" i="14"/>
  <c r="G238" i="14"/>
  <c r="F238" i="14"/>
  <c r="E238" i="14"/>
  <c r="D238" i="14"/>
  <c r="G236" i="14"/>
  <c r="F236" i="14"/>
  <c r="E236" i="14"/>
  <c r="D236" i="14"/>
  <c r="G229" i="14"/>
  <c r="F229" i="14"/>
  <c r="E229" i="14"/>
  <c r="D229" i="14"/>
  <c r="G223" i="14"/>
  <c r="F223" i="14"/>
  <c r="E223" i="14"/>
  <c r="D223" i="14"/>
  <c r="G220" i="14"/>
  <c r="F220" i="14"/>
  <c r="E220" i="14"/>
  <c r="D220" i="14"/>
  <c r="G211" i="14"/>
  <c r="F211" i="14"/>
  <c r="E211" i="14"/>
  <c r="D211" i="14"/>
  <c r="G207" i="14"/>
  <c r="F207" i="14"/>
  <c r="E207" i="14"/>
  <c r="D207" i="14"/>
  <c r="G189" i="14"/>
  <c r="F189" i="14"/>
  <c r="E189" i="14"/>
  <c r="D189" i="14"/>
  <c r="G181" i="14"/>
  <c r="F181" i="14"/>
  <c r="E181" i="14"/>
  <c r="D181" i="14"/>
  <c r="G169" i="14"/>
  <c r="F169" i="14"/>
  <c r="E169" i="14"/>
  <c r="D169" i="14"/>
  <c r="G165" i="14"/>
  <c r="F165" i="14"/>
  <c r="E165" i="14"/>
  <c r="D165" i="14"/>
  <c r="G158" i="14"/>
  <c r="F158" i="14"/>
  <c r="E158" i="14"/>
  <c r="G73" i="14"/>
  <c r="F73" i="14"/>
  <c r="E73" i="14"/>
  <c r="D73" i="14"/>
  <c r="G69" i="14"/>
  <c r="F69" i="14"/>
  <c r="E69" i="14"/>
  <c r="G67" i="14"/>
  <c r="F67" i="14"/>
  <c r="E67" i="14"/>
  <c r="D67" i="14"/>
  <c r="G65" i="14"/>
  <c r="F65" i="14"/>
  <c r="E65" i="14"/>
  <c r="D65" i="14"/>
  <c r="G61" i="14"/>
  <c r="F61" i="14"/>
  <c r="E61" i="14"/>
  <c r="D61" i="14"/>
  <c r="G57" i="14"/>
  <c r="F57" i="14"/>
  <c r="E57" i="14"/>
  <c r="D57" i="14"/>
  <c r="G53" i="14"/>
  <c r="F53" i="14"/>
  <c r="E53" i="14"/>
  <c r="D53" i="14"/>
  <c r="G50" i="14"/>
  <c r="F50" i="14"/>
  <c r="E50" i="14"/>
  <c r="D50" i="14"/>
  <c r="G45" i="14"/>
  <c r="F45" i="14"/>
  <c r="E45" i="14"/>
  <c r="D45" i="14"/>
  <c r="G42" i="14"/>
  <c r="F42" i="14"/>
  <c r="E42" i="14"/>
  <c r="D42" i="14"/>
  <c r="G34" i="14"/>
  <c r="F34" i="14"/>
  <c r="E34" i="14"/>
  <c r="D34" i="14"/>
  <c r="G29" i="14"/>
  <c r="F29" i="14"/>
  <c r="E29" i="14"/>
  <c r="D29" i="14"/>
  <c r="G22" i="14"/>
  <c r="F22" i="14"/>
  <c r="E22" i="14"/>
  <c r="D22" i="14"/>
  <c r="G18" i="14"/>
  <c r="F18" i="14"/>
  <c r="E18" i="14"/>
  <c r="D18" i="14"/>
  <c r="D132" i="13"/>
  <c r="E274" i="14" l="1"/>
  <c r="E275" i="14"/>
  <c r="F275" i="14"/>
  <c r="G275" i="14"/>
  <c r="D275" i="14"/>
  <c r="D274" i="14"/>
  <c r="F274" i="14"/>
  <c r="G274" i="14"/>
  <c r="E229" i="13"/>
  <c r="F229" i="13"/>
  <c r="G229" i="13"/>
  <c r="D229" i="13"/>
  <c r="E191" i="13"/>
  <c r="F191" i="13"/>
  <c r="G191" i="13"/>
  <c r="D191" i="13"/>
  <c r="D183" i="13"/>
  <c r="E183" i="13"/>
  <c r="F183" i="13"/>
  <c r="G183" i="13"/>
  <c r="E41" i="13" l="1"/>
  <c r="F41" i="13"/>
  <c r="G41" i="13"/>
  <c r="D41" i="13"/>
  <c r="G273" i="13" l="1"/>
  <c r="G275" i="13" s="1"/>
  <c r="F273" i="13"/>
  <c r="E273" i="13"/>
  <c r="D273" i="13"/>
  <c r="G268" i="13"/>
  <c r="F268" i="13"/>
  <c r="E268" i="13"/>
  <c r="D268" i="13"/>
  <c r="G264" i="13"/>
  <c r="F264" i="13"/>
  <c r="E264" i="13"/>
  <c r="D264" i="13"/>
  <c r="G260" i="13"/>
  <c r="F260" i="13"/>
  <c r="E260" i="13"/>
  <c r="D260" i="13"/>
  <c r="G255" i="13"/>
  <c r="F255" i="13"/>
  <c r="E255" i="13"/>
  <c r="D255" i="13"/>
  <c r="G250" i="13"/>
  <c r="F250" i="13"/>
  <c r="E250" i="13"/>
  <c r="D250" i="13"/>
  <c r="G243" i="13"/>
  <c r="F243" i="13"/>
  <c r="E243" i="13"/>
  <c r="D243" i="13"/>
  <c r="G238" i="13"/>
  <c r="F238" i="13"/>
  <c r="E238" i="13"/>
  <c r="D238" i="13"/>
  <c r="G236" i="13"/>
  <c r="F236" i="13"/>
  <c r="E236" i="13"/>
  <c r="D236" i="13"/>
  <c r="G223" i="13"/>
  <c r="F223" i="13"/>
  <c r="E223" i="13"/>
  <c r="D223" i="13"/>
  <c r="G219" i="13"/>
  <c r="F219" i="13"/>
  <c r="E219" i="13"/>
  <c r="D219" i="13"/>
  <c r="G211" i="13"/>
  <c r="F211" i="13"/>
  <c r="E211" i="13"/>
  <c r="D211" i="13"/>
  <c r="G207" i="13"/>
  <c r="F207" i="13"/>
  <c r="E207" i="13"/>
  <c r="D207" i="13"/>
  <c r="G203" i="13"/>
  <c r="F203" i="13"/>
  <c r="E203" i="13"/>
  <c r="D203" i="13"/>
  <c r="G199" i="13"/>
  <c r="F199" i="13"/>
  <c r="E199" i="13"/>
  <c r="D199" i="13"/>
  <c r="G172" i="13"/>
  <c r="F172" i="13"/>
  <c r="E172" i="13"/>
  <c r="D172" i="13"/>
  <c r="G167" i="13"/>
  <c r="F167" i="13"/>
  <c r="E167" i="13"/>
  <c r="D167" i="13"/>
  <c r="G160" i="13"/>
  <c r="F160" i="13"/>
  <c r="E160" i="13"/>
  <c r="D160" i="13"/>
  <c r="G132" i="13"/>
  <c r="F132" i="13"/>
  <c r="E132" i="13"/>
  <c r="G72" i="13"/>
  <c r="F72" i="13"/>
  <c r="E72" i="13"/>
  <c r="D72" i="13"/>
  <c r="G68" i="13"/>
  <c r="F68" i="13"/>
  <c r="E68" i="13"/>
  <c r="G66" i="13"/>
  <c r="F66" i="13"/>
  <c r="E66" i="13"/>
  <c r="D66" i="13"/>
  <c r="G64" i="13"/>
  <c r="F64" i="13"/>
  <c r="E64" i="13"/>
  <c r="D64" i="13"/>
  <c r="G60" i="13"/>
  <c r="F60" i="13"/>
  <c r="E60" i="13"/>
  <c r="D60" i="13"/>
  <c r="G56" i="13"/>
  <c r="F56" i="13"/>
  <c r="E56" i="13"/>
  <c r="D56" i="13"/>
  <c r="G52" i="13"/>
  <c r="F52" i="13"/>
  <c r="E52" i="13"/>
  <c r="D52" i="13"/>
  <c r="G49" i="13"/>
  <c r="F49" i="13"/>
  <c r="E49" i="13"/>
  <c r="D49" i="13"/>
  <c r="G44" i="13"/>
  <c r="F44" i="13"/>
  <c r="E44" i="13"/>
  <c r="D44" i="13"/>
  <c r="G33" i="13"/>
  <c r="F33" i="13"/>
  <c r="E33" i="13"/>
  <c r="D33" i="13"/>
  <c r="G28" i="13"/>
  <c r="F28" i="13"/>
  <c r="E28" i="13"/>
  <c r="D28" i="13"/>
  <c r="G22" i="13"/>
  <c r="F22" i="13"/>
  <c r="E22" i="13"/>
  <c r="D22" i="13"/>
  <c r="G18" i="13"/>
  <c r="F18" i="13"/>
  <c r="E18" i="13"/>
  <c r="D18" i="13"/>
  <c r="D275" i="13" l="1"/>
  <c r="F274" i="13"/>
  <c r="G274" i="13"/>
  <c r="D274" i="13"/>
  <c r="E274" i="13"/>
  <c r="F275" i="13"/>
  <c r="E275" i="13"/>
  <c r="G226" i="12"/>
  <c r="F226" i="12"/>
  <c r="E226" i="12"/>
  <c r="D226" i="12"/>
  <c r="E18" i="12" l="1"/>
  <c r="F18" i="12"/>
  <c r="G18" i="12"/>
  <c r="D18" i="12"/>
  <c r="G263" i="12" l="1"/>
  <c r="F263" i="12"/>
  <c r="E263" i="12"/>
  <c r="D263" i="12"/>
  <c r="G258" i="12"/>
  <c r="F258" i="12"/>
  <c r="E258" i="12"/>
  <c r="D258" i="12"/>
  <c r="G254" i="12"/>
  <c r="F254" i="12"/>
  <c r="E254" i="12"/>
  <c r="D254" i="12"/>
  <c r="G250" i="12"/>
  <c r="F250" i="12"/>
  <c r="E250" i="12"/>
  <c r="D250" i="12"/>
  <c r="G245" i="12"/>
  <c r="F245" i="12"/>
  <c r="E245" i="12"/>
  <c r="D245" i="12"/>
  <c r="G240" i="12"/>
  <c r="F240" i="12"/>
  <c r="E240" i="12"/>
  <c r="D240" i="12"/>
  <c r="G233" i="12"/>
  <c r="F233" i="12"/>
  <c r="E233" i="12"/>
  <c r="D233" i="12"/>
  <c r="G228" i="12"/>
  <c r="F228" i="12"/>
  <c r="E228" i="12"/>
  <c r="D228" i="12"/>
  <c r="G215" i="12"/>
  <c r="F215" i="12"/>
  <c r="E215" i="12"/>
  <c r="D215" i="12"/>
  <c r="G211" i="12"/>
  <c r="F211" i="12"/>
  <c r="E211" i="12"/>
  <c r="D211" i="12"/>
  <c r="G204" i="12"/>
  <c r="F204" i="12"/>
  <c r="E204" i="12"/>
  <c r="D204" i="12"/>
  <c r="G200" i="12"/>
  <c r="F200" i="12"/>
  <c r="E200" i="12"/>
  <c r="D200" i="12"/>
  <c r="G196" i="12"/>
  <c r="F196" i="12"/>
  <c r="E196" i="12"/>
  <c r="D196" i="12"/>
  <c r="G192" i="12"/>
  <c r="F192" i="12"/>
  <c r="E192" i="12"/>
  <c r="D192" i="12"/>
  <c r="G184" i="12"/>
  <c r="F184" i="12"/>
  <c r="E184" i="12"/>
  <c r="D184" i="12"/>
  <c r="G178" i="12"/>
  <c r="F178" i="12"/>
  <c r="E178" i="12"/>
  <c r="D178" i="12"/>
  <c r="G167" i="12"/>
  <c r="F167" i="12"/>
  <c r="E167" i="12"/>
  <c r="D167" i="12"/>
  <c r="G162" i="12"/>
  <c r="F162" i="12"/>
  <c r="E162" i="12"/>
  <c r="D162" i="12"/>
  <c r="G155" i="12"/>
  <c r="F155" i="12"/>
  <c r="E155" i="12"/>
  <c r="D155" i="12"/>
  <c r="G128" i="12"/>
  <c r="F128" i="12"/>
  <c r="E128" i="12"/>
  <c r="D128" i="12"/>
  <c r="G69" i="12"/>
  <c r="F69" i="12"/>
  <c r="E69" i="12"/>
  <c r="D69" i="12"/>
  <c r="G65" i="12"/>
  <c r="F65" i="12"/>
  <c r="E65" i="12"/>
  <c r="G63" i="12"/>
  <c r="F63" i="12"/>
  <c r="E63" i="12"/>
  <c r="D63" i="12"/>
  <c r="G61" i="12"/>
  <c r="F61" i="12"/>
  <c r="E61" i="12"/>
  <c r="D61" i="12"/>
  <c r="G57" i="12"/>
  <c r="F57" i="12"/>
  <c r="E57" i="12"/>
  <c r="D57" i="12"/>
  <c r="G53" i="12"/>
  <c r="F53" i="12"/>
  <c r="E53" i="12"/>
  <c r="D53" i="12"/>
  <c r="G49" i="12"/>
  <c r="F49" i="12"/>
  <c r="E49" i="12"/>
  <c r="D49" i="12"/>
  <c r="G46" i="12"/>
  <c r="F46" i="12"/>
  <c r="E46" i="12"/>
  <c r="D46" i="12"/>
  <c r="G42" i="12"/>
  <c r="F42" i="12"/>
  <c r="E42" i="12"/>
  <c r="D42" i="12"/>
  <c r="G39" i="12"/>
  <c r="F39" i="12"/>
  <c r="E39" i="12"/>
  <c r="D39" i="12"/>
  <c r="G33" i="12"/>
  <c r="F33" i="12"/>
  <c r="E33" i="12"/>
  <c r="D33" i="12"/>
  <c r="G28" i="12"/>
  <c r="F28" i="12"/>
  <c r="E28" i="12"/>
  <c r="D28" i="12"/>
  <c r="G22" i="12"/>
  <c r="F22" i="12"/>
  <c r="E22" i="12"/>
  <c r="D22" i="12"/>
  <c r="D264" i="12" l="1"/>
  <c r="F264" i="12"/>
  <c r="E264" i="12"/>
  <c r="D265" i="12"/>
  <c r="E265" i="12"/>
  <c r="F265" i="12"/>
  <c r="D153" i="11" l="1"/>
  <c r="D127" i="11"/>
  <c r="G258" i="11" l="1"/>
  <c r="F258" i="11"/>
  <c r="E258" i="11"/>
  <c r="D258" i="11"/>
  <c r="G253" i="11"/>
  <c r="F253" i="11"/>
  <c r="E253" i="11"/>
  <c r="D253" i="11"/>
  <c r="G249" i="11"/>
  <c r="F249" i="11"/>
  <c r="E249" i="11"/>
  <c r="D249" i="11"/>
  <c r="G245" i="11"/>
  <c r="F245" i="11"/>
  <c r="E245" i="11"/>
  <c r="D245" i="11"/>
  <c r="G240" i="11"/>
  <c r="F240" i="11"/>
  <c r="E240" i="11"/>
  <c r="D240" i="11"/>
  <c r="G235" i="11"/>
  <c r="F235" i="11"/>
  <c r="E235" i="11"/>
  <c r="D235" i="11"/>
  <c r="G228" i="11"/>
  <c r="F228" i="11"/>
  <c r="E228" i="11"/>
  <c r="D228" i="11"/>
  <c r="G224" i="11"/>
  <c r="F224" i="11"/>
  <c r="E224" i="11"/>
  <c r="D224" i="11"/>
  <c r="G222" i="11"/>
  <c r="F222" i="11"/>
  <c r="E222" i="11"/>
  <c r="D222" i="11"/>
  <c r="G213" i="11"/>
  <c r="F213" i="11"/>
  <c r="E213" i="11"/>
  <c r="D213" i="11"/>
  <c r="G209" i="11"/>
  <c r="F209" i="11"/>
  <c r="E209" i="11"/>
  <c r="D209" i="11"/>
  <c r="G202" i="11"/>
  <c r="F202" i="11"/>
  <c r="E202" i="11"/>
  <c r="D202" i="11"/>
  <c r="G198" i="11"/>
  <c r="F198" i="11"/>
  <c r="E198" i="11"/>
  <c r="D198" i="11"/>
  <c r="G194" i="11"/>
  <c r="F194" i="11"/>
  <c r="E194" i="11"/>
  <c r="D194" i="11"/>
  <c r="G190" i="11"/>
  <c r="F190" i="11"/>
  <c r="E190" i="11"/>
  <c r="D190" i="11"/>
  <c r="G181" i="11"/>
  <c r="F181" i="11"/>
  <c r="E181" i="11"/>
  <c r="D181" i="11"/>
  <c r="G175" i="11"/>
  <c r="F175" i="11"/>
  <c r="E175" i="11"/>
  <c r="D175" i="11"/>
  <c r="G165" i="11"/>
  <c r="F165" i="11"/>
  <c r="E165" i="11"/>
  <c r="D165" i="11"/>
  <c r="G160" i="11"/>
  <c r="F160" i="11"/>
  <c r="E160" i="11"/>
  <c r="D160" i="11"/>
  <c r="G153" i="11"/>
  <c r="F153" i="11"/>
  <c r="E153" i="11"/>
  <c r="G127" i="11"/>
  <c r="F127" i="11"/>
  <c r="E127" i="11"/>
  <c r="G68" i="11"/>
  <c r="F68" i="11"/>
  <c r="E68" i="11"/>
  <c r="D68" i="11"/>
  <c r="G64" i="11"/>
  <c r="F64" i="11"/>
  <c r="E64" i="11"/>
  <c r="G62" i="11"/>
  <c r="F62" i="11"/>
  <c r="E62" i="11"/>
  <c r="D62" i="11"/>
  <c r="G60" i="11"/>
  <c r="F60" i="11"/>
  <c r="E60" i="11"/>
  <c r="D60" i="11"/>
  <c r="G56" i="11"/>
  <c r="F56" i="11"/>
  <c r="E56" i="11"/>
  <c r="D56" i="11"/>
  <c r="G52" i="11"/>
  <c r="F52" i="11"/>
  <c r="E52" i="11"/>
  <c r="D52" i="11"/>
  <c r="G48" i="11"/>
  <c r="F48" i="11"/>
  <c r="E48" i="11"/>
  <c r="D48" i="11"/>
  <c r="G45" i="11"/>
  <c r="F45" i="11"/>
  <c r="E45" i="11"/>
  <c r="D45" i="11"/>
  <c r="G41" i="11"/>
  <c r="F41" i="11"/>
  <c r="E41" i="11"/>
  <c r="D41" i="11"/>
  <c r="G38" i="11"/>
  <c r="F38" i="11"/>
  <c r="E38" i="11"/>
  <c r="D38" i="11"/>
  <c r="G32" i="11"/>
  <c r="F32" i="11"/>
  <c r="E32" i="11"/>
  <c r="D32" i="11"/>
  <c r="G27" i="11"/>
  <c r="F27" i="11"/>
  <c r="E27" i="11"/>
  <c r="D27" i="11"/>
  <c r="G21" i="11"/>
  <c r="F21" i="11"/>
  <c r="E21" i="11"/>
  <c r="D21" i="11"/>
  <c r="G17" i="11"/>
  <c r="F17" i="11"/>
  <c r="E17" i="11"/>
  <c r="D17" i="11"/>
  <c r="E259" i="11" l="1"/>
  <c r="F259" i="11"/>
  <c r="G259" i="11"/>
  <c r="D259" i="11"/>
  <c r="D260" i="11"/>
  <c r="F260" i="11"/>
  <c r="G260" i="11"/>
  <c r="E260" i="11"/>
  <c r="E259" i="10"/>
  <c r="E250" i="10"/>
  <c r="E241" i="10"/>
  <c r="E229" i="10"/>
  <c r="E225" i="10"/>
  <c r="E214" i="10"/>
  <c r="E203" i="10"/>
  <c r="E195" i="10"/>
  <c r="E182" i="10"/>
  <c r="E166" i="10"/>
  <c r="E154" i="10"/>
  <c r="E67" i="10"/>
  <c r="E61" i="10"/>
  <c r="E55" i="10"/>
  <c r="E40" i="10"/>
  <c r="E47" i="10"/>
  <c r="E31" i="10"/>
  <c r="E20" i="10"/>
  <c r="F259" i="10"/>
  <c r="F250" i="10"/>
  <c r="F241" i="10"/>
  <c r="F229" i="10"/>
  <c r="F225" i="10"/>
  <c r="F214" i="10"/>
  <c r="F203" i="10"/>
  <c r="F195" i="10"/>
  <c r="F182" i="10"/>
  <c r="F166" i="10"/>
  <c r="F154" i="10"/>
  <c r="F67" i="10"/>
  <c r="F61" i="10"/>
  <c r="F55" i="10"/>
  <c r="F40" i="10"/>
  <c r="F47" i="10"/>
  <c r="F31" i="10"/>
  <c r="F20" i="10"/>
  <c r="G259" i="10"/>
  <c r="G250" i="10"/>
  <c r="G241" i="10"/>
  <c r="G229" i="10"/>
  <c r="G225" i="10"/>
  <c r="G214" i="10"/>
  <c r="G203" i="10"/>
  <c r="G195" i="10"/>
  <c r="G182" i="10"/>
  <c r="G166" i="10"/>
  <c r="G154" i="10"/>
  <c r="G67" i="10"/>
  <c r="G61" i="10"/>
  <c r="G55" i="10"/>
  <c r="G40" i="10"/>
  <c r="G47" i="10"/>
  <c r="G31" i="10"/>
  <c r="G20" i="10"/>
  <c r="D259" i="10"/>
  <c r="D261" i="10" s="1"/>
  <c r="D250" i="10"/>
  <c r="D241" i="10"/>
  <c r="D229" i="10"/>
  <c r="D225" i="10"/>
  <c r="D214" i="10"/>
  <c r="D203" i="10"/>
  <c r="D195" i="10"/>
  <c r="D182" i="10"/>
  <c r="D166" i="10"/>
  <c r="D154" i="10"/>
  <c r="D67" i="10"/>
  <c r="D61" i="10"/>
  <c r="D55" i="10"/>
  <c r="D40" i="10"/>
  <c r="D47" i="10"/>
  <c r="D31" i="10"/>
  <c r="D20" i="10"/>
  <c r="E37" i="10"/>
  <c r="E254" i="10"/>
  <c r="E246" i="10"/>
  <c r="E236" i="10"/>
  <c r="E223" i="10"/>
  <c r="E210" i="10"/>
  <c r="E199" i="10"/>
  <c r="E191" i="10"/>
  <c r="E175" i="10"/>
  <c r="E161" i="10"/>
  <c r="E126" i="10"/>
  <c r="E63" i="10"/>
  <c r="E59" i="10"/>
  <c r="E51" i="10"/>
  <c r="E44" i="10"/>
  <c r="E26" i="10"/>
  <c r="E16" i="10"/>
  <c r="G37" i="10"/>
  <c r="G254" i="10"/>
  <c r="G246" i="10"/>
  <c r="G236" i="10"/>
  <c r="G223" i="10"/>
  <c r="G210" i="10"/>
  <c r="G199" i="10"/>
  <c r="G191" i="10"/>
  <c r="G175" i="10"/>
  <c r="G161" i="10"/>
  <c r="G260" i="10" s="1"/>
  <c r="G126" i="10"/>
  <c r="G63" i="10"/>
  <c r="G59" i="10"/>
  <c r="G51" i="10"/>
  <c r="G44" i="10"/>
  <c r="G26" i="10"/>
  <c r="G16" i="10"/>
  <c r="F37" i="10"/>
  <c r="F254" i="10"/>
  <c r="F246" i="10"/>
  <c r="F236" i="10"/>
  <c r="F223" i="10"/>
  <c r="F210" i="10"/>
  <c r="F199" i="10"/>
  <c r="F191" i="10"/>
  <c r="F175" i="10"/>
  <c r="F161" i="10"/>
  <c r="F126" i="10"/>
  <c r="F63" i="10"/>
  <c r="F59" i="10"/>
  <c r="F51" i="10"/>
  <c r="F44" i="10"/>
  <c r="F26" i="10"/>
  <c r="F16" i="10"/>
  <c r="D37" i="10"/>
  <c r="D254" i="10"/>
  <c r="D246" i="10"/>
  <c r="D236" i="10"/>
  <c r="D223" i="10"/>
  <c r="D210" i="10"/>
  <c r="D199" i="10"/>
  <c r="D191" i="10"/>
  <c r="D175" i="10"/>
  <c r="D161" i="10"/>
  <c r="D126" i="10"/>
  <c r="D59" i="10"/>
  <c r="D51" i="10"/>
  <c r="D44" i="10"/>
  <c r="D26" i="10"/>
  <c r="D16" i="10"/>
  <c r="G170" i="9"/>
  <c r="G58" i="9"/>
  <c r="G37" i="9"/>
  <c r="G31" i="9"/>
  <c r="G26" i="9"/>
  <c r="D186" i="9"/>
  <c r="D170" i="9"/>
  <c r="E58" i="9"/>
  <c r="F58" i="9"/>
  <c r="D58" i="9"/>
  <c r="D60" i="9"/>
  <c r="E60" i="9"/>
  <c r="F60" i="9"/>
  <c r="G60" i="9"/>
  <c r="F26" i="9"/>
  <c r="E26" i="9"/>
  <c r="D26" i="9"/>
  <c r="G251" i="9"/>
  <c r="F251" i="9"/>
  <c r="F253" i="9" s="1"/>
  <c r="E251" i="9"/>
  <c r="D251" i="9"/>
  <c r="G246" i="9"/>
  <c r="F246" i="9"/>
  <c r="E246" i="9"/>
  <c r="D246" i="9"/>
  <c r="G242" i="9"/>
  <c r="F242" i="9"/>
  <c r="E242" i="9"/>
  <c r="D242" i="9"/>
  <c r="G238" i="9"/>
  <c r="F238" i="9"/>
  <c r="E238" i="9"/>
  <c r="D238" i="9"/>
  <c r="G233" i="9"/>
  <c r="F233" i="9"/>
  <c r="E233" i="9"/>
  <c r="D233" i="9"/>
  <c r="G228" i="9"/>
  <c r="F228" i="9"/>
  <c r="E228" i="9"/>
  <c r="D228" i="9"/>
  <c r="G222" i="9"/>
  <c r="F222" i="9"/>
  <c r="E222" i="9"/>
  <c r="D222" i="9"/>
  <c r="G218" i="9"/>
  <c r="F218" i="9"/>
  <c r="E218" i="9"/>
  <c r="D218" i="9"/>
  <c r="G216" i="9"/>
  <c r="F216" i="9"/>
  <c r="E216" i="9"/>
  <c r="D216" i="9"/>
  <c r="G207" i="9"/>
  <c r="F207" i="9"/>
  <c r="E207" i="9"/>
  <c r="D207" i="9"/>
  <c r="G203" i="9"/>
  <c r="F203" i="9"/>
  <c r="E203" i="9"/>
  <c r="D203" i="9"/>
  <c r="G198" i="9"/>
  <c r="F198" i="9"/>
  <c r="E198" i="9"/>
  <c r="D198" i="9"/>
  <c r="G194" i="9"/>
  <c r="F194" i="9"/>
  <c r="E194" i="9"/>
  <c r="D194" i="9"/>
  <c r="G190" i="9"/>
  <c r="F190" i="9"/>
  <c r="E190" i="9"/>
  <c r="D190" i="9"/>
  <c r="G186" i="9"/>
  <c r="F186" i="9"/>
  <c r="E186" i="9"/>
  <c r="G177" i="9"/>
  <c r="F177" i="9"/>
  <c r="E177" i="9"/>
  <c r="D177" i="9"/>
  <c r="F170" i="9"/>
  <c r="E170" i="9"/>
  <c r="G161" i="9"/>
  <c r="F161" i="9"/>
  <c r="E161" i="9"/>
  <c r="D161" i="9"/>
  <c r="G156" i="9"/>
  <c r="F156" i="9"/>
  <c r="E156" i="9"/>
  <c r="D156" i="9"/>
  <c r="G149" i="9"/>
  <c r="F149" i="9"/>
  <c r="E149" i="9"/>
  <c r="D149" i="9"/>
  <c r="G121" i="9"/>
  <c r="F121" i="9"/>
  <c r="E121" i="9"/>
  <c r="D121" i="9"/>
  <c r="G66" i="9"/>
  <c r="F66" i="9"/>
  <c r="E66" i="9"/>
  <c r="D66" i="9"/>
  <c r="G62" i="9"/>
  <c r="F62" i="9"/>
  <c r="E62" i="9"/>
  <c r="G54" i="9"/>
  <c r="F54" i="9"/>
  <c r="E54" i="9"/>
  <c r="D54" i="9"/>
  <c r="G50" i="9"/>
  <c r="F50" i="9"/>
  <c r="E50" i="9"/>
  <c r="G47" i="9"/>
  <c r="F47" i="9"/>
  <c r="E47" i="9"/>
  <c r="D47" i="9"/>
  <c r="G44" i="9"/>
  <c r="F44" i="9"/>
  <c r="E44" i="9"/>
  <c r="D44" i="9"/>
  <c r="G40" i="9"/>
  <c r="F40" i="9"/>
  <c r="E40" i="9"/>
  <c r="D40" i="9"/>
  <c r="F37" i="9"/>
  <c r="E37" i="9"/>
  <c r="D37" i="9"/>
  <c r="F31" i="9"/>
  <c r="E31" i="9"/>
  <c r="D31" i="9"/>
  <c r="G20" i="9"/>
  <c r="F20" i="9"/>
  <c r="E20" i="9"/>
  <c r="D20" i="9"/>
  <c r="G16" i="9"/>
  <c r="F16" i="9"/>
  <c r="E16" i="9"/>
  <c r="D16" i="9"/>
  <c r="E252" i="9"/>
  <c r="G236" i="7"/>
  <c r="F236" i="7"/>
  <c r="E236" i="7"/>
  <c r="D236" i="7"/>
  <c r="D205" i="7"/>
  <c r="G160" i="7"/>
  <c r="F160" i="7"/>
  <c r="E160" i="7"/>
  <c r="D160" i="7"/>
  <c r="D16" i="7"/>
  <c r="E16" i="7"/>
  <c r="D20" i="7"/>
  <c r="G249" i="7"/>
  <c r="F249" i="7"/>
  <c r="E249" i="7"/>
  <c r="D249" i="7"/>
  <c r="G244" i="7"/>
  <c r="F244" i="7"/>
  <c r="E244" i="7"/>
  <c r="E250" i="7" s="1"/>
  <c r="D244" i="7"/>
  <c r="G240" i="7"/>
  <c r="F240" i="7"/>
  <c r="E240" i="7"/>
  <c r="D240" i="7"/>
  <c r="G231" i="7"/>
  <c r="F231" i="7"/>
  <c r="E231" i="7"/>
  <c r="D231" i="7"/>
  <c r="G226" i="7"/>
  <c r="F226" i="7"/>
  <c r="E226" i="7"/>
  <c r="D226" i="7"/>
  <c r="G220" i="7"/>
  <c r="F220" i="7"/>
  <c r="E220" i="7"/>
  <c r="D220" i="7"/>
  <c r="G216" i="7"/>
  <c r="F216" i="7"/>
  <c r="E216" i="7"/>
  <c r="D216" i="7"/>
  <c r="G214" i="7"/>
  <c r="F214" i="7"/>
  <c r="E214" i="7"/>
  <c r="D214" i="7"/>
  <c r="G205" i="7"/>
  <c r="F205" i="7"/>
  <c r="E205" i="7"/>
  <c r="G201" i="7"/>
  <c r="F201" i="7"/>
  <c r="E201" i="7"/>
  <c r="D201" i="7"/>
  <c r="G196" i="7"/>
  <c r="F196" i="7"/>
  <c r="E196" i="7"/>
  <c r="D196" i="7"/>
  <c r="G192" i="7"/>
  <c r="F192" i="7"/>
  <c r="E192" i="7"/>
  <c r="D192" i="7"/>
  <c r="G188" i="7"/>
  <c r="F188" i="7"/>
  <c r="E188" i="7"/>
  <c r="D188" i="7"/>
  <c r="G184" i="7"/>
  <c r="F184" i="7"/>
  <c r="E184" i="7"/>
  <c r="D184" i="7"/>
  <c r="G175" i="7"/>
  <c r="F175" i="7"/>
  <c r="E175" i="7"/>
  <c r="D175" i="7"/>
  <c r="G168" i="7"/>
  <c r="F168" i="7"/>
  <c r="E168" i="7"/>
  <c r="D168" i="7"/>
  <c r="G155" i="7"/>
  <c r="F155" i="7"/>
  <c r="E155" i="7"/>
  <c r="D155" i="7"/>
  <c r="G148" i="7"/>
  <c r="F148" i="7"/>
  <c r="E148" i="7"/>
  <c r="D148" i="7"/>
  <c r="G121" i="7"/>
  <c r="F121" i="7"/>
  <c r="E121" i="7"/>
  <c r="D121" i="7"/>
  <c r="G66" i="7"/>
  <c r="F66" i="7"/>
  <c r="E66" i="7"/>
  <c r="D66" i="7"/>
  <c r="G62" i="7"/>
  <c r="F62" i="7"/>
  <c r="E62" i="7"/>
  <c r="G60" i="7"/>
  <c r="G251" i="7" s="1"/>
  <c r="F60" i="7"/>
  <c r="E60" i="7"/>
  <c r="D60" i="7"/>
  <c r="G58" i="7"/>
  <c r="F58" i="7"/>
  <c r="E58" i="7"/>
  <c r="D58" i="7"/>
  <c r="G55" i="7"/>
  <c r="F55" i="7"/>
  <c r="E55" i="7"/>
  <c r="D55" i="7"/>
  <c r="G51" i="7"/>
  <c r="F51" i="7"/>
  <c r="E51" i="7"/>
  <c r="G48" i="7"/>
  <c r="F48" i="7"/>
  <c r="E48" i="7"/>
  <c r="D48" i="7"/>
  <c r="G45" i="7"/>
  <c r="F45" i="7"/>
  <c r="E45" i="7"/>
  <c r="D45" i="7"/>
  <c r="G41" i="7"/>
  <c r="F41" i="7"/>
  <c r="E41" i="7"/>
  <c r="D41" i="7"/>
  <c r="G38" i="7"/>
  <c r="F38" i="7"/>
  <c r="E38" i="7"/>
  <c r="D38" i="7"/>
  <c r="G32" i="7"/>
  <c r="F32" i="7"/>
  <c r="E32" i="7"/>
  <c r="D32" i="7"/>
  <c r="G27" i="7"/>
  <c r="F27" i="7"/>
  <c r="E27" i="7"/>
  <c r="D27" i="7"/>
  <c r="G20" i="7"/>
  <c r="F20" i="7"/>
  <c r="E20" i="7"/>
  <c r="G16" i="7"/>
  <c r="F16" i="7"/>
  <c r="G244" i="6"/>
  <c r="F244" i="6"/>
  <c r="F246" i="6" s="1"/>
  <c r="E244" i="6"/>
  <c r="D244" i="6"/>
  <c r="D236" i="6"/>
  <c r="E167" i="6"/>
  <c r="F167" i="6"/>
  <c r="G167" i="6"/>
  <c r="D167" i="6"/>
  <c r="D60" i="6"/>
  <c r="G239" i="6"/>
  <c r="F239" i="6"/>
  <c r="E239" i="6"/>
  <c r="D239" i="6"/>
  <c r="G236" i="6"/>
  <c r="F236" i="6"/>
  <c r="E236" i="6"/>
  <c r="G232" i="6"/>
  <c r="F232" i="6"/>
  <c r="E232" i="6"/>
  <c r="D232" i="6"/>
  <c r="G228" i="6"/>
  <c r="F228" i="6"/>
  <c r="E228" i="6"/>
  <c r="D228" i="6"/>
  <c r="G223" i="6"/>
  <c r="F223" i="6"/>
  <c r="E223" i="6"/>
  <c r="D223" i="6"/>
  <c r="G218" i="6"/>
  <c r="F218" i="6"/>
  <c r="E218" i="6"/>
  <c r="D218" i="6"/>
  <c r="D246" i="6" s="1"/>
  <c r="G214" i="6"/>
  <c r="F214" i="6"/>
  <c r="E214" i="6"/>
  <c r="D214" i="6"/>
  <c r="G212" i="6"/>
  <c r="F212" i="6"/>
  <c r="E212" i="6"/>
  <c r="D212" i="6"/>
  <c r="G203" i="6"/>
  <c r="F203" i="6"/>
  <c r="E203" i="6"/>
  <c r="D203" i="6"/>
  <c r="G200" i="6"/>
  <c r="F200" i="6"/>
  <c r="E200" i="6"/>
  <c r="D200" i="6"/>
  <c r="G195" i="6"/>
  <c r="F195" i="6"/>
  <c r="E195" i="6"/>
  <c r="D195" i="6"/>
  <c r="G191" i="6"/>
  <c r="F191" i="6"/>
  <c r="E191" i="6"/>
  <c r="D191" i="6"/>
  <c r="G187" i="6"/>
  <c r="F187" i="6"/>
  <c r="E187" i="6"/>
  <c r="D187" i="6"/>
  <c r="G183" i="6"/>
  <c r="F183" i="6"/>
  <c r="E183" i="6"/>
  <c r="D183" i="6"/>
  <c r="G174" i="6"/>
  <c r="F174" i="6"/>
  <c r="E174" i="6"/>
  <c r="D174" i="6"/>
  <c r="G159" i="6"/>
  <c r="F159" i="6"/>
  <c r="E159" i="6"/>
  <c r="D159" i="6"/>
  <c r="G155" i="6"/>
  <c r="F155" i="6"/>
  <c r="E155" i="6"/>
  <c r="D155" i="6"/>
  <c r="G148" i="6"/>
  <c r="F148" i="6"/>
  <c r="E148" i="6"/>
  <c r="D148" i="6"/>
  <c r="G121" i="6"/>
  <c r="F121" i="6"/>
  <c r="E121" i="6"/>
  <c r="D121" i="6"/>
  <c r="G66" i="6"/>
  <c r="F66" i="6"/>
  <c r="E66" i="6"/>
  <c r="D66" i="6"/>
  <c r="G62" i="6"/>
  <c r="F62" i="6"/>
  <c r="E62" i="6"/>
  <c r="G60" i="6"/>
  <c r="F60" i="6"/>
  <c r="E60" i="6"/>
  <c r="G58" i="6"/>
  <c r="F58" i="6"/>
  <c r="E58" i="6"/>
  <c r="D58" i="6"/>
  <c r="G55" i="6"/>
  <c r="F55" i="6"/>
  <c r="E55" i="6"/>
  <c r="D55" i="6"/>
  <c r="G51" i="6"/>
  <c r="F51" i="6"/>
  <c r="E51" i="6"/>
  <c r="G48" i="6"/>
  <c r="F48" i="6"/>
  <c r="E48" i="6"/>
  <c r="D48" i="6"/>
  <c r="G45" i="6"/>
  <c r="F45" i="6"/>
  <c r="E45" i="6"/>
  <c r="D45" i="6"/>
  <c r="G41" i="6"/>
  <c r="F41" i="6"/>
  <c r="E41" i="6"/>
  <c r="D41" i="6"/>
  <c r="G38" i="6"/>
  <c r="F38" i="6"/>
  <c r="E38" i="6"/>
  <c r="D38" i="6"/>
  <c r="G32" i="6"/>
  <c r="F32" i="6"/>
  <c r="E32" i="6"/>
  <c r="D32" i="6"/>
  <c r="G27" i="6"/>
  <c r="F27" i="6"/>
  <c r="E27" i="6"/>
  <c r="D27" i="6"/>
  <c r="G20" i="6"/>
  <c r="F20" i="6"/>
  <c r="E20" i="6"/>
  <c r="D20" i="6"/>
  <c r="G16" i="6"/>
  <c r="F16" i="6"/>
  <c r="E179" i="4"/>
  <c r="F179" i="4"/>
  <c r="G179" i="4"/>
  <c r="D179" i="4"/>
  <c r="G61" i="4"/>
  <c r="F61" i="4"/>
  <c r="E61" i="4"/>
  <c r="G59" i="4"/>
  <c r="F59" i="4"/>
  <c r="E59" i="4"/>
  <c r="G50" i="4"/>
  <c r="F50" i="4"/>
  <c r="E50" i="4"/>
  <c r="D36" i="4"/>
  <c r="G16" i="4"/>
  <c r="F16" i="4"/>
  <c r="G242" i="4"/>
  <c r="F242" i="4"/>
  <c r="E242" i="4"/>
  <c r="D242" i="4"/>
  <c r="G235" i="4"/>
  <c r="F235" i="4"/>
  <c r="E235" i="4"/>
  <c r="D235" i="4"/>
  <c r="G232" i="4"/>
  <c r="F232" i="4"/>
  <c r="E232" i="4"/>
  <c r="D232" i="4"/>
  <c r="G228" i="4"/>
  <c r="F228" i="4"/>
  <c r="E228" i="4"/>
  <c r="D228" i="4"/>
  <c r="D243" i="4" s="1"/>
  <c r="G224" i="4"/>
  <c r="F224" i="4"/>
  <c r="E224" i="4"/>
  <c r="D224" i="4"/>
  <c r="G219" i="4"/>
  <c r="F219" i="4"/>
  <c r="E219" i="4"/>
  <c r="D219" i="4"/>
  <c r="G214" i="4"/>
  <c r="F214" i="4"/>
  <c r="E214" i="4"/>
  <c r="D214" i="4"/>
  <c r="G210" i="4"/>
  <c r="F210" i="4"/>
  <c r="E210" i="4"/>
  <c r="D210" i="4"/>
  <c r="G208" i="4"/>
  <c r="F208" i="4"/>
  <c r="E208" i="4"/>
  <c r="D208" i="4"/>
  <c r="G199" i="4"/>
  <c r="F199" i="4"/>
  <c r="E199" i="4"/>
  <c r="D199" i="4"/>
  <c r="G196" i="4"/>
  <c r="F196" i="4"/>
  <c r="E196" i="4"/>
  <c r="D196" i="4"/>
  <c r="G191" i="4"/>
  <c r="F191" i="4"/>
  <c r="E191" i="4"/>
  <c r="D191" i="4"/>
  <c r="G187" i="4"/>
  <c r="F187" i="4"/>
  <c r="E187" i="4"/>
  <c r="D187" i="4"/>
  <c r="G183" i="4"/>
  <c r="F183" i="4"/>
  <c r="E183" i="4"/>
  <c r="D183" i="4"/>
  <c r="G170" i="4"/>
  <c r="F170" i="4"/>
  <c r="E170" i="4"/>
  <c r="D170" i="4"/>
  <c r="G163" i="4"/>
  <c r="F163" i="4"/>
  <c r="E163" i="4"/>
  <c r="D163" i="4"/>
  <c r="G156" i="4"/>
  <c r="F156" i="4"/>
  <c r="E156" i="4"/>
  <c r="D156" i="4"/>
  <c r="G152" i="4"/>
  <c r="F152" i="4"/>
  <c r="E152" i="4"/>
  <c r="D152" i="4"/>
  <c r="G145" i="4"/>
  <c r="F145" i="4"/>
  <c r="E145" i="4"/>
  <c r="D145" i="4"/>
  <c r="G118" i="4"/>
  <c r="F118" i="4"/>
  <c r="E118" i="4"/>
  <c r="D118" i="4"/>
  <c r="G65" i="4"/>
  <c r="F65" i="4"/>
  <c r="E65" i="4"/>
  <c r="D65" i="4"/>
  <c r="G57" i="4"/>
  <c r="F57" i="4"/>
  <c r="E57" i="4"/>
  <c r="D57" i="4"/>
  <c r="G54" i="4"/>
  <c r="F54" i="4"/>
  <c r="E54" i="4"/>
  <c r="D54" i="4"/>
  <c r="G47" i="4"/>
  <c r="F47" i="4"/>
  <c r="E47" i="4"/>
  <c r="D47" i="4"/>
  <c r="G44" i="4"/>
  <c r="F44" i="4"/>
  <c r="E44" i="4"/>
  <c r="D44" i="4"/>
  <c r="G40" i="4"/>
  <c r="F40" i="4"/>
  <c r="E40" i="4"/>
  <c r="D40" i="4"/>
  <c r="G36" i="4"/>
  <c r="F36" i="4"/>
  <c r="E36" i="4"/>
  <c r="G31" i="4"/>
  <c r="F31" i="4"/>
  <c r="E31" i="4"/>
  <c r="D31" i="4"/>
  <c r="G26" i="4"/>
  <c r="F26" i="4"/>
  <c r="E26" i="4"/>
  <c r="D26" i="4"/>
  <c r="G20" i="4"/>
  <c r="F20" i="4"/>
  <c r="E20" i="4"/>
  <c r="D20" i="4"/>
  <c r="D119" i="3"/>
  <c r="D146" i="3"/>
  <c r="D227" i="3"/>
  <c r="D209" i="3"/>
  <c r="G242" i="3"/>
  <c r="G244" i="3" s="1"/>
  <c r="F242" i="3"/>
  <c r="E242" i="3"/>
  <c r="D242" i="3"/>
  <c r="G235" i="3"/>
  <c r="F235" i="3"/>
  <c r="E235" i="3"/>
  <c r="E243" i="3" s="1"/>
  <c r="D235" i="3"/>
  <c r="G232" i="3"/>
  <c r="F232" i="3"/>
  <c r="E232" i="3"/>
  <c r="D232" i="3"/>
  <c r="G227" i="3"/>
  <c r="G243" i="3" s="1"/>
  <c r="F227" i="3"/>
  <c r="E227" i="3"/>
  <c r="G223" i="3"/>
  <c r="F223" i="3"/>
  <c r="E223" i="3"/>
  <c r="D223" i="3"/>
  <c r="G218" i="3"/>
  <c r="F218" i="3"/>
  <c r="E218" i="3"/>
  <c r="D218" i="3"/>
  <c r="G213" i="3"/>
  <c r="F213" i="3"/>
  <c r="E213" i="3"/>
  <c r="D213" i="3"/>
  <c r="G209" i="3"/>
  <c r="F209" i="3"/>
  <c r="E209" i="3"/>
  <c r="G207" i="3"/>
  <c r="F207" i="3"/>
  <c r="E207" i="3"/>
  <c r="D207" i="3"/>
  <c r="G198" i="3"/>
  <c r="F198" i="3"/>
  <c r="E198" i="3"/>
  <c r="D198" i="3"/>
  <c r="G195" i="3"/>
  <c r="F195" i="3"/>
  <c r="E195" i="3"/>
  <c r="D195" i="3"/>
  <c r="G190" i="3"/>
  <c r="F190" i="3"/>
  <c r="E190" i="3"/>
  <c r="D190" i="3"/>
  <c r="G186" i="3"/>
  <c r="F186" i="3"/>
  <c r="E186" i="3"/>
  <c r="D186" i="3"/>
  <c r="G182" i="3"/>
  <c r="F182" i="3"/>
  <c r="E182" i="3"/>
  <c r="D182" i="3"/>
  <c r="G178" i="3"/>
  <c r="F178" i="3"/>
  <c r="E178" i="3"/>
  <c r="D178" i="3"/>
  <c r="G171" i="3"/>
  <c r="F171" i="3"/>
  <c r="E171" i="3"/>
  <c r="D171" i="3"/>
  <c r="G164" i="3"/>
  <c r="F164" i="3"/>
  <c r="E164" i="3"/>
  <c r="D164" i="3"/>
  <c r="G157" i="3"/>
  <c r="F157" i="3"/>
  <c r="E157" i="3"/>
  <c r="D157" i="3"/>
  <c r="G153" i="3"/>
  <c r="F153" i="3"/>
  <c r="E153" i="3"/>
  <c r="D153" i="3"/>
  <c r="G146" i="3"/>
  <c r="F146" i="3"/>
  <c r="E146" i="3"/>
  <c r="G119" i="3"/>
  <c r="F119" i="3"/>
  <c r="E119" i="3"/>
  <c r="G69" i="3"/>
  <c r="F69" i="3"/>
  <c r="E69" i="3"/>
  <c r="D69" i="3"/>
  <c r="G65" i="3"/>
  <c r="F65" i="3"/>
  <c r="E65" i="3"/>
  <c r="D65" i="3"/>
  <c r="G57" i="3"/>
  <c r="F57" i="3"/>
  <c r="E57" i="3"/>
  <c r="D57" i="3"/>
  <c r="G54" i="3"/>
  <c r="F54" i="3"/>
  <c r="E54" i="3"/>
  <c r="D54" i="3"/>
  <c r="G47" i="3"/>
  <c r="F47" i="3"/>
  <c r="E47" i="3"/>
  <c r="D47" i="3"/>
  <c r="G44" i="3"/>
  <c r="F44" i="3"/>
  <c r="E44" i="3"/>
  <c r="D44" i="3"/>
  <c r="G40" i="3"/>
  <c r="F40" i="3"/>
  <c r="E40" i="3"/>
  <c r="D40" i="3"/>
  <c r="G36" i="3"/>
  <c r="F36" i="3"/>
  <c r="E36" i="3"/>
  <c r="D36" i="3"/>
  <c r="G31" i="3"/>
  <c r="F31" i="3"/>
  <c r="E31" i="3"/>
  <c r="D31" i="3"/>
  <c r="G26" i="3"/>
  <c r="F26" i="3"/>
  <c r="E26" i="3"/>
  <c r="D26" i="3"/>
  <c r="G20" i="3"/>
  <c r="F20" i="3"/>
  <c r="E20" i="3"/>
  <c r="D20" i="3"/>
  <c r="G69" i="2"/>
  <c r="F69" i="2"/>
  <c r="D69" i="2"/>
  <c r="E69" i="2"/>
  <c r="D35" i="2"/>
  <c r="F35" i="2"/>
  <c r="G35" i="2"/>
  <c r="E35" i="2"/>
  <c r="E238" i="2"/>
  <c r="E231" i="2"/>
  <c r="E228" i="2"/>
  <c r="E223" i="2"/>
  <c r="E220" i="2"/>
  <c r="E215" i="2"/>
  <c r="E210" i="2"/>
  <c r="E204" i="2"/>
  <c r="E195" i="2"/>
  <c r="E192" i="2"/>
  <c r="E187" i="2"/>
  <c r="E183" i="2"/>
  <c r="E179" i="2"/>
  <c r="E175" i="2"/>
  <c r="E168" i="2"/>
  <c r="E161" i="2"/>
  <c r="E154" i="2"/>
  <c r="E150" i="2"/>
  <c r="D143" i="2"/>
  <c r="F143" i="2"/>
  <c r="G143" i="2"/>
  <c r="E143" i="2"/>
  <c r="E47" i="2"/>
  <c r="E44" i="2"/>
  <c r="E40" i="2"/>
  <c r="E25" i="2"/>
  <c r="G238" i="2"/>
  <c r="F238" i="2"/>
  <c r="D238" i="2"/>
  <c r="D240" i="2" s="1"/>
  <c r="G231" i="2"/>
  <c r="F231" i="2"/>
  <c r="D231" i="2"/>
  <c r="G228" i="2"/>
  <c r="F228" i="2"/>
  <c r="D228" i="2"/>
  <c r="G223" i="2"/>
  <c r="F223" i="2"/>
  <c r="D223" i="2"/>
  <c r="G220" i="2"/>
  <c r="F220" i="2"/>
  <c r="D220" i="2"/>
  <c r="G215" i="2"/>
  <c r="F215" i="2"/>
  <c r="D215" i="2"/>
  <c r="G210" i="2"/>
  <c r="F210" i="2"/>
  <c r="D210" i="2"/>
  <c r="G206" i="2"/>
  <c r="F206" i="2"/>
  <c r="D206" i="2"/>
  <c r="E206" i="2"/>
  <c r="G204" i="2"/>
  <c r="F204" i="2"/>
  <c r="D204" i="2"/>
  <c r="G195" i="2"/>
  <c r="F195" i="2"/>
  <c r="D195" i="2"/>
  <c r="G192" i="2"/>
  <c r="F192" i="2"/>
  <c r="D192" i="2"/>
  <c r="G187" i="2"/>
  <c r="F187" i="2"/>
  <c r="D187" i="2"/>
  <c r="G183" i="2"/>
  <c r="F183" i="2"/>
  <c r="D183" i="2"/>
  <c r="G179" i="2"/>
  <c r="F179" i="2"/>
  <c r="D179" i="2"/>
  <c r="G175" i="2"/>
  <c r="F175" i="2"/>
  <c r="D175" i="2"/>
  <c r="G168" i="2"/>
  <c r="F168" i="2"/>
  <c r="D168" i="2"/>
  <c r="G161" i="2"/>
  <c r="F161" i="2"/>
  <c r="D161" i="2"/>
  <c r="G154" i="2"/>
  <c r="F154" i="2"/>
  <c r="D154" i="2"/>
  <c r="G150" i="2"/>
  <c r="F150" i="2"/>
  <c r="D150" i="2"/>
  <c r="G116" i="2"/>
  <c r="F116" i="2"/>
  <c r="D116" i="2"/>
  <c r="E116" i="2"/>
  <c r="G65" i="2"/>
  <c r="F65" i="2"/>
  <c r="D65" i="2"/>
  <c r="E65" i="2"/>
  <c r="G57" i="2"/>
  <c r="F57" i="2"/>
  <c r="D57" i="2"/>
  <c r="E57" i="2"/>
  <c r="G54" i="2"/>
  <c r="F54" i="2"/>
  <c r="D54" i="2"/>
  <c r="E54" i="2"/>
  <c r="G47" i="2"/>
  <c r="F47" i="2"/>
  <c r="D47" i="2"/>
  <c r="G44" i="2"/>
  <c r="F44" i="2"/>
  <c r="D44" i="2"/>
  <c r="G40" i="2"/>
  <c r="F40" i="2"/>
  <c r="D40" i="2"/>
  <c r="G30" i="2"/>
  <c r="F30" i="2"/>
  <c r="D30" i="2"/>
  <c r="E30" i="2"/>
  <c r="G25" i="2"/>
  <c r="F25" i="2"/>
  <c r="D25" i="2"/>
  <c r="G19" i="2"/>
  <c r="F19" i="2"/>
  <c r="D19" i="2"/>
  <c r="E19" i="2"/>
  <c r="G236" i="1"/>
  <c r="F236" i="1"/>
  <c r="D236" i="1"/>
  <c r="E236" i="1"/>
  <c r="G229" i="1"/>
  <c r="F229" i="1"/>
  <c r="F237" i="1" s="1"/>
  <c r="D229" i="1"/>
  <c r="E229" i="1"/>
  <c r="E237" i="1" s="1"/>
  <c r="G226" i="1"/>
  <c r="F226" i="1"/>
  <c r="F238" i="1" s="1"/>
  <c r="D226" i="1"/>
  <c r="E226" i="1"/>
  <c r="G220" i="1"/>
  <c r="F220" i="1"/>
  <c r="D220" i="1"/>
  <c r="E220" i="1"/>
  <c r="G217" i="1"/>
  <c r="F217" i="1"/>
  <c r="D217" i="1"/>
  <c r="E217" i="1"/>
  <c r="G213" i="1"/>
  <c r="F213" i="1"/>
  <c r="D213" i="1"/>
  <c r="E213" i="1"/>
  <c r="G208" i="1"/>
  <c r="F208" i="1"/>
  <c r="D208" i="1"/>
  <c r="E208" i="1"/>
  <c r="G204" i="1"/>
  <c r="F204" i="1"/>
  <c r="D204" i="1"/>
  <c r="E204" i="1"/>
  <c r="G201" i="1"/>
  <c r="F201" i="1"/>
  <c r="D201" i="1"/>
  <c r="E201" i="1"/>
  <c r="G196" i="1"/>
  <c r="F196" i="1"/>
  <c r="D196" i="1"/>
  <c r="E196" i="1"/>
  <c r="G191" i="1"/>
  <c r="F191" i="1"/>
  <c r="D191" i="1"/>
  <c r="E191" i="1"/>
  <c r="G188" i="1"/>
  <c r="F188" i="1"/>
  <c r="D188" i="1"/>
  <c r="E188" i="1"/>
  <c r="G184" i="1"/>
  <c r="F184" i="1"/>
  <c r="D184" i="1"/>
  <c r="E184" i="1"/>
  <c r="G180" i="1"/>
  <c r="F180" i="1"/>
  <c r="D180" i="1"/>
  <c r="E180" i="1"/>
  <c r="G176" i="1"/>
  <c r="F176" i="1"/>
  <c r="D176" i="1"/>
  <c r="E176" i="1"/>
  <c r="G171" i="1"/>
  <c r="F171" i="1"/>
  <c r="D171" i="1"/>
  <c r="E171" i="1"/>
  <c r="G164" i="1"/>
  <c r="F164" i="1"/>
  <c r="D164" i="1"/>
  <c r="E164" i="1"/>
  <c r="G157" i="1"/>
  <c r="F157" i="1"/>
  <c r="D157" i="1"/>
  <c r="E157" i="1"/>
  <c r="G150" i="1"/>
  <c r="F150" i="1"/>
  <c r="D150" i="1"/>
  <c r="E150" i="1"/>
  <c r="G146" i="1"/>
  <c r="F146" i="1"/>
  <c r="D146" i="1"/>
  <c r="E146" i="1"/>
  <c r="G139" i="1"/>
  <c r="F139" i="1"/>
  <c r="D139" i="1"/>
  <c r="E139" i="1"/>
  <c r="G111" i="1"/>
  <c r="F111" i="1"/>
  <c r="D111" i="1"/>
  <c r="E111" i="1"/>
  <c r="G64" i="1"/>
  <c r="F64" i="1"/>
  <c r="D64" i="1"/>
  <c r="E64" i="1"/>
  <c r="G56" i="1"/>
  <c r="F56" i="1"/>
  <c r="D56" i="1"/>
  <c r="E56" i="1"/>
  <c r="G53" i="1"/>
  <c r="F53" i="1"/>
  <c r="D53" i="1"/>
  <c r="E53" i="1"/>
  <c r="G46" i="1"/>
  <c r="F46" i="1"/>
  <c r="D46" i="1"/>
  <c r="E46" i="1"/>
  <c r="G43" i="1"/>
  <c r="F43" i="1"/>
  <c r="D43" i="1"/>
  <c r="E43" i="1"/>
  <c r="G39" i="1"/>
  <c r="F39" i="1"/>
  <c r="D39" i="1"/>
  <c r="E39" i="1"/>
  <c r="G30" i="1"/>
  <c r="F30" i="1"/>
  <c r="D30" i="1"/>
  <c r="E30" i="1"/>
  <c r="G25" i="1"/>
  <c r="F25" i="1"/>
  <c r="D25" i="1"/>
  <c r="E25" i="1"/>
  <c r="G19" i="1"/>
  <c r="F19" i="1"/>
  <c r="D19" i="1"/>
  <c r="E19" i="1"/>
  <c r="D238" i="1"/>
  <c r="D237" i="1"/>
  <c r="E253" i="9" l="1"/>
  <c r="E260" i="10"/>
  <c r="E261" i="10"/>
  <c r="D252" i="9"/>
  <c r="F260" i="10"/>
  <c r="D244" i="4"/>
  <c r="E244" i="4"/>
  <c r="E245" i="6"/>
  <c r="D243" i="3"/>
  <c r="F244" i="4"/>
  <c r="F245" i="6"/>
  <c r="G261" i="10"/>
  <c r="F251" i="7"/>
  <c r="G237" i="1"/>
  <c r="D253" i="9"/>
  <c r="E238" i="1"/>
  <c r="G250" i="7"/>
  <c r="F243" i="3"/>
  <c r="D251" i="7"/>
  <c r="D245" i="6"/>
  <c r="E244" i="3"/>
  <c r="F240" i="2"/>
  <c r="E240" i="2"/>
  <c r="D250" i="7"/>
  <c r="E251" i="7"/>
  <c r="F252" i="9"/>
  <c r="F239" i="2"/>
  <c r="E239" i="2"/>
  <c r="D260" i="10"/>
  <c r="F261" i="10"/>
  <c r="F250" i="7"/>
  <c r="G238" i="1"/>
  <c r="D239" i="2"/>
  <c r="E243" i="4"/>
  <c r="E246" i="6"/>
  <c r="D244" i="3"/>
  <c r="F243" i="4"/>
</calcChain>
</file>

<file path=xl/sharedStrings.xml><?xml version="1.0" encoding="utf-8"?>
<sst xmlns="http://schemas.openxmlformats.org/spreadsheetml/2006/main" count="10447" uniqueCount="609">
  <si>
    <t>Communes de LOCALISATION</t>
  </si>
  <si>
    <t>Type de SPE</t>
  </si>
  <si>
    <t>SPE</t>
  </si>
  <si>
    <t>N enfants accueillis</t>
  </si>
  <si>
    <t>Anières</t>
  </si>
  <si>
    <t>SPE-PR</t>
  </si>
  <si>
    <t>T'Anières</t>
  </si>
  <si>
    <t>Avully</t>
  </si>
  <si>
    <t>Avully Les Hérissons</t>
  </si>
  <si>
    <t>Avusy</t>
  </si>
  <si>
    <t>Sézegnin 'Aux escargots'</t>
  </si>
  <si>
    <t>Bardonnex</t>
  </si>
  <si>
    <t>Citron Myrtille</t>
  </si>
  <si>
    <t>Bellevue</t>
  </si>
  <si>
    <t>SPE-PE</t>
  </si>
  <si>
    <t>Bernex</t>
  </si>
  <si>
    <t>Total SPE-PE</t>
  </si>
  <si>
    <t>Bizules</t>
  </si>
  <si>
    <t>Creux</t>
  </si>
  <si>
    <t>Lully</t>
  </si>
  <si>
    <t>Total SPE-PR</t>
  </si>
  <si>
    <t>Carouge</t>
  </si>
  <si>
    <t>Acacias</t>
  </si>
  <si>
    <t>Epinettes</t>
  </si>
  <si>
    <t>Grands Hutins</t>
  </si>
  <si>
    <t>Pinchat</t>
  </si>
  <si>
    <t>Val d'Arve</t>
  </si>
  <si>
    <t>Caroubiers</t>
  </si>
  <si>
    <t>Fontenette</t>
  </si>
  <si>
    <t>Petits Carougeois</t>
  </si>
  <si>
    <t>Tambourine</t>
  </si>
  <si>
    <t>Cartigny</t>
  </si>
  <si>
    <t>Chancy</t>
  </si>
  <si>
    <t>Crocolions</t>
  </si>
  <si>
    <t>Chêne-Bougeries</t>
  </si>
  <si>
    <t>Castagnettes</t>
  </si>
  <si>
    <t>Gan Habad</t>
  </si>
  <si>
    <t>Petit Bois</t>
  </si>
  <si>
    <t>Petit Manège</t>
  </si>
  <si>
    <t>Chêne-Bourg</t>
  </si>
  <si>
    <t>Trois Chêne - Site Gothard</t>
  </si>
  <si>
    <t>Trois Chêne - Site Villa Mauresque</t>
  </si>
  <si>
    <t>Polichinelle</t>
  </si>
  <si>
    <t>P'tit Eden</t>
  </si>
  <si>
    <t>Collex-Bossy</t>
  </si>
  <si>
    <t xml:space="preserve">Petit Chevalier </t>
  </si>
  <si>
    <t>Collonge-Bellerive</t>
  </si>
  <si>
    <t xml:space="preserve">Bacounis I </t>
  </si>
  <si>
    <t>Bacounis II</t>
  </si>
  <si>
    <t>Boucaniers</t>
  </si>
  <si>
    <t>Cologny</t>
  </si>
  <si>
    <t>Marelle</t>
  </si>
  <si>
    <t>Confignon</t>
  </si>
  <si>
    <t>Rudolf Steiner</t>
  </si>
  <si>
    <t>Tom Pouce (Confignon)</t>
  </si>
  <si>
    <t>Corsier</t>
  </si>
  <si>
    <t>Pomme</t>
  </si>
  <si>
    <t>Dardagny</t>
  </si>
  <si>
    <t>Plaine - Zébulon</t>
  </si>
  <si>
    <t>Genève-Ville</t>
  </si>
  <si>
    <t>1,2,3 Soleil</t>
  </si>
  <si>
    <t>A. Carfagni Plantamour</t>
  </si>
  <si>
    <t>Arc-en-Ciel (Genève)</t>
  </si>
  <si>
    <t>Asters</t>
  </si>
  <si>
    <t>Barque en Ciel</t>
  </si>
  <si>
    <t>Beau Soleil</t>
  </si>
  <si>
    <t>Carfagni-Chateaubriand</t>
  </si>
  <si>
    <t>Carfagni-Prieuré</t>
  </si>
  <si>
    <t>Dent de Lait &amp; Co - crèche</t>
  </si>
  <si>
    <t>Dent de Lait &amp; Co - dépannage</t>
  </si>
  <si>
    <t>Eaux-Vives</t>
  </si>
  <si>
    <t>Gais Minois</t>
  </si>
  <si>
    <t>Gazouillis</t>
  </si>
  <si>
    <t>Germaine Duparc</t>
  </si>
  <si>
    <t>Isabelle Eberhardt</t>
  </si>
  <si>
    <t>La Madeleine des enfants (PE)</t>
  </si>
  <si>
    <t>Lac</t>
  </si>
  <si>
    <t>Montbrillant</t>
  </si>
  <si>
    <t>Ouches</t>
  </si>
  <si>
    <t>Pimprenelle</t>
  </si>
  <si>
    <t>Planète des Enfants</t>
  </si>
  <si>
    <t>Scoubidou</t>
  </si>
  <si>
    <t>Seujet</t>
  </si>
  <si>
    <t>Sources</t>
  </si>
  <si>
    <t>Terrassière</t>
  </si>
  <si>
    <t>Tom Pouce (Genève)</t>
  </si>
  <si>
    <t>Tournesol</t>
  </si>
  <si>
    <t>Arlequin</t>
  </si>
  <si>
    <t>Atelier vie</t>
  </si>
  <si>
    <t>Bell One World Nursery School</t>
  </si>
  <si>
    <t>Chat Botté</t>
  </si>
  <si>
    <t>Chaumettes</t>
  </si>
  <si>
    <t>Ecole Mosaic</t>
  </si>
  <si>
    <t>Externat Catholique des Glacis</t>
  </si>
  <si>
    <t>Frimousses</t>
  </si>
  <si>
    <t>Grenade</t>
  </si>
  <si>
    <t>La Madeleine des enfants (PR)</t>
  </si>
  <si>
    <t>La Souris Verte</t>
  </si>
  <si>
    <t>L'Atelier des Petits La Toupie</t>
  </si>
  <si>
    <t>Maison des enfants (Genève)</t>
  </si>
  <si>
    <t>Mille-Pattes</t>
  </si>
  <si>
    <t>Orquidea</t>
  </si>
  <si>
    <t>Papillons</t>
  </si>
  <si>
    <t>Petite Maison de Frontenex</t>
  </si>
  <si>
    <t>Pipotin</t>
  </si>
  <si>
    <t>Pomme d'Api</t>
  </si>
  <si>
    <t>P'tit Monde</t>
  </si>
  <si>
    <t>Ribambelle</t>
  </si>
  <si>
    <t>Tulipiers</t>
  </si>
  <si>
    <t>Zone Bleue</t>
  </si>
  <si>
    <t>Genthod</t>
  </si>
  <si>
    <t>Grand-Saconnex</t>
  </si>
  <si>
    <t>Moineaux</t>
  </si>
  <si>
    <t>Petite Maisonnée</t>
  </si>
  <si>
    <t>Pommier</t>
  </si>
  <si>
    <t>Roulotte</t>
  </si>
  <si>
    <t>Graffiti</t>
  </si>
  <si>
    <t>Gymborée</t>
  </si>
  <si>
    <t>Eveil Montessori</t>
  </si>
  <si>
    <t>Jussy</t>
  </si>
  <si>
    <t>Jussy - La P'tite Cabane</t>
  </si>
  <si>
    <t>Laconnex</t>
  </si>
  <si>
    <t>Lancy</t>
  </si>
  <si>
    <t>Chante-Joie</t>
  </si>
  <si>
    <t>Couleurs du Monde</t>
  </si>
  <si>
    <t>Caroll</t>
  </si>
  <si>
    <t>Etoile</t>
  </si>
  <si>
    <t>Petit Prince</t>
  </si>
  <si>
    <t>Plateau (PR)</t>
  </si>
  <si>
    <t>Meinier</t>
  </si>
  <si>
    <t>Meyrin</t>
  </si>
  <si>
    <t>Boudines</t>
  </si>
  <si>
    <t>Ecole suédoise de Genève</t>
  </si>
  <si>
    <t>Arc-en-Ciel (Meyrin)</t>
  </si>
  <si>
    <t>Maison des enfants (Meyrin)</t>
  </si>
  <si>
    <t>Meyrin-Village La Framboise</t>
  </si>
  <si>
    <t>Onex</t>
  </si>
  <si>
    <t>Coquelibulle</t>
  </si>
  <si>
    <t>Rondin-Picotin (PE)</t>
  </si>
  <si>
    <t>Bocage</t>
  </si>
  <si>
    <t>Plume</t>
  </si>
  <si>
    <t>Rondin-Picotin (PR)</t>
  </si>
  <si>
    <t>Perly-Certoux</t>
  </si>
  <si>
    <t>Moustiques</t>
  </si>
  <si>
    <t>Plan-les-Ouates</t>
  </si>
  <si>
    <t>Serpentin</t>
  </si>
  <si>
    <t>VéloRouge</t>
  </si>
  <si>
    <t>Abeilles</t>
  </si>
  <si>
    <t>Lutins</t>
  </si>
  <si>
    <t>Pregny-Chambésy</t>
  </si>
  <si>
    <t>Pitchounets</t>
  </si>
  <si>
    <t>Puplinge</t>
  </si>
  <si>
    <t>Babar</t>
  </si>
  <si>
    <t>Diabolo-Menthe</t>
  </si>
  <si>
    <t>Satigny</t>
  </si>
  <si>
    <t>Omnibulle (PE)</t>
  </si>
  <si>
    <t>Omnibulle (PR)</t>
  </si>
  <si>
    <t>Thônex</t>
  </si>
  <si>
    <t>Chapelly</t>
  </si>
  <si>
    <t>Les Bout'Choux</t>
  </si>
  <si>
    <t>Troinex</t>
  </si>
  <si>
    <t>Gaspard et Trottinette</t>
  </si>
  <si>
    <t>Vandoeuvres</t>
  </si>
  <si>
    <t>Mille et une Pattes</t>
  </si>
  <si>
    <t>Toboggan</t>
  </si>
  <si>
    <t>Vernier</t>
  </si>
  <si>
    <t>Avanchets (PE)</t>
  </si>
  <si>
    <t>Lignon</t>
  </si>
  <si>
    <t>Avanchets (PR)</t>
  </si>
  <si>
    <t>Bourquin-JE</t>
  </si>
  <si>
    <t>Versoix</t>
  </si>
  <si>
    <t>Fleurimage</t>
  </si>
  <si>
    <t>Vers à soie (PE)</t>
  </si>
  <si>
    <t>Collège du Léman</t>
  </si>
  <si>
    <t>Maison Bleue</t>
  </si>
  <si>
    <t>Montfleury</t>
  </si>
  <si>
    <t>Vers à soie (PR)</t>
  </si>
  <si>
    <t>Forêt enchantée</t>
  </si>
  <si>
    <t>Veyrier</t>
  </si>
  <si>
    <t>Pop et poppa le Sabotier</t>
  </si>
  <si>
    <t>Gan-Yeladim C.I.G.</t>
  </si>
  <si>
    <t>Lucioles</t>
  </si>
  <si>
    <t>Nains du Salève</t>
  </si>
  <si>
    <t>Pitchoun</t>
  </si>
  <si>
    <t>Rainettes</t>
  </si>
  <si>
    <t>Ruche</t>
  </si>
  <si>
    <t>Source : OCPE/SRED - Relevé statistique auprès des structures d'accueil de la petite enfance (octobre 2014)</t>
  </si>
  <si>
    <t>Accueil collectif préscolaire</t>
  </si>
  <si>
    <t>Hérissons</t>
  </si>
  <si>
    <t>Aux escargots</t>
  </si>
  <si>
    <t>N heures par semaine</t>
  </si>
  <si>
    <t>Repas du midi</t>
  </si>
  <si>
    <t>Non</t>
  </si>
  <si>
    <t>-</t>
  </si>
  <si>
    <t>Oui</t>
  </si>
  <si>
    <t>Confignon (PR)</t>
  </si>
  <si>
    <t>Zébulon</t>
  </si>
  <si>
    <t>Carfagni-Léman</t>
  </si>
  <si>
    <t>Carfagni-Plantamour</t>
  </si>
  <si>
    <t>Dent de Lait</t>
  </si>
  <si>
    <t>Ella Maillart</t>
  </si>
  <si>
    <t>Madeleine des enfants (PE)</t>
  </si>
  <si>
    <t>Origami</t>
  </si>
  <si>
    <t>Madeleine des enfants (PR)</t>
  </si>
  <si>
    <t>Souris Verte</t>
  </si>
  <si>
    <t>Atelier des Petits à la Toupie</t>
  </si>
  <si>
    <t>Lolilola</t>
  </si>
  <si>
    <t>P'tite Cabane</t>
  </si>
  <si>
    <t>Monthoux</t>
  </si>
  <si>
    <t>Framboise</t>
  </si>
  <si>
    <t>CielBleu</t>
  </si>
  <si>
    <t>Graines de patenailles (PE)</t>
  </si>
  <si>
    <t>Graines de patenailles (PR)</t>
  </si>
  <si>
    <t>Affaire des petits</t>
  </si>
  <si>
    <t>Bout'Choux</t>
  </si>
  <si>
    <t>Bourquin (PR)</t>
  </si>
  <si>
    <t>Libellules (PR)</t>
  </si>
  <si>
    <t>Gan-Yeladim</t>
  </si>
  <si>
    <t>Nouveau Prieuré</t>
  </si>
  <si>
    <t>Bicyclette</t>
  </si>
  <si>
    <t>N semaines 
par an</t>
  </si>
  <si>
    <t>Source : OCPE/SRED - Relevé statistique auprès des structures d'accueil de la petite enfance (décembre 2015)</t>
  </si>
  <si>
    <t>Genève-Ville (suite)</t>
  </si>
  <si>
    <t>N enfants 
accueillis</t>
  </si>
  <si>
    <t>Source : OCPE/SRED - Relevé statistique auprès des structures d'accueil de la petite enfance (décembre 2016)</t>
  </si>
  <si>
    <t>Ticoquins</t>
  </si>
  <si>
    <t>Crescendo</t>
  </si>
  <si>
    <t>Lina Stern</t>
  </si>
  <si>
    <t>O comme trois pommes</t>
  </si>
  <si>
    <t>Piosson rouge</t>
  </si>
  <si>
    <t>Bell One</t>
  </si>
  <si>
    <t>Little Green House</t>
  </si>
  <si>
    <t>46</t>
  </si>
  <si>
    <t>45</t>
  </si>
  <si>
    <t>47</t>
  </si>
  <si>
    <t>57h30</t>
  </si>
  <si>
    <t>60h00</t>
  </si>
  <si>
    <t>Promenades</t>
  </si>
  <si>
    <t>39</t>
  </si>
  <si>
    <t>32h00</t>
  </si>
  <si>
    <t>40h00</t>
  </si>
  <si>
    <t>28h00</t>
  </si>
  <si>
    <t>14h00</t>
  </si>
  <si>
    <t>22h15</t>
  </si>
  <si>
    <t>56h15</t>
  </si>
  <si>
    <t>37</t>
  </si>
  <si>
    <t>41</t>
  </si>
  <si>
    <t>34h30</t>
  </si>
  <si>
    <t>22h00</t>
  </si>
  <si>
    <t>49</t>
  </si>
  <si>
    <t>52h30</t>
  </si>
  <si>
    <t>75h00</t>
  </si>
  <si>
    <t>34</t>
  </si>
  <si>
    <t>40</t>
  </si>
  <si>
    <t>30h00</t>
  </si>
  <si>
    <t>36h00</t>
  </si>
  <si>
    <t>42</t>
  </si>
  <si>
    <t>55h00</t>
  </si>
  <si>
    <t>38</t>
  </si>
  <si>
    <t>15h00</t>
  </si>
  <si>
    <t>25h00</t>
  </si>
  <si>
    <t>24h00</t>
  </si>
  <si>
    <t>27h00</t>
  </si>
  <si>
    <t>O Vive</t>
  </si>
  <si>
    <t>Eveil en forêt</t>
  </si>
  <si>
    <t>37h30</t>
  </si>
  <si>
    <t>Croqu'lune</t>
  </si>
  <si>
    <t>52</t>
  </si>
  <si>
    <t>68h45</t>
  </si>
  <si>
    <t>70h00</t>
  </si>
  <si>
    <t>53h45</t>
  </si>
  <si>
    <t>Comme un chat au soleil</t>
  </si>
  <si>
    <t>33</t>
  </si>
  <si>
    <t>43</t>
  </si>
  <si>
    <t>30</t>
  </si>
  <si>
    <t>44</t>
  </si>
  <si>
    <t>47h30</t>
  </si>
  <si>
    <t>20h00</t>
  </si>
  <si>
    <t>34h00</t>
  </si>
  <si>
    <t>18h00</t>
  </si>
  <si>
    <t>37h00</t>
  </si>
  <si>
    <t>40h30</t>
  </si>
  <si>
    <t>42h30</t>
  </si>
  <si>
    <t>45h00</t>
  </si>
  <si>
    <t>32</t>
  </si>
  <si>
    <t>38h15</t>
  </si>
  <si>
    <t>36</t>
  </si>
  <si>
    <t>17h30</t>
  </si>
  <si>
    <t>31h30</t>
  </si>
  <si>
    <t>27h30</t>
  </si>
  <si>
    <t>13h00</t>
  </si>
  <si>
    <t>48</t>
  </si>
  <si>
    <t>24</t>
  </si>
  <si>
    <t>26h00</t>
  </si>
  <si>
    <t>30h30</t>
  </si>
  <si>
    <t>Parc</t>
  </si>
  <si>
    <t>Vergers</t>
  </si>
  <si>
    <t>Cité</t>
  </si>
  <si>
    <t>62h30</t>
  </si>
  <si>
    <t>24h30</t>
  </si>
  <si>
    <t>41h00</t>
  </si>
  <si>
    <t>Libellules (PE)</t>
  </si>
  <si>
    <t>Vernier-Village</t>
  </si>
  <si>
    <t>50</t>
  </si>
  <si>
    <t>31h55</t>
  </si>
  <si>
    <t>Sabotier</t>
  </si>
  <si>
    <t>Cigogne</t>
  </si>
  <si>
    <t>37h15</t>
  </si>
  <si>
    <t>16h00</t>
  </si>
  <si>
    <t>23h00</t>
  </si>
  <si>
    <t>27h15</t>
  </si>
  <si>
    <t>18h45</t>
  </si>
  <si>
    <t>4 saisons</t>
  </si>
  <si>
    <t>Cartiminois</t>
  </si>
  <si>
    <t>Maternelle</t>
  </si>
  <si>
    <t>HUG - Site Magnolias</t>
  </si>
  <si>
    <t>Ile aux Mômes</t>
  </si>
  <si>
    <t>Louchette</t>
  </si>
  <si>
    <t>Pré-Picot</t>
  </si>
  <si>
    <t>Confignon (PE)</t>
  </si>
  <si>
    <t>Allobroges</t>
  </si>
  <si>
    <t>Baud-Bovy</t>
  </si>
  <si>
    <t>Bout-du-Monde</t>
  </si>
  <si>
    <t>Champel - Site Bertrand</t>
  </si>
  <si>
    <t>Edmond Kaiser</t>
  </si>
  <si>
    <t>Grotte Bleue - Site Louis-Favre</t>
  </si>
  <si>
    <t>Grotte Bleue - Site Servette</t>
  </si>
  <si>
    <t>HUG - Site Kangourous</t>
  </si>
  <si>
    <t>Jeanne Hersch</t>
  </si>
  <si>
    <t>Jonction</t>
  </si>
  <si>
    <t>Louis-Aubert</t>
  </si>
  <si>
    <t>Menthe à l'eau</t>
  </si>
  <si>
    <t>Minoteries</t>
  </si>
  <si>
    <t>Nichée</t>
  </si>
  <si>
    <t>Pigeonvole</t>
  </si>
  <si>
    <t>Providence</t>
  </si>
  <si>
    <t>Cheval Blanc</t>
  </si>
  <si>
    <t>Prés Verts</t>
  </si>
  <si>
    <t>Petits Loups</t>
  </si>
  <si>
    <t>Morillons</t>
  </si>
  <si>
    <t>Enfants de la Feuillée</t>
  </si>
  <si>
    <t>Clair-Matin</t>
  </si>
  <si>
    <t>Plateau (PE)</t>
  </si>
  <si>
    <t>Coccinelles</t>
  </si>
  <si>
    <t>Jardin des Tout-Petits</t>
  </si>
  <si>
    <t>Loupiots du Chambet</t>
  </si>
  <si>
    <t>Champs-Fréchets</t>
  </si>
  <si>
    <t>Petitgrain</t>
  </si>
  <si>
    <t>CERN</t>
  </si>
  <si>
    <t>Arabelle</t>
  </si>
  <si>
    <t>Marcelly</t>
  </si>
  <si>
    <t>Source : OCPE/SRED - Relevé statistique auprès des structures d'accueil de la petite enfance (décembre 2017)</t>
  </si>
  <si>
    <t xml:space="preserve">Champs-Fréchets </t>
  </si>
  <si>
    <t xml:space="preserve">Clair-Matin </t>
  </si>
  <si>
    <r>
      <t>Plateau (PE)</t>
    </r>
    <r>
      <rPr>
        <vertAlign val="superscript"/>
        <sz val="9"/>
        <rFont val="Arial Narrow"/>
        <family val="2"/>
      </rPr>
      <t xml:space="preserve"> </t>
    </r>
  </si>
  <si>
    <r>
      <t>Morillons</t>
    </r>
    <r>
      <rPr>
        <vertAlign val="superscript"/>
        <sz val="9"/>
        <color theme="1"/>
        <rFont val="Arial Narrow"/>
        <family val="2"/>
      </rPr>
      <t xml:space="preserve"> </t>
    </r>
  </si>
  <si>
    <t xml:space="preserve">Providence </t>
  </si>
  <si>
    <t xml:space="preserve">Pigeonvole </t>
  </si>
  <si>
    <t xml:space="preserve">Louis-Aubert </t>
  </si>
  <si>
    <t xml:space="preserve">Jonction </t>
  </si>
  <si>
    <r>
      <t>Grotte Bleue - Site Louis-Favre</t>
    </r>
    <r>
      <rPr>
        <vertAlign val="superscript"/>
        <sz val="9"/>
        <rFont val="Arial Narrow"/>
        <family val="2"/>
      </rPr>
      <t xml:space="preserve"> </t>
    </r>
  </si>
  <si>
    <t xml:space="preserve">Bout-du-Monde </t>
  </si>
  <si>
    <t xml:space="preserve">Baud-Bovy </t>
  </si>
  <si>
    <t xml:space="preserve">Confignon (PE) </t>
  </si>
  <si>
    <t xml:space="preserve">Cartiminois </t>
  </si>
  <si>
    <t xml:space="preserve">Grotte Bleue - Site Servette </t>
  </si>
  <si>
    <t>Sécheron</t>
  </si>
  <si>
    <t>4 Saisons</t>
  </si>
  <si>
    <t>HUG - Site Magnolias, Belle Idée</t>
  </si>
  <si>
    <r>
      <t>Louchette</t>
    </r>
    <r>
      <rPr>
        <vertAlign val="superscript"/>
        <sz val="9"/>
        <rFont val="Arial Narrow"/>
        <family val="2"/>
      </rPr>
      <t xml:space="preserve"> </t>
    </r>
  </si>
  <si>
    <r>
      <t>Pré-Picot</t>
    </r>
    <r>
      <rPr>
        <vertAlign val="superscript"/>
        <sz val="9"/>
        <color theme="1"/>
        <rFont val="Arial Narrow"/>
        <family val="2"/>
      </rPr>
      <t xml:space="preserve"> </t>
    </r>
  </si>
  <si>
    <t>Crèche de Confignon</t>
  </si>
  <si>
    <t xml:space="preserve">Allobroges </t>
  </si>
  <si>
    <t xml:space="preserve">Jeanne Hersch </t>
  </si>
  <si>
    <t xml:space="preserve">Providence - Pouponnière </t>
  </si>
  <si>
    <t xml:space="preserve">Sécheron </t>
  </si>
  <si>
    <r>
      <t>Cheval Blanc</t>
    </r>
    <r>
      <rPr>
        <vertAlign val="superscript"/>
        <sz val="9"/>
        <rFont val="Arial Narrow"/>
        <family val="2"/>
      </rPr>
      <t xml:space="preserve"> </t>
    </r>
  </si>
  <si>
    <t>L'Association du personnel du CERN</t>
  </si>
  <si>
    <t xml:space="preserve">Arabelle </t>
  </si>
  <si>
    <t>Grenadine</t>
  </si>
  <si>
    <t>Grillons</t>
  </si>
  <si>
    <t>Crèche Libellules</t>
  </si>
  <si>
    <t>Principales statistiques des structures d'accueil collectif à prestations élargies (SPE-PE) et à prestations restreintes (SPE-PR), 2017</t>
  </si>
  <si>
    <r>
      <t>N places autorisées</t>
    </r>
    <r>
      <rPr>
        <b/>
        <vertAlign val="superscript"/>
        <sz val="9"/>
        <rFont val="Arial Narrow"/>
        <family val="2"/>
      </rPr>
      <t xml:space="preserve"> (1)</t>
    </r>
  </si>
  <si>
    <r>
      <t xml:space="preserve">N personnel éducatif (ETP) </t>
    </r>
    <r>
      <rPr>
        <b/>
        <vertAlign val="superscript"/>
        <sz val="9"/>
        <rFont val="Arial Narrow"/>
        <family val="2"/>
      </rPr>
      <t>(2)</t>
    </r>
  </si>
  <si>
    <r>
      <t xml:space="preserve">Principales statistiques des structures d'accueil collectif à prestations élargies (SPE-PE) </t>
    </r>
    <r>
      <rPr>
        <b/>
        <sz val="10"/>
        <rFont val="Arial Narrow"/>
        <family val="2"/>
      </rPr>
      <t>et à prestations restreintes (SPE-PR)</t>
    </r>
    <r>
      <rPr>
        <b/>
        <sz val="10"/>
        <rFont val="Arial Narrow"/>
        <family val="2"/>
      </rPr>
      <t>, 2016</t>
    </r>
  </si>
  <si>
    <r>
      <t xml:space="preserve">Principales statistiques des structures d'accueil collectif à prestations élargies (SPE-PE) </t>
    </r>
    <r>
      <rPr>
        <b/>
        <sz val="10"/>
        <rFont val="Arial Narrow"/>
        <family val="2"/>
      </rPr>
      <t>et à prestations restreintes (SPE-PR)</t>
    </r>
    <r>
      <rPr>
        <b/>
        <sz val="10"/>
        <rFont val="Arial Narrow"/>
        <family val="2"/>
      </rPr>
      <t>, 2015</t>
    </r>
  </si>
  <si>
    <r>
      <t xml:space="preserve">Principales statistiques des structures d'accueil collectif à prestations élargies (SPE-PE) </t>
    </r>
    <r>
      <rPr>
        <b/>
        <sz val="10"/>
        <rFont val="Arial Narrow"/>
        <family val="2"/>
      </rPr>
      <t>et à prestations restreintes (SPE-PR)</t>
    </r>
    <r>
      <rPr>
        <b/>
        <sz val="10"/>
        <rFont val="Arial Narrow"/>
        <family val="2"/>
      </rPr>
      <t>, 2014</t>
    </r>
  </si>
  <si>
    <r>
      <t>N places 
autorisées</t>
    </r>
    <r>
      <rPr>
        <b/>
        <vertAlign val="superscript"/>
        <sz val="9"/>
        <rFont val="Arial Narrow"/>
        <family val="2"/>
      </rPr>
      <t xml:space="preserve"> (1)</t>
    </r>
  </si>
  <si>
    <r>
      <t xml:space="preserve">N personnel 
éducatif (ETP) </t>
    </r>
    <r>
      <rPr>
        <b/>
        <vertAlign val="superscript"/>
        <sz val="9"/>
        <rFont val="Arial Narrow"/>
        <family val="2"/>
      </rPr>
      <t>(2)</t>
    </r>
  </si>
  <si>
    <t>Principales statistiques des structures d'accueil collectif à prestations élargies (SPE-PE) et à prestations restreintes (SPE-PR), 2018</t>
  </si>
  <si>
    <t>43h30</t>
  </si>
  <si>
    <t>18h30</t>
  </si>
  <si>
    <t>Menuisiers</t>
  </si>
  <si>
    <t>Jean-Jacques Rigaud</t>
  </si>
  <si>
    <t>67h30</t>
  </si>
  <si>
    <t>Ile aux trésors</t>
  </si>
  <si>
    <t>Tipi</t>
  </si>
  <si>
    <t>53h30</t>
  </si>
  <si>
    <t>Lolilola (PR)</t>
  </si>
  <si>
    <t>Atelier Vie</t>
  </si>
  <si>
    <t>Ensemble</t>
  </si>
  <si>
    <t>Dent de lait</t>
  </si>
  <si>
    <t>HUG - site Kangourous</t>
  </si>
  <si>
    <t>O comme 3 pommes</t>
  </si>
  <si>
    <t>Poisson rouge</t>
  </si>
  <si>
    <t>Pop e Poppa Menthe à l'Eau</t>
  </si>
  <si>
    <t>Lolilola (PE)</t>
  </si>
  <si>
    <t>13h30</t>
  </si>
  <si>
    <t>Totup</t>
  </si>
  <si>
    <t>30h15</t>
  </si>
  <si>
    <t>Grand-Salève</t>
  </si>
  <si>
    <t>Tour de Pinchat</t>
  </si>
  <si>
    <t>39h00</t>
  </si>
  <si>
    <t>Source : OCPE/SRED - Relevé statistique auprès des structures d'accueil de la petite enfance (décembre 2018)</t>
  </si>
  <si>
    <r>
      <rPr>
        <vertAlign val="superscript"/>
        <sz val="8"/>
        <rFont val="Arial Narrow"/>
        <family val="2"/>
      </rPr>
      <t xml:space="preserve">(1) </t>
    </r>
    <r>
      <rPr>
        <sz val="8"/>
        <rFont val="Arial Narrow"/>
        <family val="2"/>
      </rPr>
      <t>Pour les prestations élargies, le nombre de places est exprimé en équivalent temps plein. Pour les prestations restreintes, il correspond au nombre de places maximum sur une demi-journée.</t>
    </r>
  </si>
  <si>
    <t>Principales statistiques des structures d'accueil collectif à prestations élargies (SPE-PE) et à prestations restreintes (SPE-PR), 2019</t>
  </si>
  <si>
    <t>Source : OCPE/SRED - Relevé statistique auprès des structures d'accueil de la petite enfance (novembre 2019)</t>
  </si>
  <si>
    <t>38.0</t>
  </si>
  <si>
    <t>48.0</t>
  </si>
  <si>
    <t>39.0</t>
  </si>
  <si>
    <t>46.0</t>
  </si>
  <si>
    <t>40.0</t>
  </si>
  <si>
    <t>45.0</t>
  </si>
  <si>
    <t>38.5</t>
  </si>
  <si>
    <t>37.0</t>
  </si>
  <si>
    <t>47.0</t>
  </si>
  <si>
    <t>34.0</t>
  </si>
  <si>
    <t>42.0</t>
  </si>
  <si>
    <t>52.0</t>
  </si>
  <si>
    <t>44.0</t>
  </si>
  <si>
    <t>48.8</t>
  </si>
  <si>
    <t>43.0</t>
  </si>
  <si>
    <t>39.6</t>
  </si>
  <si>
    <t>32.0</t>
  </si>
  <si>
    <t>36.0</t>
  </si>
  <si>
    <t>Jardin de la ferme</t>
  </si>
  <si>
    <t>50.0</t>
  </si>
  <si>
    <t>49.0</t>
  </si>
  <si>
    <t>41.0</t>
  </si>
  <si>
    <t>Eco crèche</t>
  </si>
  <si>
    <t>Jean Simonet</t>
  </si>
  <si>
    <t>Vers à soie Lac</t>
  </si>
  <si>
    <t>Etournelles</t>
  </si>
  <si>
    <t>37.5</t>
  </si>
  <si>
    <t>28h</t>
  </si>
  <si>
    <t>45h</t>
  </si>
  <si>
    <t>40h</t>
  </si>
  <si>
    <t>32h</t>
  </si>
  <si>
    <t>14h</t>
  </si>
  <si>
    <t>18h</t>
  </si>
  <si>
    <t>34h</t>
  </si>
  <si>
    <t>37h</t>
  </si>
  <si>
    <t>25h</t>
  </si>
  <si>
    <t>30h</t>
  </si>
  <si>
    <t>36h</t>
  </si>
  <si>
    <t>24h</t>
  </si>
  <si>
    <t>60h</t>
  </si>
  <si>
    <t>55h</t>
  </si>
  <si>
    <t>32h30</t>
  </si>
  <si>
    <t>13h</t>
  </si>
  <si>
    <t>26h</t>
  </si>
  <si>
    <t>43h45</t>
  </si>
  <si>
    <t>22h30</t>
  </si>
  <si>
    <t>41h</t>
  </si>
  <si>
    <t>20h</t>
  </si>
  <si>
    <t>39h</t>
  </si>
  <si>
    <t>15h</t>
  </si>
  <si>
    <t>23h</t>
  </si>
  <si>
    <t>Principales statistiques des structures d'accueil collectif à prestations élargies (SPE-PE) et à prestations restreintes (SPE-PR), 2020</t>
  </si>
  <si>
    <t>42h</t>
  </si>
  <si>
    <t>33h</t>
  </si>
  <si>
    <t>Jardins de la Gradelle</t>
  </si>
  <si>
    <t>Carfagni-Pirouette</t>
  </si>
  <si>
    <t>Lolilola (PR) CA</t>
  </si>
  <si>
    <t>29h30</t>
  </si>
  <si>
    <t>Pont-Rouge</t>
  </si>
  <si>
    <t>Source : OCPE/SRED - Relevé statistique auprès des structures d'accueil de la petite enfance (novembre 2020)</t>
  </si>
  <si>
    <t>Chêne-Bourg - Site Peillonnex</t>
  </si>
  <si>
    <t>Chêne-Bourg - Site Villa Mauresque</t>
  </si>
  <si>
    <t>Principales statistiques des structures d'accueil collectif à prestations élargies (SPE-PE) et à prestations restreintes (SPE-PR), 2021</t>
  </si>
  <si>
    <t>Source : OCPE/SRED - Relevé statistique auprès des structures d'accueil de la petite enfance (novembre 2021)</t>
  </si>
  <si>
    <t>Epinettes-Acacias</t>
  </si>
  <si>
    <t>Ile aux Mômes (Vésenaz) I</t>
  </si>
  <si>
    <t>Ile aux Mômes (Vésenaz) II</t>
  </si>
  <si>
    <t>42h00</t>
  </si>
  <si>
    <t>33h00</t>
  </si>
  <si>
    <t>Ile aux Mômes (Corsier)</t>
  </si>
  <si>
    <t>Caillou Bambou</t>
  </si>
  <si>
    <t>Nursery MIS</t>
  </si>
  <si>
    <t>21.0</t>
  </si>
  <si>
    <t>30.0</t>
  </si>
  <si>
    <t>35.0</t>
  </si>
  <si>
    <t>Jardin de Marie</t>
  </si>
  <si>
    <t>22.0</t>
  </si>
  <si>
    <t>42.2</t>
  </si>
  <si>
    <t>Little Green House (Perly)</t>
  </si>
  <si>
    <t>Zinzolin</t>
  </si>
  <si>
    <t>46.2</t>
  </si>
  <si>
    <t>Clair-Val</t>
  </si>
  <si>
    <t>38h00</t>
  </si>
  <si>
    <t>Etang</t>
  </si>
  <si>
    <t>Date de mise à jour : mars 2022</t>
  </si>
  <si>
    <r>
      <t xml:space="preserve">N éducatrice et éducateur 
(ETP) </t>
    </r>
    <r>
      <rPr>
        <b/>
        <vertAlign val="superscript"/>
        <sz val="9"/>
        <rFont val="Arial Narrow"/>
        <family val="2"/>
      </rPr>
      <t>(3)</t>
    </r>
  </si>
  <si>
    <r>
      <t xml:space="preserve">N éducatrice et éducateur 
(ETP)  </t>
    </r>
    <r>
      <rPr>
        <b/>
        <vertAlign val="superscript"/>
        <sz val="9"/>
        <rFont val="Arial Narrow"/>
        <family val="2"/>
      </rPr>
      <t>(3)</t>
    </r>
  </si>
  <si>
    <t>Observatoire cantonal de la petite enfance / SRED</t>
  </si>
  <si>
    <t>Date de mise à jour : avril 2022</t>
  </si>
  <si>
    <r>
      <rPr>
        <vertAlign val="superscript"/>
        <sz val="8"/>
        <rFont val="Arial Narrow"/>
        <family val="2"/>
      </rPr>
      <t>(2)</t>
    </r>
    <r>
      <rPr>
        <sz val="8"/>
        <rFont val="Arial Narrow"/>
        <family val="2"/>
      </rPr>
      <t xml:space="preserve"> ETP : équivalent temps plein. Le personnel éducatif comprend les éducatrices ou éducateurs, les auxiliaires (dont les titulaires d'un CFC d'assistante ou assistant socio-éducatif-ve) et les aides.</t>
    </r>
  </si>
  <si>
    <r>
      <rPr>
        <vertAlign val="superscript"/>
        <sz val="8"/>
        <rFont val="Arial Narrow"/>
        <family val="2"/>
      </rPr>
      <t>(3)</t>
    </r>
    <r>
      <rPr>
        <sz val="8"/>
        <rFont val="Arial Narrow"/>
        <family val="2"/>
      </rPr>
      <t xml:space="preserve">  Etre titulaire d'un diplôme de niveau tertiaire reconnu équivalent au diplôme d'éducatrice ou d'éducateur de l'enfance d'une école supérieure reconnue sur le plan fédéral (RAPr, art.33, al. 1).</t>
    </r>
  </si>
  <si>
    <t>Principales statistiques des structures d'accueil collectif à prestations élargies (SPE-PE) et à prestations restreintes (SPE-PR), 2022</t>
  </si>
  <si>
    <t>Source : OCPE/SRED - Relevé statistique auprès des structures d'accueil de la petite enfance (novembre 2022)</t>
  </si>
  <si>
    <t>Aire-la-Ville</t>
  </si>
  <si>
    <t>55:00</t>
  </si>
  <si>
    <t>40:00</t>
  </si>
  <si>
    <t>24:00</t>
  </si>
  <si>
    <t>20:00</t>
  </si>
  <si>
    <t>18:45</t>
  </si>
  <si>
    <t>57:30</t>
  </si>
  <si>
    <t>23:00</t>
  </si>
  <si>
    <t>27:15</t>
  </si>
  <si>
    <t>60:00</t>
  </si>
  <si>
    <t>32:00</t>
  </si>
  <si>
    <t>14:00</t>
  </si>
  <si>
    <t>22:15</t>
  </si>
  <si>
    <t>56:15</t>
  </si>
  <si>
    <t>34:30</t>
  </si>
  <si>
    <t>67:30</t>
  </si>
  <si>
    <t>52:30</t>
  </si>
  <si>
    <t>30:00</t>
  </si>
  <si>
    <t>28:00</t>
  </si>
  <si>
    <t>44:00</t>
  </si>
  <si>
    <t>33:00</t>
  </si>
  <si>
    <t>15:00</t>
  </si>
  <si>
    <t>36:00</t>
  </si>
  <si>
    <t>25:00</t>
  </si>
  <si>
    <t>37:30</t>
  </si>
  <si>
    <t>Monique Bauer-Lagier</t>
  </si>
  <si>
    <t>53:45</t>
  </si>
  <si>
    <t>18:00</t>
  </si>
  <si>
    <t>37:00</t>
  </si>
  <si>
    <t>40:30</t>
  </si>
  <si>
    <t>42:30</t>
  </si>
  <si>
    <t>45:00</t>
  </si>
  <si>
    <t>31:30</t>
  </si>
  <si>
    <t>47:30</t>
  </si>
  <si>
    <t>34:00</t>
  </si>
  <si>
    <t>Growing Together Montessori preschool</t>
  </si>
  <si>
    <t>17:30</t>
  </si>
  <si>
    <t>32:30</t>
  </si>
  <si>
    <t>29:30</t>
  </si>
  <si>
    <t>17:00</t>
  </si>
  <si>
    <t>Couleurs du monde</t>
  </si>
  <si>
    <t>Petits Chronos</t>
  </si>
  <si>
    <t>38:15</t>
  </si>
  <si>
    <t>30:15</t>
  </si>
  <si>
    <t>50:00</t>
  </si>
  <si>
    <t>22:30</t>
  </si>
  <si>
    <t>41:00</t>
  </si>
  <si>
    <t>38:00</t>
  </si>
  <si>
    <t>31:40</t>
  </si>
  <si>
    <t>37:15</t>
  </si>
  <si>
    <t>39:00</t>
  </si>
  <si>
    <t>Principales statistiques des structures d'accueil collectif à prestations élargies (SPE-PE) et à prestations restreintes (SPE-PR), 2023</t>
  </si>
  <si>
    <t>Source : OCPE/SRED - Relevé statistique auprès des structures d'accueil de la petite enfance (novembre 2023)</t>
  </si>
  <si>
    <t>Saint-Mathieu</t>
  </si>
  <si>
    <t>Signal</t>
  </si>
  <si>
    <t>Horizon</t>
  </si>
  <si>
    <t>Rambossons</t>
  </si>
  <si>
    <t>Totup (Lancy)</t>
  </si>
  <si>
    <t>Bubbles Belle-Terre</t>
  </si>
  <si>
    <t>Totup (Thônex)</t>
  </si>
  <si>
    <t>Little Green House (Troinex)</t>
  </si>
  <si>
    <t>Gaspard et Trottinette (LGH)</t>
  </si>
  <si>
    <t>Little Green House (Versoix)</t>
  </si>
  <si>
    <t>Bois Gourmand</t>
  </si>
  <si>
    <t>51h40</t>
  </si>
  <si>
    <t>44h00</t>
  </si>
  <si>
    <t>17h00</t>
  </si>
  <si>
    <t>50h00</t>
  </si>
  <si>
    <t>31h40</t>
  </si>
  <si>
    <t>T15.01.1.14</t>
  </si>
  <si>
    <t>Principales statistiques des structures d'accueil collectif à prestations élargies (SPE-PE) et à prestations restreintes (SPE-PR), 2024</t>
  </si>
  <si>
    <t>Source : OCPE/SRED - Relevé statistique auprès des structures d'accueil de la petite enfance (novembre 2024)</t>
  </si>
  <si>
    <t>Challendin</t>
  </si>
  <si>
    <t>Vallon</t>
  </si>
  <si>
    <t>Bubbles Peillonnex</t>
  </si>
  <si>
    <t>Eglantyne Jebb</t>
  </si>
  <si>
    <t>Nouvelle Ecole</t>
  </si>
  <si>
    <t>48h45</t>
  </si>
  <si>
    <t>26h30</t>
  </si>
  <si>
    <t>39h15</t>
  </si>
  <si>
    <t>Bubbles Grand-Lancy</t>
  </si>
  <si>
    <t>United Montessori Children</t>
  </si>
  <si>
    <t>P'tits PLO</t>
  </si>
  <si>
    <t>Bubbles Satigny</t>
  </si>
  <si>
    <t>Données publiées le 01/04/2025 - Données révisées en mars 2026</t>
  </si>
  <si>
    <t>Principales statistiques des structures d'accueil collectif à prestations élargies (SPE-PE) et à prestations restreintes (SPE-PR), 2025</t>
  </si>
  <si>
    <t>Source : OCPE/SRED - Relevé statistique auprès des structures d'accueil de la petite enfance (novembre 2025)</t>
  </si>
  <si>
    <t>Données publiées le 31/03/2026</t>
  </si>
  <si>
    <t>Lionceaux</t>
  </si>
  <si>
    <t>Colombettes</t>
  </si>
  <si>
    <t>Voyage</t>
  </si>
  <si>
    <t>35</t>
  </si>
  <si>
    <t>Fanny Cauderay</t>
  </si>
  <si>
    <t>Plateau – Charme</t>
  </si>
  <si>
    <t>Plateau – Séquoia</t>
  </si>
  <si>
    <t>Cèdres</t>
  </si>
  <si>
    <t>Potimarron</t>
  </si>
  <si>
    <t>Montessori Meyrin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</si>
</sst>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00000"/>
  </numFmts>
  <fonts count="28" x14ac:knownFonts="1">
    <font>
      <sz val="11"/>
      <name val="Arial"/>
      <family val="2"/>
    </font>
    <font>
      <sz val="11"/>
      <name val="Arial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b/>
      <vertAlign val="superscript"/>
      <sz val="9"/>
      <name val="Arial Narrow"/>
      <family val="2"/>
    </font>
    <font>
      <sz val="9"/>
      <name val="Arial"/>
      <family val="2"/>
    </font>
    <font>
      <b/>
      <i/>
      <sz val="9"/>
      <name val="Arial Narrow"/>
      <family val="2"/>
    </font>
    <font>
      <b/>
      <i/>
      <sz val="9"/>
      <name val="Arial"/>
      <family val="2"/>
    </font>
    <font>
      <vertAlign val="superscript"/>
      <sz val="9"/>
      <name val="Arial Narrow"/>
      <family val="2"/>
    </font>
    <font>
      <b/>
      <sz val="9"/>
      <name val="Arial"/>
      <family val="2"/>
    </font>
    <font>
      <sz val="9"/>
      <color indexed="8"/>
      <name val="Arial Narrow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9"/>
      <color theme="1"/>
      <name val="Arial Narrow"/>
      <family val="2"/>
    </font>
    <font>
      <vertAlign val="superscript"/>
      <sz val="9"/>
      <color theme="1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vertAlign val="superscript"/>
      <sz val="8"/>
      <name val="Arial Narrow"/>
      <family val="2"/>
    </font>
    <font>
      <sz val="12"/>
      <name val="Times New Roman"/>
      <family val="1"/>
    </font>
    <font>
      <b/>
      <sz val="10"/>
      <color theme="7"/>
      <name val="Arial Narrow"/>
      <family val="2"/>
    </font>
    <font>
      <b/>
      <sz val="9"/>
      <color theme="7"/>
      <name val="Arial Narrow"/>
      <family val="2"/>
    </font>
    <font>
      <b/>
      <sz val="11"/>
      <color theme="7"/>
      <name val="Arial Narrow"/>
      <family val="2"/>
    </font>
    <font>
      <sz val="11"/>
      <name val="Arial"/>
      <family val="2"/>
    </font>
    <font>
      <sz val="10"/>
      <name val="Arial"/>
      <family val="2"/>
    </font>
    <font>
      <sz val="11"/>
      <color rgb="FFFF0000"/>
      <name val="Arial"/>
      <family val="2"/>
    </font>
    <font>
      <sz val="11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/>
      <bottom style="medium">
        <color theme="7" tint="0.59996337778862885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20" fillId="0" borderId="0"/>
    <xf numFmtId="0" fontId="24" fillId="0" borderId="0"/>
    <xf numFmtId="0" fontId="25" fillId="0" borderId="0"/>
    <xf numFmtId="0" fontId="5" fillId="0" borderId="0"/>
  </cellStyleXfs>
  <cellXfs count="197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5" fillId="0" borderId="0" xfId="0" applyFont="1"/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1" fillId="0" borderId="0" xfId="0" applyFont="1"/>
    <xf numFmtId="0" fontId="3" fillId="2" borderId="0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right" vertical="top" wrapText="1"/>
    </xf>
    <xf numFmtId="0" fontId="3" fillId="2" borderId="0" xfId="0" applyFont="1" applyFill="1" applyBorder="1" applyAlignment="1">
      <alignment horizontal="right" vertical="top" wrapText="1"/>
    </xf>
    <xf numFmtId="0" fontId="7" fillId="0" borderId="0" xfId="0" applyFont="1" applyBorder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Border="1" applyAlignment="1"/>
    <xf numFmtId="0" fontId="4" fillId="0" borderId="1" xfId="0" applyFont="1" applyFill="1" applyBorder="1" applyAlignment="1">
      <alignment vertical="center"/>
    </xf>
    <xf numFmtId="1" fontId="4" fillId="0" borderId="1" xfId="0" applyNumberFormat="1" applyFont="1" applyFill="1" applyBorder="1" applyAlignment="1">
      <alignment horizontal="right" vertical="center" wrapText="1"/>
    </xf>
    <xf numFmtId="1" fontId="4" fillId="0" borderId="1" xfId="0" applyNumberFormat="1" applyFont="1" applyFill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164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9" fillId="0" borderId="0" xfId="0" applyFont="1" applyFill="1" applyBorder="1" applyAlignment="1">
      <alignment vertical="center"/>
    </xf>
    <xf numFmtId="164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Border="1" applyAlignment="1"/>
    <xf numFmtId="0" fontId="4" fillId="0" borderId="0" xfId="0" applyFont="1" applyFill="1" applyBorder="1" applyAlignment="1">
      <alignment vertical="center"/>
    </xf>
    <xf numFmtId="1" fontId="4" fillId="0" borderId="0" xfId="0" applyNumberFormat="1" applyFont="1" applyFill="1" applyBorder="1" applyAlignment="1">
      <alignment horizontal="right" vertical="center" wrapText="1"/>
    </xf>
    <xf numFmtId="1" fontId="4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 wrapText="1"/>
    </xf>
    <xf numFmtId="1" fontId="4" fillId="0" borderId="0" xfId="1" applyNumberFormat="1" applyFont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1" fontId="3" fillId="0" borderId="0" xfId="0" applyNumberFormat="1" applyFont="1" applyFill="1" applyBorder="1" applyAlignment="1">
      <alignment horizontal="right" vertical="center" wrapText="1"/>
    </xf>
    <xf numFmtId="1" fontId="3" fillId="0" borderId="0" xfId="0" applyNumberFormat="1" applyFont="1" applyFill="1" applyBorder="1" applyAlignment="1">
      <alignment horizontal="right" vertical="center"/>
    </xf>
    <xf numFmtId="164" fontId="3" fillId="0" borderId="0" xfId="0" applyNumberFormat="1" applyFont="1" applyBorder="1" applyAlignment="1">
      <alignment horizontal="right" vertical="center"/>
    </xf>
    <xf numFmtId="164" fontId="3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quotePrefix="1" applyFont="1" applyBorder="1" applyAlignment="1">
      <alignment horizontal="right"/>
    </xf>
    <xf numFmtId="164" fontId="3" fillId="0" borderId="0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right"/>
    </xf>
    <xf numFmtId="0" fontId="3" fillId="0" borderId="2" xfId="0" applyFont="1" applyFill="1" applyBorder="1" applyAlignment="1">
      <alignment vertical="center" wrapText="1"/>
    </xf>
    <xf numFmtId="3" fontId="3" fillId="0" borderId="0" xfId="1" applyNumberFormat="1" applyFont="1" applyBorder="1" applyAlignment="1">
      <alignment vertical="center" wrapText="1"/>
    </xf>
    <xf numFmtId="3" fontId="4" fillId="0" borderId="0" xfId="1" applyNumberFormat="1" applyFont="1" applyBorder="1" applyAlignment="1">
      <alignment vertical="center" wrapText="1"/>
    </xf>
    <xf numFmtId="1" fontId="4" fillId="0" borderId="0" xfId="1" applyNumberFormat="1" applyFont="1" applyBorder="1" applyAlignment="1">
      <alignment horizontal="right" vertical="center" wrapText="1"/>
    </xf>
    <xf numFmtId="1" fontId="4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3" fontId="4" fillId="0" borderId="0" xfId="1" applyNumberFormat="1" applyFont="1" applyBorder="1" applyAlignment="1">
      <alignment horizontal="right" vertical="center" wrapText="1"/>
    </xf>
    <xf numFmtId="0" fontId="12" fillId="0" borderId="0" xfId="2" applyFont="1" applyBorder="1" applyAlignment="1">
      <alignment vertical="center" wrapText="1"/>
    </xf>
    <xf numFmtId="3" fontId="4" fillId="0" borderId="0" xfId="1" applyNumberFormat="1" applyFont="1" applyFill="1" applyBorder="1" applyAlignment="1">
      <alignment horizontal="right" vertical="center" wrapText="1"/>
    </xf>
    <xf numFmtId="1" fontId="3" fillId="0" borderId="0" xfId="1" applyNumberFormat="1" applyFont="1" applyBorder="1" applyAlignment="1">
      <alignment horizontal="right" vertical="center" wrapText="1"/>
    </xf>
    <xf numFmtId="164" fontId="3" fillId="0" borderId="0" xfId="1" applyNumberFormat="1" applyFont="1" applyBorder="1" applyAlignment="1">
      <alignment horizontal="right" vertical="center" wrapText="1"/>
    </xf>
    <xf numFmtId="3" fontId="3" fillId="0" borderId="1" xfId="1" applyNumberFormat="1" applyFont="1" applyBorder="1" applyAlignment="1">
      <alignment vertical="center" wrapText="1"/>
    </xf>
    <xf numFmtId="0" fontId="12" fillId="0" borderId="1" xfId="2" applyFont="1" applyBorder="1" applyAlignment="1">
      <alignment vertical="center" wrapText="1"/>
    </xf>
    <xf numFmtId="1" fontId="4" fillId="0" borderId="1" xfId="1" applyNumberFormat="1" applyFont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right" vertical="center"/>
    </xf>
    <xf numFmtId="3" fontId="4" fillId="0" borderId="0" xfId="1" applyNumberFormat="1" applyFont="1" applyBorder="1" applyAlignment="1">
      <alignment horizontal="right" vertical="top" wrapText="1"/>
    </xf>
    <xf numFmtId="0" fontId="4" fillId="0" borderId="0" xfId="0" applyFont="1" applyBorder="1" applyAlignment="1">
      <alignment vertical="center"/>
    </xf>
    <xf numFmtId="3" fontId="3" fillId="0" borderId="0" xfId="1" applyNumberFormat="1" applyFont="1" applyBorder="1" applyAlignment="1">
      <alignment vertical="top" wrapText="1"/>
    </xf>
    <xf numFmtId="0" fontId="3" fillId="0" borderId="0" xfId="0" applyFont="1" applyBorder="1" applyAlignment="1">
      <alignment vertical="center" wrapText="1"/>
    </xf>
    <xf numFmtId="1" fontId="3" fillId="0" borderId="0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3" fontId="3" fillId="0" borderId="0" xfId="1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3" fontId="4" fillId="0" borderId="0" xfId="1" applyNumberFormat="1" applyFont="1" applyBorder="1" applyAlignment="1">
      <alignment vertical="top" wrapText="1"/>
    </xf>
    <xf numFmtId="0" fontId="3" fillId="0" borderId="0" xfId="0" applyFont="1" applyBorder="1" applyAlignment="1">
      <alignment vertical="center"/>
    </xf>
    <xf numFmtId="3" fontId="3" fillId="0" borderId="1" xfId="1" applyNumberFormat="1" applyFont="1" applyBorder="1" applyAlignment="1">
      <alignment vertical="top" wrapText="1"/>
    </xf>
    <xf numFmtId="1" fontId="4" fillId="0" borderId="1" xfId="0" applyNumberFormat="1" applyFont="1" applyBorder="1" applyAlignment="1">
      <alignment horizontal="left" vertical="center"/>
    </xf>
    <xf numFmtId="1" fontId="4" fillId="0" borderId="0" xfId="0" applyNumberFormat="1" applyFont="1" applyBorder="1" applyAlignment="1">
      <alignment horizontal="left" vertical="center"/>
    </xf>
    <xf numFmtId="1" fontId="4" fillId="0" borderId="0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0" fontId="1" fillId="0" borderId="0" xfId="0" applyFont="1" applyBorder="1"/>
    <xf numFmtId="0" fontId="3" fillId="0" borderId="0" xfId="0" applyFont="1" applyBorder="1" applyAlignment="1"/>
    <xf numFmtId="1" fontId="3" fillId="0" borderId="0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0" fontId="13" fillId="0" borderId="0" xfId="0" applyFont="1" applyBorder="1"/>
    <xf numFmtId="0" fontId="14" fillId="0" borderId="0" xfId="0" applyFont="1" applyBorder="1"/>
    <xf numFmtId="0" fontId="3" fillId="0" borderId="1" xfId="0" applyFont="1" applyBorder="1" applyAlignment="1"/>
    <xf numFmtId="0" fontId="4" fillId="0" borderId="1" xfId="0" applyFont="1" applyBorder="1" applyAlignment="1">
      <alignment vertical="center"/>
    </xf>
    <xf numFmtId="1" fontId="4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0" fontId="15" fillId="0" borderId="0" xfId="0" applyFont="1" applyBorder="1" applyAlignment="1">
      <alignment vertical="center"/>
    </xf>
    <xf numFmtId="1" fontId="4" fillId="0" borderId="0" xfId="0" applyNumberFormat="1" applyFont="1" applyFill="1" applyBorder="1" applyAlignment="1">
      <alignment horizontal="left" vertical="center" wrapText="1"/>
    </xf>
    <xf numFmtId="0" fontId="17" fillId="0" borderId="0" xfId="3" quotePrefix="1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1" fontId="8" fillId="0" borderId="0" xfId="0" applyNumberFormat="1" applyFont="1" applyBorder="1" applyAlignment="1">
      <alignment horizontal="right"/>
    </xf>
    <xf numFmtId="164" fontId="8" fillId="0" borderId="0" xfId="0" applyNumberFormat="1" applyFont="1" applyBorder="1" applyAlignment="1">
      <alignment horizontal="right"/>
    </xf>
    <xf numFmtId="0" fontId="3" fillId="0" borderId="1" xfId="0" quotePrefix="1" applyFont="1" applyBorder="1" applyAlignment="1">
      <alignment vertical="center"/>
    </xf>
    <xf numFmtId="0" fontId="8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1" fontId="4" fillId="0" borderId="0" xfId="0" applyNumberFormat="1" applyFont="1" applyFill="1" applyBorder="1" applyAlignment="1">
      <alignment horizontal="left" vertical="center"/>
    </xf>
    <xf numFmtId="0" fontId="8" fillId="3" borderId="0" xfId="0" applyFont="1" applyFill="1" applyBorder="1" applyAlignment="1"/>
    <xf numFmtId="3" fontId="8" fillId="3" borderId="0" xfId="0" applyNumberFormat="1" applyFont="1" applyFill="1" applyBorder="1" applyAlignment="1">
      <alignment horizontal="right"/>
    </xf>
    <xf numFmtId="165" fontId="8" fillId="3" borderId="0" xfId="0" applyNumberFormat="1" applyFont="1" applyFill="1" applyBorder="1" applyAlignment="1">
      <alignment horizontal="right"/>
    </xf>
    <xf numFmtId="1" fontId="14" fillId="0" borderId="0" xfId="0" applyNumberFormat="1" applyFont="1" applyBorder="1"/>
    <xf numFmtId="0" fontId="18" fillId="0" borderId="0" xfId="0" quotePrefix="1" applyFont="1" applyAlignment="1">
      <alignment vertical="center"/>
    </xf>
    <xf numFmtId="0" fontId="18" fillId="0" borderId="0" xfId="0" applyFont="1" applyAlignment="1">
      <alignment vertical="center"/>
    </xf>
    <xf numFmtId="0" fontId="4" fillId="0" borderId="0" xfId="0" applyFont="1"/>
    <xf numFmtId="0" fontId="21" fillId="0" borderId="0" xfId="0" applyFont="1" applyFill="1"/>
    <xf numFmtId="0" fontId="22" fillId="0" borderId="0" xfId="0" applyFont="1" applyFill="1"/>
    <xf numFmtId="0" fontId="23" fillId="0" borderId="3" xfId="0" applyFont="1" applyFill="1" applyBorder="1"/>
    <xf numFmtId="0" fontId="22" fillId="0" borderId="3" xfId="0" applyFont="1" applyFill="1" applyBorder="1"/>
    <xf numFmtId="0" fontId="23" fillId="0" borderId="3" xfId="0" applyFont="1" applyFill="1" applyBorder="1" applyAlignment="1">
      <alignment horizontal="right"/>
    </xf>
    <xf numFmtId="0" fontId="18" fillId="0" borderId="3" xfId="0" applyFont="1" applyBorder="1" applyAlignment="1">
      <alignment horizontal="left"/>
    </xf>
    <xf numFmtId="0" fontId="4" fillId="0" borderId="3" xfId="0" applyFont="1" applyBorder="1"/>
    <xf numFmtId="0" fontId="18" fillId="0" borderId="3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1" fillId="0" borderId="3" xfId="0" applyFont="1" applyBorder="1"/>
    <xf numFmtId="0" fontId="4" fillId="0" borderId="0" xfId="0" applyFont="1" applyBorder="1"/>
    <xf numFmtId="0" fontId="3" fillId="0" borderId="0" xfId="0" applyFont="1" applyFill="1" applyBorder="1" applyAlignment="1"/>
    <xf numFmtId="3" fontId="14" fillId="0" borderId="0" xfId="0" applyNumberFormat="1" applyFont="1" applyBorder="1"/>
    <xf numFmtId="2" fontId="4" fillId="0" borderId="1" xfId="0" applyNumberFormat="1" applyFont="1" applyFill="1" applyBorder="1" applyAlignment="1">
      <alignment horizontal="right" vertical="center"/>
    </xf>
    <xf numFmtId="165" fontId="14" fillId="0" borderId="0" xfId="0" applyNumberFormat="1" applyFont="1" applyBorder="1"/>
    <xf numFmtId="0" fontId="3" fillId="0" borderId="4" xfId="0" applyFont="1" applyFill="1" applyBorder="1" applyAlignment="1">
      <alignment vertical="center" wrapText="1"/>
    </xf>
    <xf numFmtId="0" fontId="4" fillId="0" borderId="4" xfId="0" applyFont="1" applyBorder="1" applyAlignment="1"/>
    <xf numFmtId="0" fontId="4" fillId="0" borderId="4" xfId="0" applyFont="1" applyFill="1" applyBorder="1" applyAlignment="1">
      <alignment vertical="center"/>
    </xf>
    <xf numFmtId="1" fontId="4" fillId="0" borderId="4" xfId="0" applyNumberFormat="1" applyFont="1" applyFill="1" applyBorder="1" applyAlignment="1">
      <alignment horizontal="right" vertical="center"/>
    </xf>
    <xf numFmtId="1" fontId="4" fillId="0" borderId="4" xfId="0" applyNumberFormat="1" applyFont="1" applyFill="1" applyBorder="1" applyAlignment="1">
      <alignment horizontal="right" vertical="center" wrapText="1"/>
    </xf>
    <xf numFmtId="164" fontId="4" fillId="0" borderId="4" xfId="0" applyNumberFormat="1" applyFont="1" applyBorder="1" applyAlignment="1">
      <alignment horizontal="right" vertical="center"/>
    </xf>
    <xf numFmtId="164" fontId="4" fillId="0" borderId="4" xfId="0" applyNumberFormat="1" applyFont="1" applyFill="1" applyBorder="1" applyAlignment="1">
      <alignment horizontal="right" vertical="center"/>
    </xf>
    <xf numFmtId="1" fontId="4" fillId="0" borderId="1" xfId="1" applyNumberFormat="1" applyFont="1" applyBorder="1" applyAlignment="1">
      <alignment horizontal="left" vertical="center" wrapText="1"/>
    </xf>
    <xf numFmtId="0" fontId="4" fillId="0" borderId="2" xfId="0" applyFont="1" applyBorder="1" applyAlignment="1"/>
    <xf numFmtId="1" fontId="4" fillId="0" borderId="2" xfId="1" applyNumberFormat="1" applyFont="1" applyBorder="1" applyAlignment="1">
      <alignment horizontal="left" vertical="center" wrapText="1"/>
    </xf>
    <xf numFmtId="1" fontId="4" fillId="0" borderId="2" xfId="0" applyNumberFormat="1" applyFont="1" applyFill="1" applyBorder="1" applyAlignment="1">
      <alignment horizontal="right" vertical="center"/>
    </xf>
    <xf numFmtId="1" fontId="4" fillId="0" borderId="2" xfId="0" applyNumberFormat="1" applyFont="1" applyFill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/>
    </xf>
    <xf numFmtId="164" fontId="4" fillId="0" borderId="2" xfId="0" applyNumberFormat="1" applyFont="1" applyFill="1" applyBorder="1" applyAlignment="1">
      <alignment horizontal="right" vertical="center"/>
    </xf>
    <xf numFmtId="3" fontId="3" fillId="0" borderId="2" xfId="1" applyNumberFormat="1" applyFont="1" applyBorder="1" applyAlignment="1">
      <alignment vertical="center" wrapText="1"/>
    </xf>
    <xf numFmtId="0" fontId="12" fillId="0" borderId="2" xfId="2" applyFont="1" applyBorder="1" applyAlignment="1">
      <alignment vertical="center" wrapText="1"/>
    </xf>
    <xf numFmtId="1" fontId="3" fillId="0" borderId="2" xfId="1" applyNumberFormat="1" applyFont="1" applyBorder="1" applyAlignment="1">
      <alignment horizontal="right" vertical="center" wrapText="1"/>
    </xf>
    <xf numFmtId="164" fontId="3" fillId="0" borderId="2" xfId="1" applyNumberFormat="1" applyFont="1" applyBorder="1" applyAlignment="1">
      <alignment horizontal="right" vertical="center" wrapText="1"/>
    </xf>
    <xf numFmtId="3" fontId="3" fillId="0" borderId="4" xfId="1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1" fontId="4" fillId="0" borderId="4" xfId="0" applyNumberFormat="1" applyFont="1" applyBorder="1" applyAlignment="1">
      <alignment horizontal="right" vertical="center"/>
    </xf>
    <xf numFmtId="0" fontId="3" fillId="0" borderId="2" xfId="0" applyFont="1" applyBorder="1" applyAlignment="1"/>
    <xf numFmtId="3" fontId="3" fillId="0" borderId="2" xfId="1" applyNumberFormat="1" applyFont="1" applyBorder="1" applyAlignment="1">
      <alignment vertical="top" wrapText="1"/>
    </xf>
    <xf numFmtId="0" fontId="3" fillId="0" borderId="2" xfId="0" applyFont="1" applyBorder="1" applyAlignment="1">
      <alignment vertical="center"/>
    </xf>
    <xf numFmtId="1" fontId="3" fillId="0" borderId="2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vertical="center"/>
    </xf>
    <xf numFmtId="1" fontId="4" fillId="0" borderId="2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0" fontId="3" fillId="0" borderId="4" xfId="0" applyFont="1" applyBorder="1" applyAlignment="1"/>
    <xf numFmtId="1" fontId="4" fillId="0" borderId="4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1" fontId="4" fillId="0" borderId="4" xfId="0" applyNumberFormat="1" applyFont="1" applyBorder="1" applyAlignment="1">
      <alignment horizontal="left" vertical="center"/>
    </xf>
    <xf numFmtId="0" fontId="17" fillId="0" borderId="2" xfId="3" quotePrefix="1" applyFont="1" applyFill="1" applyBorder="1" applyAlignment="1">
      <alignment vertical="center"/>
    </xf>
    <xf numFmtId="0" fontId="3" fillId="0" borderId="4" xfId="0" quotePrefix="1" applyFont="1" applyBorder="1" applyAlignment="1">
      <alignment vertical="center"/>
    </xf>
    <xf numFmtId="0" fontId="18" fillId="0" borderId="0" xfId="0" applyFont="1" applyBorder="1" applyAlignment="1">
      <alignment horizontal="left"/>
    </xf>
    <xf numFmtId="0" fontId="18" fillId="0" borderId="0" xfId="0" applyFont="1" applyBorder="1" applyAlignment="1">
      <alignment horizontal="right"/>
    </xf>
    <xf numFmtId="0" fontId="22" fillId="0" borderId="0" xfId="0" applyFont="1" applyFill="1" applyBorder="1"/>
    <xf numFmtId="0" fontId="12" fillId="0" borderId="1" xfId="7" applyFont="1" applyBorder="1" applyAlignment="1">
      <alignment horizontal="right" vertical="center" wrapText="1"/>
    </xf>
    <xf numFmtId="0" fontId="12" fillId="0" borderId="0" xfId="7" applyFont="1" applyBorder="1" applyAlignment="1">
      <alignment horizontal="right" vertical="center" wrapText="1"/>
    </xf>
    <xf numFmtId="164" fontId="12" fillId="0" borderId="1" xfId="7" applyNumberFormat="1" applyFont="1" applyBorder="1" applyAlignment="1">
      <alignment horizontal="right" vertical="center"/>
    </xf>
    <xf numFmtId="164" fontId="12" fillId="0" borderId="0" xfId="7" applyNumberFormat="1" applyFont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right"/>
    </xf>
    <xf numFmtId="1" fontId="4" fillId="0" borderId="0" xfId="0" applyNumberFormat="1" applyFont="1" applyFill="1" applyBorder="1" applyAlignment="1">
      <alignment horizontal="right"/>
    </xf>
    <xf numFmtId="0" fontId="3" fillId="0" borderId="2" xfId="0" applyFont="1" applyFill="1" applyBorder="1" applyAlignment="1">
      <alignment vertical="center"/>
    </xf>
    <xf numFmtId="1" fontId="3" fillId="0" borderId="2" xfId="0" applyNumberFormat="1" applyFont="1" applyFill="1" applyBorder="1" applyAlignment="1">
      <alignment horizontal="right" vertical="center" wrapText="1"/>
    </xf>
    <xf numFmtId="164" fontId="3" fillId="0" borderId="2" xfId="0" applyNumberFormat="1" applyFont="1" applyFill="1" applyBorder="1" applyAlignment="1">
      <alignment horizontal="right" vertical="center" wrapText="1"/>
    </xf>
    <xf numFmtId="0" fontId="12" fillId="0" borderId="1" xfId="2" applyFont="1" applyFill="1" applyBorder="1" applyAlignment="1">
      <alignment vertical="center" wrapText="1"/>
    </xf>
    <xf numFmtId="3" fontId="3" fillId="0" borderId="1" xfId="1" applyNumberFormat="1" applyFont="1" applyFill="1" applyBorder="1" applyAlignment="1">
      <alignment vertical="center" wrapText="1"/>
    </xf>
    <xf numFmtId="1" fontId="4" fillId="0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0" fontId="18" fillId="0" borderId="0" xfId="0" applyFont="1" applyAlignment="1">
      <alignment horizontal="right"/>
    </xf>
    <xf numFmtId="0" fontId="3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right" vertical="top" wrapText="1"/>
    </xf>
    <xf numFmtId="164" fontId="4" fillId="0" borderId="1" xfId="0" applyNumberFormat="1" applyFont="1" applyFill="1" applyBorder="1" applyAlignment="1">
      <alignment horizontal="right" vertical="top" wrapText="1"/>
    </xf>
    <xf numFmtId="164" fontId="4" fillId="0" borderId="2" xfId="0" applyNumberFormat="1" applyFont="1" applyFill="1" applyBorder="1" applyAlignment="1">
      <alignment horizontal="right"/>
    </xf>
    <xf numFmtId="22" fontId="12" fillId="0" borderId="0" xfId="8" applyNumberFormat="1" applyFont="1" applyFill="1" applyBorder="1" applyAlignment="1">
      <alignment horizontal="right" vertical="center" wrapText="1"/>
    </xf>
    <xf numFmtId="165" fontId="4" fillId="0" borderId="0" xfId="0" applyNumberFormat="1" applyFont="1" applyAlignment="1">
      <alignment horizontal="right"/>
    </xf>
    <xf numFmtId="165" fontId="18" fillId="0" borderId="3" xfId="0" applyNumberFormat="1" applyFont="1" applyBorder="1" applyAlignment="1">
      <alignment horizontal="right"/>
    </xf>
    <xf numFmtId="3" fontId="3" fillId="0" borderId="0" xfId="1" applyNumberFormat="1" applyFont="1" applyFill="1" applyBorder="1" applyAlignment="1">
      <alignment vertical="center" wrapText="1"/>
    </xf>
    <xf numFmtId="0" fontId="12" fillId="0" borderId="0" xfId="2" applyFont="1" applyFill="1" applyBorder="1" applyAlignment="1">
      <alignment vertical="center" wrapText="1"/>
    </xf>
    <xf numFmtId="165" fontId="18" fillId="0" borderId="3" xfId="0" applyNumberFormat="1" applyFont="1" applyFill="1" applyBorder="1" applyAlignment="1">
      <alignment horizontal="right"/>
    </xf>
    <xf numFmtId="0" fontId="18" fillId="0" borderId="3" xfId="0" applyFont="1" applyFill="1" applyBorder="1" applyAlignment="1">
      <alignment horizontal="right"/>
    </xf>
    <xf numFmtId="1" fontId="4" fillId="0" borderId="1" xfId="0" applyNumberFormat="1" applyFont="1" applyFill="1" applyBorder="1" applyAlignment="1">
      <alignment horizontal="right" vertical="top" wrapText="1"/>
    </xf>
    <xf numFmtId="166" fontId="7" fillId="0" borderId="0" xfId="0" applyNumberFormat="1" applyFont="1" applyFill="1" applyBorder="1" applyAlignment="1">
      <alignment vertical="center"/>
    </xf>
    <xf numFmtId="1" fontId="12" fillId="0" borderId="1" xfId="7" applyNumberFormat="1" applyFont="1" applyBorder="1" applyAlignment="1">
      <alignment horizontal="right" vertical="center"/>
    </xf>
    <xf numFmtId="1" fontId="12" fillId="0" borderId="0" xfId="7" applyNumberFormat="1" applyFont="1" applyBorder="1" applyAlignment="1">
      <alignment horizontal="right" vertical="center"/>
    </xf>
    <xf numFmtId="0" fontId="26" fillId="0" borderId="0" xfId="0" applyFont="1" applyBorder="1"/>
    <xf numFmtId="0" fontId="27" fillId="0" borderId="0" xfId="0" applyFont="1" applyBorder="1"/>
    <xf numFmtId="1" fontId="27" fillId="0" borderId="0" xfId="0" applyNumberFormat="1" applyFont="1" applyFill="1" applyBorder="1" applyAlignment="1">
      <alignment horizontal="right"/>
    </xf>
    <xf numFmtId="0" fontId="27" fillId="0" borderId="0" xfId="0" applyFont="1" applyFill="1" applyBorder="1" applyAlignment="1">
      <alignment vertical="center"/>
    </xf>
    <xf numFmtId="1" fontId="26" fillId="0" borderId="0" xfId="0" applyNumberFormat="1" applyFont="1" applyBorder="1"/>
    <xf numFmtId="1" fontId="4" fillId="0" borderId="2" xfId="0" applyNumberFormat="1" applyFont="1" applyFill="1" applyBorder="1" applyAlignment="1">
      <alignment horizontal="right"/>
    </xf>
    <xf numFmtId="1" fontId="12" fillId="0" borderId="0" xfId="7" applyNumberFormat="1" applyFont="1" applyFill="1" applyBorder="1" applyAlignment="1">
      <alignment horizontal="right" vertical="center"/>
    </xf>
  </cellXfs>
  <cellStyles count="9">
    <cellStyle name="Normal" xfId="0" builtinId="0"/>
    <cellStyle name="Normal 2" xfId="3" xr:uid="{00000000-0005-0000-0000-000001000000}"/>
    <cellStyle name="Normal 3" xfId="6" xr:uid="{00000000-0005-0000-0000-000002000000}"/>
    <cellStyle name="Normal_Feuil1" xfId="2" xr:uid="{00000000-0005-0000-0000-000003000000}"/>
    <cellStyle name="Normal_Feuil1_2" xfId="8" xr:uid="{00000000-0005-0000-0000-000004000000}"/>
    <cellStyle name="Normal_Feuil2_2" xfId="7" xr:uid="{00000000-0005-0000-0000-000005000000}"/>
    <cellStyle name="Pourcentage 2" xfId="1" xr:uid="{00000000-0005-0000-0000-000006000000}"/>
    <cellStyle name="Pourcentage 2 2" xfId="4" xr:uid="{00000000-0005-0000-0000-000007000000}"/>
    <cellStyle name="Standard_tab_uhstud_01_02_makro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7338</xdr:rowOff>
    </xdr:from>
    <xdr:to>
      <xdr:col>5</xdr:col>
      <xdr:colOff>1014</xdr:colOff>
      <xdr:row>1</xdr:row>
      <xdr:rowOff>165973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BE513E0-6190-44D1-B9E7-A5A9770B9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4860" y="7338"/>
          <a:ext cx="1014" cy="341515"/>
        </a:xfrm>
        <a:prstGeom prst="rect">
          <a:avLst/>
        </a:prstGeom>
      </xdr:spPr>
    </xdr:pic>
    <xdr:clientData/>
  </xdr:twoCellAnchor>
  <xdr:twoCellAnchor editAs="oneCell">
    <xdr:from>
      <xdr:col>8</xdr:col>
      <xdr:colOff>390525</xdr:colOff>
      <xdr:row>0</xdr:row>
      <xdr:rowOff>28575</xdr:rowOff>
    </xdr:from>
    <xdr:to>
      <xdr:col>9</xdr:col>
      <xdr:colOff>552085</xdr:colOff>
      <xdr:row>2</xdr:row>
      <xdr:rowOff>97847</xdr:rowOff>
    </xdr:to>
    <xdr:pic>
      <xdr:nvPicPr>
        <xdr:cNvPr id="3" name="Picture 2" descr="logo stat-ge">
          <a:extLst>
            <a:ext uri="{FF2B5EF4-FFF2-40B4-BE49-F238E27FC236}">
              <a16:creationId xmlns:a16="http://schemas.microsoft.com/office/drawing/2014/main" id="{2C927000-4EBE-446E-84F2-984D7B5A4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7585" y="28575"/>
          <a:ext cx="771160" cy="435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7338</xdr:rowOff>
    </xdr:from>
    <xdr:to>
      <xdr:col>5</xdr:col>
      <xdr:colOff>1014</xdr:colOff>
      <xdr:row>1</xdr:row>
      <xdr:rowOff>165973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7338"/>
          <a:ext cx="1014" cy="349135"/>
        </a:xfrm>
        <a:prstGeom prst="rect">
          <a:avLst/>
        </a:prstGeom>
      </xdr:spPr>
    </xdr:pic>
    <xdr:clientData/>
  </xdr:twoCellAnchor>
  <xdr:twoCellAnchor editAs="oneCell">
    <xdr:from>
      <xdr:col>8</xdr:col>
      <xdr:colOff>390525</xdr:colOff>
      <xdr:row>0</xdr:row>
      <xdr:rowOff>28575</xdr:rowOff>
    </xdr:from>
    <xdr:to>
      <xdr:col>9</xdr:col>
      <xdr:colOff>552085</xdr:colOff>
      <xdr:row>2</xdr:row>
      <xdr:rowOff>97847</xdr:rowOff>
    </xdr:to>
    <xdr:pic>
      <xdr:nvPicPr>
        <xdr:cNvPr id="3" name="Picture 2" descr="logo stat-ge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575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7338</xdr:rowOff>
    </xdr:from>
    <xdr:to>
      <xdr:col>5</xdr:col>
      <xdr:colOff>1014</xdr:colOff>
      <xdr:row>1</xdr:row>
      <xdr:rowOff>165973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7946" y="7338"/>
          <a:ext cx="2374" cy="349135"/>
        </a:xfrm>
        <a:prstGeom prst="rect">
          <a:avLst/>
        </a:prstGeom>
      </xdr:spPr>
    </xdr:pic>
    <xdr:clientData/>
  </xdr:twoCellAnchor>
  <xdr:twoCellAnchor editAs="oneCell">
    <xdr:from>
      <xdr:col>8</xdr:col>
      <xdr:colOff>390525</xdr:colOff>
      <xdr:row>0</xdr:row>
      <xdr:rowOff>28575</xdr:rowOff>
    </xdr:from>
    <xdr:to>
      <xdr:col>9</xdr:col>
      <xdr:colOff>552085</xdr:colOff>
      <xdr:row>2</xdr:row>
      <xdr:rowOff>97847</xdr:rowOff>
    </xdr:to>
    <xdr:pic>
      <xdr:nvPicPr>
        <xdr:cNvPr id="4" name="Picture 2" descr="logo stat-ge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575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7338</xdr:rowOff>
    </xdr:from>
    <xdr:to>
      <xdr:col>5</xdr:col>
      <xdr:colOff>1014</xdr:colOff>
      <xdr:row>1</xdr:row>
      <xdr:rowOff>165973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8396" y="7338"/>
          <a:ext cx="1009996" cy="349135"/>
        </a:xfrm>
        <a:prstGeom prst="rect">
          <a:avLst/>
        </a:prstGeom>
      </xdr:spPr>
    </xdr:pic>
    <xdr:clientData/>
  </xdr:twoCellAnchor>
  <xdr:twoCellAnchor editAs="oneCell">
    <xdr:from>
      <xdr:col>6</xdr:col>
      <xdr:colOff>552450</xdr:colOff>
      <xdr:row>0</xdr:row>
      <xdr:rowOff>38100</xdr:rowOff>
    </xdr:from>
    <xdr:to>
      <xdr:col>7</xdr:col>
      <xdr:colOff>361585</xdr:colOff>
      <xdr:row>2</xdr:row>
      <xdr:rowOff>107372</xdr:rowOff>
    </xdr:to>
    <xdr:pic>
      <xdr:nvPicPr>
        <xdr:cNvPr id="6" name="Picture 2" descr="logo stat-ge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5" y="38100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838200</xdr:colOff>
      <xdr:row>0</xdr:row>
      <xdr:rowOff>76200</xdr:rowOff>
    </xdr:from>
    <xdr:to>
      <xdr:col>4</xdr:col>
      <xdr:colOff>1609360</xdr:colOff>
      <xdr:row>2</xdr:row>
      <xdr:rowOff>164522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6360" y="76200"/>
          <a:ext cx="771160" cy="44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5</xdr:row>
      <xdr:rowOff>9525</xdr:rowOff>
    </xdr:from>
    <xdr:to>
      <xdr:col>4</xdr:col>
      <xdr:colOff>1685925</xdr:colOff>
      <xdr:row>23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47625" y="908685"/>
          <a:ext cx="5966460" cy="3145155"/>
        </a:xfrm>
        <a:prstGeom prst="rect">
          <a:avLst/>
        </a:prstGeom>
        <a:ln w="19050">
          <a:solidFill>
            <a:schemeClr val="accent4">
              <a:lumMod val="40000"/>
              <a:lumOff val="6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Dans le canton de Genève,</a:t>
          </a:r>
          <a:r>
            <a:rPr lang="fr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l'accueil collectif est régi par la Loi sur l'accueil préscolaire (LAPr) et le règlement d'application (RAPr).</a:t>
          </a:r>
        </a:p>
        <a:p>
          <a:pPr algn="l"/>
          <a:endParaRPr lang="fr-CH" sz="1100" baseline="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/>
            <a:t>Les personnes physiques ou morales, ainsi que les collectivités publiques, qui souhaitent exploiter une structure d’accueil collectif ouverte à des enfants de 0 à 4 ans doivent </a:t>
          </a:r>
          <a:r>
            <a:rPr lang="fr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être en possession d'une autorisation cantonale délivrée par le</a:t>
          </a: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service d'autorisation et de surveillance de l'accueil de jour (SASAJ) rattaché à l'office de l'enfance et de la jeunesse (OEJ/DIP).</a:t>
          </a:r>
          <a:endParaRPr lang="fr-CH">
            <a:effectLst/>
          </a:endParaRPr>
        </a:p>
        <a:p>
          <a:pPr algn="l"/>
          <a:endParaRPr lang="fr-CH"/>
        </a:p>
        <a:p>
          <a:pPr algn="l"/>
          <a:r>
            <a:rPr lang="fr-CH" sz="1100" baseline="0"/>
            <a:t>Le réglement d'application distingue deux types de structures d'accueil collectif :</a:t>
          </a:r>
        </a:p>
        <a:p>
          <a:endParaRPr lang="fr-CH" sz="1100" baseline="0"/>
        </a:p>
        <a:p>
          <a:r>
            <a:rPr lang="fr-CH" sz="1100" baseline="0"/>
            <a:t>- celles à prestations élargies  (PE) : </a:t>
          </a:r>
          <a:r>
            <a:rPr lang="fr-CH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structures d'accueil ouvertes au moins 45 heures par semaine et au moins 45 semaines par an, avec un repas de midi proposé.</a:t>
          </a:r>
          <a:endParaRPr lang="fr-CH" sz="1100" baseline="0"/>
        </a:p>
        <a:p>
          <a:pPr algn="l"/>
          <a:endParaRPr lang="fr-CH" sz="1100" baseline="0"/>
        </a:p>
        <a:p>
          <a:pPr algn="l"/>
          <a:r>
            <a:rPr lang="fr-CH" sz="1100" baseline="0"/>
            <a:t>- celles à prestations restreintes  (PR) :  structures ne remplissant pas les trois conditions cumulatives citées précédemment. </a:t>
          </a:r>
        </a:p>
        <a:p>
          <a:pPr algn="l"/>
          <a:endParaRPr lang="fr-CH" sz="1100" baseline="0"/>
        </a:p>
        <a:p>
          <a:pPr algn="l"/>
          <a:r>
            <a:rPr lang="fr-CH" sz="1100" baseline="0"/>
            <a:t>Les données statistiques de l'accueil collectif ne tiennent pas compte des haltes-garderies.</a:t>
          </a:r>
        </a:p>
        <a:p>
          <a:pPr algn="l"/>
          <a:endParaRPr lang="fr-CH" sz="110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7338</xdr:rowOff>
    </xdr:from>
    <xdr:to>
      <xdr:col>5</xdr:col>
      <xdr:colOff>1014</xdr:colOff>
      <xdr:row>1</xdr:row>
      <xdr:rowOff>165973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4860" y="7338"/>
          <a:ext cx="1014" cy="341515"/>
        </a:xfrm>
        <a:prstGeom prst="rect">
          <a:avLst/>
        </a:prstGeom>
      </xdr:spPr>
    </xdr:pic>
    <xdr:clientData/>
  </xdr:twoCellAnchor>
  <xdr:twoCellAnchor editAs="oneCell">
    <xdr:from>
      <xdr:col>8</xdr:col>
      <xdr:colOff>390525</xdr:colOff>
      <xdr:row>0</xdr:row>
      <xdr:rowOff>28575</xdr:rowOff>
    </xdr:from>
    <xdr:to>
      <xdr:col>9</xdr:col>
      <xdr:colOff>552085</xdr:colOff>
      <xdr:row>2</xdr:row>
      <xdr:rowOff>97847</xdr:rowOff>
    </xdr:to>
    <xdr:pic>
      <xdr:nvPicPr>
        <xdr:cNvPr id="3" name="Picture 2" descr="logo stat-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7585" y="28575"/>
          <a:ext cx="771160" cy="435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7338</xdr:rowOff>
    </xdr:from>
    <xdr:to>
      <xdr:col>5</xdr:col>
      <xdr:colOff>1014</xdr:colOff>
      <xdr:row>1</xdr:row>
      <xdr:rowOff>165973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4860" y="7338"/>
          <a:ext cx="1014" cy="341515"/>
        </a:xfrm>
        <a:prstGeom prst="rect">
          <a:avLst/>
        </a:prstGeom>
      </xdr:spPr>
    </xdr:pic>
    <xdr:clientData/>
  </xdr:twoCellAnchor>
  <xdr:twoCellAnchor editAs="oneCell">
    <xdr:from>
      <xdr:col>8</xdr:col>
      <xdr:colOff>390525</xdr:colOff>
      <xdr:row>0</xdr:row>
      <xdr:rowOff>28575</xdr:rowOff>
    </xdr:from>
    <xdr:to>
      <xdr:col>9</xdr:col>
      <xdr:colOff>552085</xdr:colOff>
      <xdr:row>2</xdr:row>
      <xdr:rowOff>97847</xdr:rowOff>
    </xdr:to>
    <xdr:pic>
      <xdr:nvPicPr>
        <xdr:cNvPr id="3" name="Picture 2" descr="logo stat-g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7585" y="28575"/>
          <a:ext cx="771160" cy="435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7338</xdr:rowOff>
    </xdr:from>
    <xdr:to>
      <xdr:col>5</xdr:col>
      <xdr:colOff>1014</xdr:colOff>
      <xdr:row>1</xdr:row>
      <xdr:rowOff>165973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4860" y="7338"/>
          <a:ext cx="1014" cy="341515"/>
        </a:xfrm>
        <a:prstGeom prst="rect">
          <a:avLst/>
        </a:prstGeom>
      </xdr:spPr>
    </xdr:pic>
    <xdr:clientData/>
  </xdr:twoCellAnchor>
  <xdr:twoCellAnchor editAs="oneCell">
    <xdr:from>
      <xdr:col>8</xdr:col>
      <xdr:colOff>390525</xdr:colOff>
      <xdr:row>0</xdr:row>
      <xdr:rowOff>28575</xdr:rowOff>
    </xdr:from>
    <xdr:to>
      <xdr:col>9</xdr:col>
      <xdr:colOff>552085</xdr:colOff>
      <xdr:row>2</xdr:row>
      <xdr:rowOff>97847</xdr:rowOff>
    </xdr:to>
    <xdr:pic>
      <xdr:nvPicPr>
        <xdr:cNvPr id="3" name="Picture 2" descr="logo stat-ge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7585" y="28575"/>
          <a:ext cx="771160" cy="435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7338</xdr:rowOff>
    </xdr:from>
    <xdr:to>
      <xdr:col>5</xdr:col>
      <xdr:colOff>1014</xdr:colOff>
      <xdr:row>1</xdr:row>
      <xdr:rowOff>165973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4860" y="7338"/>
          <a:ext cx="1014" cy="341515"/>
        </a:xfrm>
        <a:prstGeom prst="rect">
          <a:avLst/>
        </a:prstGeom>
      </xdr:spPr>
    </xdr:pic>
    <xdr:clientData/>
  </xdr:twoCellAnchor>
  <xdr:twoCellAnchor editAs="oneCell">
    <xdr:from>
      <xdr:col>8</xdr:col>
      <xdr:colOff>390525</xdr:colOff>
      <xdr:row>0</xdr:row>
      <xdr:rowOff>28575</xdr:rowOff>
    </xdr:from>
    <xdr:to>
      <xdr:col>9</xdr:col>
      <xdr:colOff>552085</xdr:colOff>
      <xdr:row>2</xdr:row>
      <xdr:rowOff>97847</xdr:rowOff>
    </xdr:to>
    <xdr:pic>
      <xdr:nvPicPr>
        <xdr:cNvPr id="3" name="Picture 2" descr="logo stat-ge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7585" y="28575"/>
          <a:ext cx="771160" cy="435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7338</xdr:rowOff>
    </xdr:from>
    <xdr:to>
      <xdr:col>5</xdr:col>
      <xdr:colOff>1014</xdr:colOff>
      <xdr:row>1</xdr:row>
      <xdr:rowOff>165973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4860" y="7338"/>
          <a:ext cx="1014" cy="341515"/>
        </a:xfrm>
        <a:prstGeom prst="rect">
          <a:avLst/>
        </a:prstGeom>
      </xdr:spPr>
    </xdr:pic>
    <xdr:clientData/>
  </xdr:twoCellAnchor>
  <xdr:twoCellAnchor editAs="oneCell">
    <xdr:from>
      <xdr:col>8</xdr:col>
      <xdr:colOff>390525</xdr:colOff>
      <xdr:row>0</xdr:row>
      <xdr:rowOff>28575</xdr:rowOff>
    </xdr:from>
    <xdr:to>
      <xdr:col>9</xdr:col>
      <xdr:colOff>552085</xdr:colOff>
      <xdr:row>2</xdr:row>
      <xdr:rowOff>97847</xdr:rowOff>
    </xdr:to>
    <xdr:pic>
      <xdr:nvPicPr>
        <xdr:cNvPr id="3" name="Picture 2" descr="logo stat-ge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7585" y="28575"/>
          <a:ext cx="771160" cy="435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7338</xdr:rowOff>
    </xdr:from>
    <xdr:to>
      <xdr:col>5</xdr:col>
      <xdr:colOff>1014</xdr:colOff>
      <xdr:row>1</xdr:row>
      <xdr:rowOff>165973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7338"/>
          <a:ext cx="1014" cy="349135"/>
        </a:xfrm>
        <a:prstGeom prst="rect">
          <a:avLst/>
        </a:prstGeom>
      </xdr:spPr>
    </xdr:pic>
    <xdr:clientData/>
  </xdr:twoCellAnchor>
  <xdr:twoCellAnchor editAs="oneCell">
    <xdr:from>
      <xdr:col>8</xdr:col>
      <xdr:colOff>390525</xdr:colOff>
      <xdr:row>0</xdr:row>
      <xdr:rowOff>28575</xdr:rowOff>
    </xdr:from>
    <xdr:to>
      <xdr:col>9</xdr:col>
      <xdr:colOff>552085</xdr:colOff>
      <xdr:row>2</xdr:row>
      <xdr:rowOff>97847</xdr:rowOff>
    </xdr:to>
    <xdr:pic>
      <xdr:nvPicPr>
        <xdr:cNvPr id="3" name="Picture 2" descr="logo stat-ge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575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7338</xdr:rowOff>
    </xdr:from>
    <xdr:to>
      <xdr:col>5</xdr:col>
      <xdr:colOff>1014</xdr:colOff>
      <xdr:row>1</xdr:row>
      <xdr:rowOff>165973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7338"/>
          <a:ext cx="1014" cy="349135"/>
        </a:xfrm>
        <a:prstGeom prst="rect">
          <a:avLst/>
        </a:prstGeom>
      </xdr:spPr>
    </xdr:pic>
    <xdr:clientData/>
  </xdr:twoCellAnchor>
  <xdr:twoCellAnchor editAs="oneCell">
    <xdr:from>
      <xdr:col>8</xdr:col>
      <xdr:colOff>390525</xdr:colOff>
      <xdr:row>0</xdr:row>
      <xdr:rowOff>28575</xdr:rowOff>
    </xdr:from>
    <xdr:to>
      <xdr:col>9</xdr:col>
      <xdr:colOff>552085</xdr:colOff>
      <xdr:row>2</xdr:row>
      <xdr:rowOff>97847</xdr:rowOff>
    </xdr:to>
    <xdr:pic>
      <xdr:nvPicPr>
        <xdr:cNvPr id="3" name="Picture 2" descr="logo stat-ge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575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7338</xdr:rowOff>
    </xdr:from>
    <xdr:to>
      <xdr:col>5</xdr:col>
      <xdr:colOff>1014</xdr:colOff>
      <xdr:row>1</xdr:row>
      <xdr:rowOff>165973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7338"/>
          <a:ext cx="1014" cy="349135"/>
        </a:xfrm>
        <a:prstGeom prst="rect">
          <a:avLst/>
        </a:prstGeom>
      </xdr:spPr>
    </xdr:pic>
    <xdr:clientData/>
  </xdr:twoCellAnchor>
  <xdr:twoCellAnchor editAs="oneCell">
    <xdr:from>
      <xdr:col>8</xdr:col>
      <xdr:colOff>390525</xdr:colOff>
      <xdr:row>0</xdr:row>
      <xdr:rowOff>28575</xdr:rowOff>
    </xdr:from>
    <xdr:to>
      <xdr:col>9</xdr:col>
      <xdr:colOff>552085</xdr:colOff>
      <xdr:row>2</xdr:row>
      <xdr:rowOff>97847</xdr:rowOff>
    </xdr:to>
    <xdr:pic>
      <xdr:nvPicPr>
        <xdr:cNvPr id="3" name="Picture 2" descr="logo stat-ge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575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21B12-C354-489A-88F4-F98B8A87467A}">
  <dimension ref="A1:R281"/>
  <sheetViews>
    <sheetView tabSelected="1" zoomScale="90" zoomScaleNormal="90" workbookViewId="0">
      <pane ySplit="8" topLeftCell="A9" activePane="bottomLeft" state="frozen"/>
      <selection activeCell="J4" sqref="J4"/>
      <selection pane="bottomLeft"/>
    </sheetView>
  </sheetViews>
  <sheetFormatPr baseColWidth="10" defaultRowHeight="14.4" x14ac:dyDescent="0.25"/>
  <cols>
    <col min="1" max="1" width="12.69921875" style="5" customWidth="1"/>
    <col min="2" max="2" width="9.8984375" style="6" customWidth="1"/>
    <col min="3" max="3" width="20.5" style="7" customWidth="1"/>
    <col min="4" max="5" width="8.59765625" style="3" customWidth="1"/>
    <col min="6" max="7" width="11.5" style="3" customWidth="1"/>
    <col min="8" max="9" width="8" style="8" customWidth="1"/>
    <col min="10" max="10" width="7.5" style="8" customWidth="1"/>
    <col min="11" max="228" width="11.19921875" style="8"/>
    <col min="229" max="229" width="10.19921875" style="8" customWidth="1"/>
    <col min="230" max="231" width="5.69921875" style="8" customWidth="1"/>
    <col min="232" max="232" width="1.5" style="8" customWidth="1"/>
    <col min="233" max="234" width="6.3984375" style="8" customWidth="1"/>
    <col min="235" max="235" width="1.5" style="8" customWidth="1"/>
    <col min="236" max="237" width="6" style="8" customWidth="1"/>
    <col min="238" max="242" width="11.19921875" style="8"/>
    <col min="243" max="243" width="2.5" style="8" customWidth="1"/>
    <col min="244" max="246" width="11.19921875" style="8"/>
    <col min="247" max="247" width="2.8984375" style="8" customWidth="1"/>
    <col min="248" max="484" width="11.19921875" style="8"/>
    <col min="485" max="485" width="10.19921875" style="8" customWidth="1"/>
    <col min="486" max="487" width="5.69921875" style="8" customWidth="1"/>
    <col min="488" max="488" width="1.5" style="8" customWidth="1"/>
    <col min="489" max="490" width="6.3984375" style="8" customWidth="1"/>
    <col min="491" max="491" width="1.5" style="8" customWidth="1"/>
    <col min="492" max="493" width="6" style="8" customWidth="1"/>
    <col min="494" max="498" width="11.19921875" style="8"/>
    <col min="499" max="499" width="2.5" style="8" customWidth="1"/>
    <col min="500" max="502" width="11.19921875" style="8"/>
    <col min="503" max="503" width="2.8984375" style="8" customWidth="1"/>
    <col min="504" max="740" width="11.19921875" style="8"/>
    <col min="741" max="741" width="10.19921875" style="8" customWidth="1"/>
    <col min="742" max="743" width="5.69921875" style="8" customWidth="1"/>
    <col min="744" max="744" width="1.5" style="8" customWidth="1"/>
    <col min="745" max="746" width="6.3984375" style="8" customWidth="1"/>
    <col min="747" max="747" width="1.5" style="8" customWidth="1"/>
    <col min="748" max="749" width="6" style="8" customWidth="1"/>
    <col min="750" max="754" width="11.19921875" style="8"/>
    <col min="755" max="755" width="2.5" style="8" customWidth="1"/>
    <col min="756" max="758" width="11.19921875" style="8"/>
    <col min="759" max="759" width="2.8984375" style="8" customWidth="1"/>
    <col min="760" max="996" width="11.19921875" style="8"/>
    <col min="997" max="997" width="10.19921875" style="8" customWidth="1"/>
    <col min="998" max="999" width="5.69921875" style="8" customWidth="1"/>
    <col min="1000" max="1000" width="1.5" style="8" customWidth="1"/>
    <col min="1001" max="1002" width="6.3984375" style="8" customWidth="1"/>
    <col min="1003" max="1003" width="1.5" style="8" customWidth="1"/>
    <col min="1004" max="1005" width="6" style="8" customWidth="1"/>
    <col min="1006" max="1010" width="11.19921875" style="8"/>
    <col min="1011" max="1011" width="2.5" style="8" customWidth="1"/>
    <col min="1012" max="1014" width="11.19921875" style="8"/>
    <col min="1015" max="1015" width="2.8984375" style="8" customWidth="1"/>
    <col min="1016" max="1252" width="11.19921875" style="8"/>
    <col min="1253" max="1253" width="10.19921875" style="8" customWidth="1"/>
    <col min="1254" max="1255" width="5.69921875" style="8" customWidth="1"/>
    <col min="1256" max="1256" width="1.5" style="8" customWidth="1"/>
    <col min="1257" max="1258" width="6.3984375" style="8" customWidth="1"/>
    <col min="1259" max="1259" width="1.5" style="8" customWidth="1"/>
    <col min="1260" max="1261" width="6" style="8" customWidth="1"/>
    <col min="1262" max="1266" width="11.19921875" style="8"/>
    <col min="1267" max="1267" width="2.5" style="8" customWidth="1"/>
    <col min="1268" max="1270" width="11.19921875" style="8"/>
    <col min="1271" max="1271" width="2.8984375" style="8" customWidth="1"/>
    <col min="1272" max="1508" width="11.19921875" style="8"/>
    <col min="1509" max="1509" width="10.19921875" style="8" customWidth="1"/>
    <col min="1510" max="1511" width="5.69921875" style="8" customWidth="1"/>
    <col min="1512" max="1512" width="1.5" style="8" customWidth="1"/>
    <col min="1513" max="1514" width="6.3984375" style="8" customWidth="1"/>
    <col min="1515" max="1515" width="1.5" style="8" customWidth="1"/>
    <col min="1516" max="1517" width="6" style="8" customWidth="1"/>
    <col min="1518" max="1522" width="11.19921875" style="8"/>
    <col min="1523" max="1523" width="2.5" style="8" customWidth="1"/>
    <col min="1524" max="1526" width="11.19921875" style="8"/>
    <col min="1527" max="1527" width="2.8984375" style="8" customWidth="1"/>
    <col min="1528" max="1764" width="11.19921875" style="8"/>
    <col min="1765" max="1765" width="10.19921875" style="8" customWidth="1"/>
    <col min="1766" max="1767" width="5.69921875" style="8" customWidth="1"/>
    <col min="1768" max="1768" width="1.5" style="8" customWidth="1"/>
    <col min="1769" max="1770" width="6.3984375" style="8" customWidth="1"/>
    <col min="1771" max="1771" width="1.5" style="8" customWidth="1"/>
    <col min="1772" max="1773" width="6" style="8" customWidth="1"/>
    <col min="1774" max="1778" width="11.19921875" style="8"/>
    <col min="1779" max="1779" width="2.5" style="8" customWidth="1"/>
    <col min="1780" max="1782" width="11.19921875" style="8"/>
    <col min="1783" max="1783" width="2.8984375" style="8" customWidth="1"/>
    <col min="1784" max="2020" width="11.19921875" style="8"/>
    <col min="2021" max="2021" width="10.19921875" style="8" customWidth="1"/>
    <col min="2022" max="2023" width="5.69921875" style="8" customWidth="1"/>
    <col min="2024" max="2024" width="1.5" style="8" customWidth="1"/>
    <col min="2025" max="2026" width="6.3984375" style="8" customWidth="1"/>
    <col min="2027" max="2027" width="1.5" style="8" customWidth="1"/>
    <col min="2028" max="2029" width="6" style="8" customWidth="1"/>
    <col min="2030" max="2034" width="11.19921875" style="8"/>
    <col min="2035" max="2035" width="2.5" style="8" customWidth="1"/>
    <col min="2036" max="2038" width="11.19921875" style="8"/>
    <col min="2039" max="2039" width="2.8984375" style="8" customWidth="1"/>
    <col min="2040" max="2276" width="11.19921875" style="8"/>
    <col min="2277" max="2277" width="10.19921875" style="8" customWidth="1"/>
    <col min="2278" max="2279" width="5.69921875" style="8" customWidth="1"/>
    <col min="2280" max="2280" width="1.5" style="8" customWidth="1"/>
    <col min="2281" max="2282" width="6.3984375" style="8" customWidth="1"/>
    <col min="2283" max="2283" width="1.5" style="8" customWidth="1"/>
    <col min="2284" max="2285" width="6" style="8" customWidth="1"/>
    <col min="2286" max="2290" width="11.19921875" style="8"/>
    <col min="2291" max="2291" width="2.5" style="8" customWidth="1"/>
    <col min="2292" max="2294" width="11.19921875" style="8"/>
    <col min="2295" max="2295" width="2.8984375" style="8" customWidth="1"/>
    <col min="2296" max="2532" width="11.19921875" style="8"/>
    <col min="2533" max="2533" width="10.19921875" style="8" customWidth="1"/>
    <col min="2534" max="2535" width="5.69921875" style="8" customWidth="1"/>
    <col min="2536" max="2536" width="1.5" style="8" customWidth="1"/>
    <col min="2537" max="2538" width="6.3984375" style="8" customWidth="1"/>
    <col min="2539" max="2539" width="1.5" style="8" customWidth="1"/>
    <col min="2540" max="2541" width="6" style="8" customWidth="1"/>
    <col min="2542" max="2546" width="11.19921875" style="8"/>
    <col min="2547" max="2547" width="2.5" style="8" customWidth="1"/>
    <col min="2548" max="2550" width="11.19921875" style="8"/>
    <col min="2551" max="2551" width="2.8984375" style="8" customWidth="1"/>
    <col min="2552" max="2788" width="11.19921875" style="8"/>
    <col min="2789" max="2789" width="10.19921875" style="8" customWidth="1"/>
    <col min="2790" max="2791" width="5.69921875" style="8" customWidth="1"/>
    <col min="2792" max="2792" width="1.5" style="8" customWidth="1"/>
    <col min="2793" max="2794" width="6.3984375" style="8" customWidth="1"/>
    <col min="2795" max="2795" width="1.5" style="8" customWidth="1"/>
    <col min="2796" max="2797" width="6" style="8" customWidth="1"/>
    <col min="2798" max="2802" width="11.19921875" style="8"/>
    <col min="2803" max="2803" width="2.5" style="8" customWidth="1"/>
    <col min="2804" max="2806" width="11.19921875" style="8"/>
    <col min="2807" max="2807" width="2.8984375" style="8" customWidth="1"/>
    <col min="2808" max="3044" width="11.19921875" style="8"/>
    <col min="3045" max="3045" width="10.19921875" style="8" customWidth="1"/>
    <col min="3046" max="3047" width="5.69921875" style="8" customWidth="1"/>
    <col min="3048" max="3048" width="1.5" style="8" customWidth="1"/>
    <col min="3049" max="3050" width="6.3984375" style="8" customWidth="1"/>
    <col min="3051" max="3051" width="1.5" style="8" customWidth="1"/>
    <col min="3052" max="3053" width="6" style="8" customWidth="1"/>
    <col min="3054" max="3058" width="11.19921875" style="8"/>
    <col min="3059" max="3059" width="2.5" style="8" customWidth="1"/>
    <col min="3060" max="3062" width="11.19921875" style="8"/>
    <col min="3063" max="3063" width="2.8984375" style="8" customWidth="1"/>
    <col min="3064" max="3300" width="11.19921875" style="8"/>
    <col min="3301" max="3301" width="10.19921875" style="8" customWidth="1"/>
    <col min="3302" max="3303" width="5.69921875" style="8" customWidth="1"/>
    <col min="3304" max="3304" width="1.5" style="8" customWidth="1"/>
    <col min="3305" max="3306" width="6.3984375" style="8" customWidth="1"/>
    <col min="3307" max="3307" width="1.5" style="8" customWidth="1"/>
    <col min="3308" max="3309" width="6" style="8" customWidth="1"/>
    <col min="3310" max="3314" width="11.19921875" style="8"/>
    <col min="3315" max="3315" width="2.5" style="8" customWidth="1"/>
    <col min="3316" max="3318" width="11.19921875" style="8"/>
    <col min="3319" max="3319" width="2.8984375" style="8" customWidth="1"/>
    <col min="3320" max="3556" width="11.19921875" style="8"/>
    <col min="3557" max="3557" width="10.19921875" style="8" customWidth="1"/>
    <col min="3558" max="3559" width="5.69921875" style="8" customWidth="1"/>
    <col min="3560" max="3560" width="1.5" style="8" customWidth="1"/>
    <col min="3561" max="3562" width="6.3984375" style="8" customWidth="1"/>
    <col min="3563" max="3563" width="1.5" style="8" customWidth="1"/>
    <col min="3564" max="3565" width="6" style="8" customWidth="1"/>
    <col min="3566" max="3570" width="11.19921875" style="8"/>
    <col min="3571" max="3571" width="2.5" style="8" customWidth="1"/>
    <col min="3572" max="3574" width="11.19921875" style="8"/>
    <col min="3575" max="3575" width="2.8984375" style="8" customWidth="1"/>
    <col min="3576" max="3812" width="11.19921875" style="8"/>
    <col min="3813" max="3813" width="10.19921875" style="8" customWidth="1"/>
    <col min="3814" max="3815" width="5.69921875" style="8" customWidth="1"/>
    <col min="3816" max="3816" width="1.5" style="8" customWidth="1"/>
    <col min="3817" max="3818" width="6.3984375" style="8" customWidth="1"/>
    <col min="3819" max="3819" width="1.5" style="8" customWidth="1"/>
    <col min="3820" max="3821" width="6" style="8" customWidth="1"/>
    <col min="3822" max="3826" width="11.19921875" style="8"/>
    <col min="3827" max="3827" width="2.5" style="8" customWidth="1"/>
    <col min="3828" max="3830" width="11.19921875" style="8"/>
    <col min="3831" max="3831" width="2.8984375" style="8" customWidth="1"/>
    <col min="3832" max="4068" width="11.19921875" style="8"/>
    <col min="4069" max="4069" width="10.19921875" style="8" customWidth="1"/>
    <col min="4070" max="4071" width="5.69921875" style="8" customWidth="1"/>
    <col min="4072" max="4072" width="1.5" style="8" customWidth="1"/>
    <col min="4073" max="4074" width="6.3984375" style="8" customWidth="1"/>
    <col min="4075" max="4075" width="1.5" style="8" customWidth="1"/>
    <col min="4076" max="4077" width="6" style="8" customWidth="1"/>
    <col min="4078" max="4082" width="11.19921875" style="8"/>
    <col min="4083" max="4083" width="2.5" style="8" customWidth="1"/>
    <col min="4084" max="4086" width="11.19921875" style="8"/>
    <col min="4087" max="4087" width="2.8984375" style="8" customWidth="1"/>
    <col min="4088" max="4324" width="11.19921875" style="8"/>
    <col min="4325" max="4325" width="10.19921875" style="8" customWidth="1"/>
    <col min="4326" max="4327" width="5.69921875" style="8" customWidth="1"/>
    <col min="4328" max="4328" width="1.5" style="8" customWidth="1"/>
    <col min="4329" max="4330" width="6.3984375" style="8" customWidth="1"/>
    <col min="4331" max="4331" width="1.5" style="8" customWidth="1"/>
    <col min="4332" max="4333" width="6" style="8" customWidth="1"/>
    <col min="4334" max="4338" width="11.19921875" style="8"/>
    <col min="4339" max="4339" width="2.5" style="8" customWidth="1"/>
    <col min="4340" max="4342" width="11.19921875" style="8"/>
    <col min="4343" max="4343" width="2.8984375" style="8" customWidth="1"/>
    <col min="4344" max="4580" width="11.19921875" style="8"/>
    <col min="4581" max="4581" width="10.19921875" style="8" customWidth="1"/>
    <col min="4582" max="4583" width="5.69921875" style="8" customWidth="1"/>
    <col min="4584" max="4584" width="1.5" style="8" customWidth="1"/>
    <col min="4585" max="4586" width="6.3984375" style="8" customWidth="1"/>
    <col min="4587" max="4587" width="1.5" style="8" customWidth="1"/>
    <col min="4588" max="4589" width="6" style="8" customWidth="1"/>
    <col min="4590" max="4594" width="11.19921875" style="8"/>
    <col min="4595" max="4595" width="2.5" style="8" customWidth="1"/>
    <col min="4596" max="4598" width="11.19921875" style="8"/>
    <col min="4599" max="4599" width="2.8984375" style="8" customWidth="1"/>
    <col min="4600" max="4836" width="11.19921875" style="8"/>
    <col min="4837" max="4837" width="10.19921875" style="8" customWidth="1"/>
    <col min="4838" max="4839" width="5.69921875" style="8" customWidth="1"/>
    <col min="4840" max="4840" width="1.5" style="8" customWidth="1"/>
    <col min="4841" max="4842" width="6.3984375" style="8" customWidth="1"/>
    <col min="4843" max="4843" width="1.5" style="8" customWidth="1"/>
    <col min="4844" max="4845" width="6" style="8" customWidth="1"/>
    <col min="4846" max="4850" width="11.19921875" style="8"/>
    <col min="4851" max="4851" width="2.5" style="8" customWidth="1"/>
    <col min="4852" max="4854" width="11.19921875" style="8"/>
    <col min="4855" max="4855" width="2.8984375" style="8" customWidth="1"/>
    <col min="4856" max="5092" width="11.19921875" style="8"/>
    <col min="5093" max="5093" width="10.19921875" style="8" customWidth="1"/>
    <col min="5094" max="5095" width="5.69921875" style="8" customWidth="1"/>
    <col min="5096" max="5096" width="1.5" style="8" customWidth="1"/>
    <col min="5097" max="5098" width="6.3984375" style="8" customWidth="1"/>
    <col min="5099" max="5099" width="1.5" style="8" customWidth="1"/>
    <col min="5100" max="5101" width="6" style="8" customWidth="1"/>
    <col min="5102" max="5106" width="11.19921875" style="8"/>
    <col min="5107" max="5107" width="2.5" style="8" customWidth="1"/>
    <col min="5108" max="5110" width="11.19921875" style="8"/>
    <col min="5111" max="5111" width="2.8984375" style="8" customWidth="1"/>
    <col min="5112" max="5348" width="11.19921875" style="8"/>
    <col min="5349" max="5349" width="10.19921875" style="8" customWidth="1"/>
    <col min="5350" max="5351" width="5.69921875" style="8" customWidth="1"/>
    <col min="5352" max="5352" width="1.5" style="8" customWidth="1"/>
    <col min="5353" max="5354" width="6.3984375" style="8" customWidth="1"/>
    <col min="5355" max="5355" width="1.5" style="8" customWidth="1"/>
    <col min="5356" max="5357" width="6" style="8" customWidth="1"/>
    <col min="5358" max="5362" width="11.19921875" style="8"/>
    <col min="5363" max="5363" width="2.5" style="8" customWidth="1"/>
    <col min="5364" max="5366" width="11.19921875" style="8"/>
    <col min="5367" max="5367" width="2.8984375" style="8" customWidth="1"/>
    <col min="5368" max="5604" width="11.19921875" style="8"/>
    <col min="5605" max="5605" width="10.19921875" style="8" customWidth="1"/>
    <col min="5606" max="5607" width="5.69921875" style="8" customWidth="1"/>
    <col min="5608" max="5608" width="1.5" style="8" customWidth="1"/>
    <col min="5609" max="5610" width="6.3984375" style="8" customWidth="1"/>
    <col min="5611" max="5611" width="1.5" style="8" customWidth="1"/>
    <col min="5612" max="5613" width="6" style="8" customWidth="1"/>
    <col min="5614" max="5618" width="11.19921875" style="8"/>
    <col min="5619" max="5619" width="2.5" style="8" customWidth="1"/>
    <col min="5620" max="5622" width="11.19921875" style="8"/>
    <col min="5623" max="5623" width="2.8984375" style="8" customWidth="1"/>
    <col min="5624" max="5860" width="11.19921875" style="8"/>
    <col min="5861" max="5861" width="10.19921875" style="8" customWidth="1"/>
    <col min="5862" max="5863" width="5.69921875" style="8" customWidth="1"/>
    <col min="5864" max="5864" width="1.5" style="8" customWidth="1"/>
    <col min="5865" max="5866" width="6.3984375" style="8" customWidth="1"/>
    <col min="5867" max="5867" width="1.5" style="8" customWidth="1"/>
    <col min="5868" max="5869" width="6" style="8" customWidth="1"/>
    <col min="5870" max="5874" width="11.19921875" style="8"/>
    <col min="5875" max="5875" width="2.5" style="8" customWidth="1"/>
    <col min="5876" max="5878" width="11.19921875" style="8"/>
    <col min="5879" max="5879" width="2.8984375" style="8" customWidth="1"/>
    <col min="5880" max="6116" width="11.19921875" style="8"/>
    <col min="6117" max="6117" width="10.19921875" style="8" customWidth="1"/>
    <col min="6118" max="6119" width="5.69921875" style="8" customWidth="1"/>
    <col min="6120" max="6120" width="1.5" style="8" customWidth="1"/>
    <col min="6121" max="6122" width="6.3984375" style="8" customWidth="1"/>
    <col min="6123" max="6123" width="1.5" style="8" customWidth="1"/>
    <col min="6124" max="6125" width="6" style="8" customWidth="1"/>
    <col min="6126" max="6130" width="11.19921875" style="8"/>
    <col min="6131" max="6131" width="2.5" style="8" customWidth="1"/>
    <col min="6132" max="6134" width="11.19921875" style="8"/>
    <col min="6135" max="6135" width="2.8984375" style="8" customWidth="1"/>
    <col min="6136" max="6372" width="11.19921875" style="8"/>
    <col min="6373" max="6373" width="10.19921875" style="8" customWidth="1"/>
    <col min="6374" max="6375" width="5.69921875" style="8" customWidth="1"/>
    <col min="6376" max="6376" width="1.5" style="8" customWidth="1"/>
    <col min="6377" max="6378" width="6.3984375" style="8" customWidth="1"/>
    <col min="6379" max="6379" width="1.5" style="8" customWidth="1"/>
    <col min="6380" max="6381" width="6" style="8" customWidth="1"/>
    <col min="6382" max="6386" width="11.19921875" style="8"/>
    <col min="6387" max="6387" width="2.5" style="8" customWidth="1"/>
    <col min="6388" max="6390" width="11.19921875" style="8"/>
    <col min="6391" max="6391" width="2.8984375" style="8" customWidth="1"/>
    <col min="6392" max="6628" width="11.19921875" style="8"/>
    <col min="6629" max="6629" width="10.19921875" style="8" customWidth="1"/>
    <col min="6630" max="6631" width="5.69921875" style="8" customWidth="1"/>
    <col min="6632" max="6632" width="1.5" style="8" customWidth="1"/>
    <col min="6633" max="6634" width="6.3984375" style="8" customWidth="1"/>
    <col min="6635" max="6635" width="1.5" style="8" customWidth="1"/>
    <col min="6636" max="6637" width="6" style="8" customWidth="1"/>
    <col min="6638" max="6642" width="11.19921875" style="8"/>
    <col min="6643" max="6643" width="2.5" style="8" customWidth="1"/>
    <col min="6644" max="6646" width="11.19921875" style="8"/>
    <col min="6647" max="6647" width="2.8984375" style="8" customWidth="1"/>
    <col min="6648" max="6884" width="11.19921875" style="8"/>
    <col min="6885" max="6885" width="10.19921875" style="8" customWidth="1"/>
    <col min="6886" max="6887" width="5.69921875" style="8" customWidth="1"/>
    <col min="6888" max="6888" width="1.5" style="8" customWidth="1"/>
    <col min="6889" max="6890" width="6.3984375" style="8" customWidth="1"/>
    <col min="6891" max="6891" width="1.5" style="8" customWidth="1"/>
    <col min="6892" max="6893" width="6" style="8" customWidth="1"/>
    <col min="6894" max="6898" width="11.19921875" style="8"/>
    <col min="6899" max="6899" width="2.5" style="8" customWidth="1"/>
    <col min="6900" max="6902" width="11.19921875" style="8"/>
    <col min="6903" max="6903" width="2.8984375" style="8" customWidth="1"/>
    <col min="6904" max="7140" width="11.19921875" style="8"/>
    <col min="7141" max="7141" width="10.19921875" style="8" customWidth="1"/>
    <col min="7142" max="7143" width="5.69921875" style="8" customWidth="1"/>
    <col min="7144" max="7144" width="1.5" style="8" customWidth="1"/>
    <col min="7145" max="7146" width="6.3984375" style="8" customWidth="1"/>
    <col min="7147" max="7147" width="1.5" style="8" customWidth="1"/>
    <col min="7148" max="7149" width="6" style="8" customWidth="1"/>
    <col min="7150" max="7154" width="11.19921875" style="8"/>
    <col min="7155" max="7155" width="2.5" style="8" customWidth="1"/>
    <col min="7156" max="7158" width="11.19921875" style="8"/>
    <col min="7159" max="7159" width="2.8984375" style="8" customWidth="1"/>
    <col min="7160" max="7396" width="11.19921875" style="8"/>
    <col min="7397" max="7397" width="10.19921875" style="8" customWidth="1"/>
    <col min="7398" max="7399" width="5.69921875" style="8" customWidth="1"/>
    <col min="7400" max="7400" width="1.5" style="8" customWidth="1"/>
    <col min="7401" max="7402" width="6.3984375" style="8" customWidth="1"/>
    <col min="7403" max="7403" width="1.5" style="8" customWidth="1"/>
    <col min="7404" max="7405" width="6" style="8" customWidth="1"/>
    <col min="7406" max="7410" width="11.19921875" style="8"/>
    <col min="7411" max="7411" width="2.5" style="8" customWidth="1"/>
    <col min="7412" max="7414" width="11.19921875" style="8"/>
    <col min="7415" max="7415" width="2.8984375" style="8" customWidth="1"/>
    <col min="7416" max="7652" width="11.19921875" style="8"/>
    <col min="7653" max="7653" width="10.19921875" style="8" customWidth="1"/>
    <col min="7654" max="7655" width="5.69921875" style="8" customWidth="1"/>
    <col min="7656" max="7656" width="1.5" style="8" customWidth="1"/>
    <col min="7657" max="7658" width="6.3984375" style="8" customWidth="1"/>
    <col min="7659" max="7659" width="1.5" style="8" customWidth="1"/>
    <col min="7660" max="7661" width="6" style="8" customWidth="1"/>
    <col min="7662" max="7666" width="11.19921875" style="8"/>
    <col min="7667" max="7667" width="2.5" style="8" customWidth="1"/>
    <col min="7668" max="7670" width="11.19921875" style="8"/>
    <col min="7671" max="7671" width="2.8984375" style="8" customWidth="1"/>
    <col min="7672" max="7908" width="11.19921875" style="8"/>
    <col min="7909" max="7909" width="10.19921875" style="8" customWidth="1"/>
    <col min="7910" max="7911" width="5.69921875" style="8" customWidth="1"/>
    <col min="7912" max="7912" width="1.5" style="8" customWidth="1"/>
    <col min="7913" max="7914" width="6.3984375" style="8" customWidth="1"/>
    <col min="7915" max="7915" width="1.5" style="8" customWidth="1"/>
    <col min="7916" max="7917" width="6" style="8" customWidth="1"/>
    <col min="7918" max="7922" width="11.19921875" style="8"/>
    <col min="7923" max="7923" width="2.5" style="8" customWidth="1"/>
    <col min="7924" max="7926" width="11.19921875" style="8"/>
    <col min="7927" max="7927" width="2.8984375" style="8" customWidth="1"/>
    <col min="7928" max="8164" width="11.19921875" style="8"/>
    <col min="8165" max="8165" width="10.19921875" style="8" customWidth="1"/>
    <col min="8166" max="8167" width="5.69921875" style="8" customWidth="1"/>
    <col min="8168" max="8168" width="1.5" style="8" customWidth="1"/>
    <col min="8169" max="8170" width="6.3984375" style="8" customWidth="1"/>
    <col min="8171" max="8171" width="1.5" style="8" customWidth="1"/>
    <col min="8172" max="8173" width="6" style="8" customWidth="1"/>
    <col min="8174" max="8178" width="11.19921875" style="8"/>
    <col min="8179" max="8179" width="2.5" style="8" customWidth="1"/>
    <col min="8180" max="8182" width="11.19921875" style="8"/>
    <col min="8183" max="8183" width="2.8984375" style="8" customWidth="1"/>
    <col min="8184" max="8420" width="11.19921875" style="8"/>
    <col min="8421" max="8421" width="10.19921875" style="8" customWidth="1"/>
    <col min="8422" max="8423" width="5.69921875" style="8" customWidth="1"/>
    <col min="8424" max="8424" width="1.5" style="8" customWidth="1"/>
    <col min="8425" max="8426" width="6.3984375" style="8" customWidth="1"/>
    <col min="8427" max="8427" width="1.5" style="8" customWidth="1"/>
    <col min="8428" max="8429" width="6" style="8" customWidth="1"/>
    <col min="8430" max="8434" width="11.19921875" style="8"/>
    <col min="8435" max="8435" width="2.5" style="8" customWidth="1"/>
    <col min="8436" max="8438" width="11.19921875" style="8"/>
    <col min="8439" max="8439" width="2.8984375" style="8" customWidth="1"/>
    <col min="8440" max="8676" width="11.19921875" style="8"/>
    <col min="8677" max="8677" width="10.19921875" style="8" customWidth="1"/>
    <col min="8678" max="8679" width="5.69921875" style="8" customWidth="1"/>
    <col min="8680" max="8680" width="1.5" style="8" customWidth="1"/>
    <col min="8681" max="8682" width="6.3984375" style="8" customWidth="1"/>
    <col min="8683" max="8683" width="1.5" style="8" customWidth="1"/>
    <col min="8684" max="8685" width="6" style="8" customWidth="1"/>
    <col min="8686" max="8690" width="11.19921875" style="8"/>
    <col min="8691" max="8691" width="2.5" style="8" customWidth="1"/>
    <col min="8692" max="8694" width="11.19921875" style="8"/>
    <col min="8695" max="8695" width="2.8984375" style="8" customWidth="1"/>
    <col min="8696" max="8932" width="11.19921875" style="8"/>
    <col min="8933" max="8933" width="10.19921875" style="8" customWidth="1"/>
    <col min="8934" max="8935" width="5.69921875" style="8" customWidth="1"/>
    <col min="8936" max="8936" width="1.5" style="8" customWidth="1"/>
    <col min="8937" max="8938" width="6.3984375" style="8" customWidth="1"/>
    <col min="8939" max="8939" width="1.5" style="8" customWidth="1"/>
    <col min="8940" max="8941" width="6" style="8" customWidth="1"/>
    <col min="8942" max="8946" width="11.19921875" style="8"/>
    <col min="8947" max="8947" width="2.5" style="8" customWidth="1"/>
    <col min="8948" max="8950" width="11.19921875" style="8"/>
    <col min="8951" max="8951" width="2.8984375" style="8" customWidth="1"/>
    <col min="8952" max="9188" width="11.19921875" style="8"/>
    <col min="9189" max="9189" width="10.19921875" style="8" customWidth="1"/>
    <col min="9190" max="9191" width="5.69921875" style="8" customWidth="1"/>
    <col min="9192" max="9192" width="1.5" style="8" customWidth="1"/>
    <col min="9193" max="9194" width="6.3984375" style="8" customWidth="1"/>
    <col min="9195" max="9195" width="1.5" style="8" customWidth="1"/>
    <col min="9196" max="9197" width="6" style="8" customWidth="1"/>
    <col min="9198" max="9202" width="11.19921875" style="8"/>
    <col min="9203" max="9203" width="2.5" style="8" customWidth="1"/>
    <col min="9204" max="9206" width="11.19921875" style="8"/>
    <col min="9207" max="9207" width="2.8984375" style="8" customWidth="1"/>
    <col min="9208" max="9444" width="11.19921875" style="8"/>
    <col min="9445" max="9445" width="10.19921875" style="8" customWidth="1"/>
    <col min="9446" max="9447" width="5.69921875" style="8" customWidth="1"/>
    <col min="9448" max="9448" width="1.5" style="8" customWidth="1"/>
    <col min="9449" max="9450" width="6.3984375" style="8" customWidth="1"/>
    <col min="9451" max="9451" width="1.5" style="8" customWidth="1"/>
    <col min="9452" max="9453" width="6" style="8" customWidth="1"/>
    <col min="9454" max="9458" width="11.19921875" style="8"/>
    <col min="9459" max="9459" width="2.5" style="8" customWidth="1"/>
    <col min="9460" max="9462" width="11.19921875" style="8"/>
    <col min="9463" max="9463" width="2.8984375" style="8" customWidth="1"/>
    <col min="9464" max="9700" width="11.19921875" style="8"/>
    <col min="9701" max="9701" width="10.19921875" style="8" customWidth="1"/>
    <col min="9702" max="9703" width="5.69921875" style="8" customWidth="1"/>
    <col min="9704" max="9704" width="1.5" style="8" customWidth="1"/>
    <col min="9705" max="9706" width="6.3984375" style="8" customWidth="1"/>
    <col min="9707" max="9707" width="1.5" style="8" customWidth="1"/>
    <col min="9708" max="9709" width="6" style="8" customWidth="1"/>
    <col min="9710" max="9714" width="11.19921875" style="8"/>
    <col min="9715" max="9715" width="2.5" style="8" customWidth="1"/>
    <col min="9716" max="9718" width="11.19921875" style="8"/>
    <col min="9719" max="9719" width="2.8984375" style="8" customWidth="1"/>
    <col min="9720" max="9956" width="11.19921875" style="8"/>
    <col min="9957" max="9957" width="10.19921875" style="8" customWidth="1"/>
    <col min="9958" max="9959" width="5.69921875" style="8" customWidth="1"/>
    <col min="9960" max="9960" width="1.5" style="8" customWidth="1"/>
    <col min="9961" max="9962" width="6.3984375" style="8" customWidth="1"/>
    <col min="9963" max="9963" width="1.5" style="8" customWidth="1"/>
    <col min="9964" max="9965" width="6" style="8" customWidth="1"/>
    <col min="9966" max="9970" width="11.19921875" style="8"/>
    <col min="9971" max="9971" width="2.5" style="8" customWidth="1"/>
    <col min="9972" max="9974" width="11.19921875" style="8"/>
    <col min="9975" max="9975" width="2.8984375" style="8" customWidth="1"/>
    <col min="9976" max="10212" width="11.19921875" style="8"/>
    <col min="10213" max="10213" width="10.19921875" style="8" customWidth="1"/>
    <col min="10214" max="10215" width="5.69921875" style="8" customWidth="1"/>
    <col min="10216" max="10216" width="1.5" style="8" customWidth="1"/>
    <col min="10217" max="10218" width="6.3984375" style="8" customWidth="1"/>
    <col min="10219" max="10219" width="1.5" style="8" customWidth="1"/>
    <col min="10220" max="10221" width="6" style="8" customWidth="1"/>
    <col min="10222" max="10226" width="11.19921875" style="8"/>
    <col min="10227" max="10227" width="2.5" style="8" customWidth="1"/>
    <col min="10228" max="10230" width="11.19921875" style="8"/>
    <col min="10231" max="10231" width="2.8984375" style="8" customWidth="1"/>
    <col min="10232" max="10468" width="11.19921875" style="8"/>
    <col min="10469" max="10469" width="10.19921875" style="8" customWidth="1"/>
    <col min="10470" max="10471" width="5.69921875" style="8" customWidth="1"/>
    <col min="10472" max="10472" width="1.5" style="8" customWidth="1"/>
    <col min="10473" max="10474" width="6.3984375" style="8" customWidth="1"/>
    <col min="10475" max="10475" width="1.5" style="8" customWidth="1"/>
    <col min="10476" max="10477" width="6" style="8" customWidth="1"/>
    <col min="10478" max="10482" width="11.19921875" style="8"/>
    <col min="10483" max="10483" width="2.5" style="8" customWidth="1"/>
    <col min="10484" max="10486" width="11.19921875" style="8"/>
    <col min="10487" max="10487" width="2.8984375" style="8" customWidth="1"/>
    <col min="10488" max="10724" width="11.19921875" style="8"/>
    <col min="10725" max="10725" width="10.19921875" style="8" customWidth="1"/>
    <col min="10726" max="10727" width="5.69921875" style="8" customWidth="1"/>
    <col min="10728" max="10728" width="1.5" style="8" customWidth="1"/>
    <col min="10729" max="10730" width="6.3984375" style="8" customWidth="1"/>
    <col min="10731" max="10731" width="1.5" style="8" customWidth="1"/>
    <col min="10732" max="10733" width="6" style="8" customWidth="1"/>
    <col min="10734" max="10738" width="11.19921875" style="8"/>
    <col min="10739" max="10739" width="2.5" style="8" customWidth="1"/>
    <col min="10740" max="10742" width="11.19921875" style="8"/>
    <col min="10743" max="10743" width="2.8984375" style="8" customWidth="1"/>
    <col min="10744" max="10980" width="11.19921875" style="8"/>
    <col min="10981" max="10981" width="10.19921875" style="8" customWidth="1"/>
    <col min="10982" max="10983" width="5.69921875" style="8" customWidth="1"/>
    <col min="10984" max="10984" width="1.5" style="8" customWidth="1"/>
    <col min="10985" max="10986" width="6.3984375" style="8" customWidth="1"/>
    <col min="10987" max="10987" width="1.5" style="8" customWidth="1"/>
    <col min="10988" max="10989" width="6" style="8" customWidth="1"/>
    <col min="10990" max="10994" width="11.19921875" style="8"/>
    <col min="10995" max="10995" width="2.5" style="8" customWidth="1"/>
    <col min="10996" max="10998" width="11.19921875" style="8"/>
    <col min="10999" max="10999" width="2.8984375" style="8" customWidth="1"/>
    <col min="11000" max="11236" width="11.19921875" style="8"/>
    <col min="11237" max="11237" width="10.19921875" style="8" customWidth="1"/>
    <col min="11238" max="11239" width="5.69921875" style="8" customWidth="1"/>
    <col min="11240" max="11240" width="1.5" style="8" customWidth="1"/>
    <col min="11241" max="11242" width="6.3984375" style="8" customWidth="1"/>
    <col min="11243" max="11243" width="1.5" style="8" customWidth="1"/>
    <col min="11244" max="11245" width="6" style="8" customWidth="1"/>
    <col min="11246" max="11250" width="11.19921875" style="8"/>
    <col min="11251" max="11251" width="2.5" style="8" customWidth="1"/>
    <col min="11252" max="11254" width="11.19921875" style="8"/>
    <col min="11255" max="11255" width="2.8984375" style="8" customWidth="1"/>
    <col min="11256" max="11492" width="11.19921875" style="8"/>
    <col min="11493" max="11493" width="10.19921875" style="8" customWidth="1"/>
    <col min="11494" max="11495" width="5.69921875" style="8" customWidth="1"/>
    <col min="11496" max="11496" width="1.5" style="8" customWidth="1"/>
    <col min="11497" max="11498" width="6.3984375" style="8" customWidth="1"/>
    <col min="11499" max="11499" width="1.5" style="8" customWidth="1"/>
    <col min="11500" max="11501" width="6" style="8" customWidth="1"/>
    <col min="11502" max="11506" width="11.19921875" style="8"/>
    <col min="11507" max="11507" width="2.5" style="8" customWidth="1"/>
    <col min="11508" max="11510" width="11.19921875" style="8"/>
    <col min="11511" max="11511" width="2.8984375" style="8" customWidth="1"/>
    <col min="11512" max="11748" width="11.19921875" style="8"/>
    <col min="11749" max="11749" width="10.19921875" style="8" customWidth="1"/>
    <col min="11750" max="11751" width="5.69921875" style="8" customWidth="1"/>
    <col min="11752" max="11752" width="1.5" style="8" customWidth="1"/>
    <col min="11753" max="11754" width="6.3984375" style="8" customWidth="1"/>
    <col min="11755" max="11755" width="1.5" style="8" customWidth="1"/>
    <col min="11756" max="11757" width="6" style="8" customWidth="1"/>
    <col min="11758" max="11762" width="11.19921875" style="8"/>
    <col min="11763" max="11763" width="2.5" style="8" customWidth="1"/>
    <col min="11764" max="11766" width="11.19921875" style="8"/>
    <col min="11767" max="11767" width="2.8984375" style="8" customWidth="1"/>
    <col min="11768" max="12004" width="11.19921875" style="8"/>
    <col min="12005" max="12005" width="10.19921875" style="8" customWidth="1"/>
    <col min="12006" max="12007" width="5.69921875" style="8" customWidth="1"/>
    <col min="12008" max="12008" width="1.5" style="8" customWidth="1"/>
    <col min="12009" max="12010" width="6.3984375" style="8" customWidth="1"/>
    <col min="12011" max="12011" width="1.5" style="8" customWidth="1"/>
    <col min="12012" max="12013" width="6" style="8" customWidth="1"/>
    <col min="12014" max="12018" width="11.19921875" style="8"/>
    <col min="12019" max="12019" width="2.5" style="8" customWidth="1"/>
    <col min="12020" max="12022" width="11.19921875" style="8"/>
    <col min="12023" max="12023" width="2.8984375" style="8" customWidth="1"/>
    <col min="12024" max="12260" width="11.19921875" style="8"/>
    <col min="12261" max="12261" width="10.19921875" style="8" customWidth="1"/>
    <col min="12262" max="12263" width="5.69921875" style="8" customWidth="1"/>
    <col min="12264" max="12264" width="1.5" style="8" customWidth="1"/>
    <col min="12265" max="12266" width="6.3984375" style="8" customWidth="1"/>
    <col min="12267" max="12267" width="1.5" style="8" customWidth="1"/>
    <col min="12268" max="12269" width="6" style="8" customWidth="1"/>
    <col min="12270" max="12274" width="11.19921875" style="8"/>
    <col min="12275" max="12275" width="2.5" style="8" customWidth="1"/>
    <col min="12276" max="12278" width="11.19921875" style="8"/>
    <col min="12279" max="12279" width="2.8984375" style="8" customWidth="1"/>
    <col min="12280" max="12516" width="11.19921875" style="8"/>
    <col min="12517" max="12517" width="10.19921875" style="8" customWidth="1"/>
    <col min="12518" max="12519" width="5.69921875" style="8" customWidth="1"/>
    <col min="12520" max="12520" width="1.5" style="8" customWidth="1"/>
    <col min="12521" max="12522" width="6.3984375" style="8" customWidth="1"/>
    <col min="12523" max="12523" width="1.5" style="8" customWidth="1"/>
    <col min="12524" max="12525" width="6" style="8" customWidth="1"/>
    <col min="12526" max="12530" width="11.19921875" style="8"/>
    <col min="12531" max="12531" width="2.5" style="8" customWidth="1"/>
    <col min="12532" max="12534" width="11.19921875" style="8"/>
    <col min="12535" max="12535" width="2.8984375" style="8" customWidth="1"/>
    <col min="12536" max="12772" width="11.19921875" style="8"/>
    <col min="12773" max="12773" width="10.19921875" style="8" customWidth="1"/>
    <col min="12774" max="12775" width="5.69921875" style="8" customWidth="1"/>
    <col min="12776" max="12776" width="1.5" style="8" customWidth="1"/>
    <col min="12777" max="12778" width="6.3984375" style="8" customWidth="1"/>
    <col min="12779" max="12779" width="1.5" style="8" customWidth="1"/>
    <col min="12780" max="12781" width="6" style="8" customWidth="1"/>
    <col min="12782" max="12786" width="11.19921875" style="8"/>
    <col min="12787" max="12787" width="2.5" style="8" customWidth="1"/>
    <col min="12788" max="12790" width="11.19921875" style="8"/>
    <col min="12791" max="12791" width="2.8984375" style="8" customWidth="1"/>
    <col min="12792" max="13028" width="11.19921875" style="8"/>
    <col min="13029" max="13029" width="10.19921875" style="8" customWidth="1"/>
    <col min="13030" max="13031" width="5.69921875" style="8" customWidth="1"/>
    <col min="13032" max="13032" width="1.5" style="8" customWidth="1"/>
    <col min="13033" max="13034" width="6.3984375" style="8" customWidth="1"/>
    <col min="13035" max="13035" width="1.5" style="8" customWidth="1"/>
    <col min="13036" max="13037" width="6" style="8" customWidth="1"/>
    <col min="13038" max="13042" width="11.19921875" style="8"/>
    <col min="13043" max="13043" width="2.5" style="8" customWidth="1"/>
    <col min="13044" max="13046" width="11.19921875" style="8"/>
    <col min="13047" max="13047" width="2.8984375" style="8" customWidth="1"/>
    <col min="13048" max="13284" width="11.19921875" style="8"/>
    <col min="13285" max="13285" width="10.19921875" style="8" customWidth="1"/>
    <col min="13286" max="13287" width="5.69921875" style="8" customWidth="1"/>
    <col min="13288" max="13288" width="1.5" style="8" customWidth="1"/>
    <col min="13289" max="13290" width="6.3984375" style="8" customWidth="1"/>
    <col min="13291" max="13291" width="1.5" style="8" customWidth="1"/>
    <col min="13292" max="13293" width="6" style="8" customWidth="1"/>
    <col min="13294" max="13298" width="11.19921875" style="8"/>
    <col min="13299" max="13299" width="2.5" style="8" customWidth="1"/>
    <col min="13300" max="13302" width="11.19921875" style="8"/>
    <col min="13303" max="13303" width="2.8984375" style="8" customWidth="1"/>
    <col min="13304" max="13540" width="11.19921875" style="8"/>
    <col min="13541" max="13541" width="10.19921875" style="8" customWidth="1"/>
    <col min="13542" max="13543" width="5.69921875" style="8" customWidth="1"/>
    <col min="13544" max="13544" width="1.5" style="8" customWidth="1"/>
    <col min="13545" max="13546" width="6.3984375" style="8" customWidth="1"/>
    <col min="13547" max="13547" width="1.5" style="8" customWidth="1"/>
    <col min="13548" max="13549" width="6" style="8" customWidth="1"/>
    <col min="13550" max="13554" width="11.19921875" style="8"/>
    <col min="13555" max="13555" width="2.5" style="8" customWidth="1"/>
    <col min="13556" max="13558" width="11.19921875" style="8"/>
    <col min="13559" max="13559" width="2.8984375" style="8" customWidth="1"/>
    <col min="13560" max="13796" width="11.19921875" style="8"/>
    <col min="13797" max="13797" width="10.19921875" style="8" customWidth="1"/>
    <col min="13798" max="13799" width="5.69921875" style="8" customWidth="1"/>
    <col min="13800" max="13800" width="1.5" style="8" customWidth="1"/>
    <col min="13801" max="13802" width="6.3984375" style="8" customWidth="1"/>
    <col min="13803" max="13803" width="1.5" style="8" customWidth="1"/>
    <col min="13804" max="13805" width="6" style="8" customWidth="1"/>
    <col min="13806" max="13810" width="11.19921875" style="8"/>
    <col min="13811" max="13811" width="2.5" style="8" customWidth="1"/>
    <col min="13812" max="13814" width="11.19921875" style="8"/>
    <col min="13815" max="13815" width="2.8984375" style="8" customWidth="1"/>
    <col min="13816" max="14052" width="11.19921875" style="8"/>
    <col min="14053" max="14053" width="10.19921875" style="8" customWidth="1"/>
    <col min="14054" max="14055" width="5.69921875" style="8" customWidth="1"/>
    <col min="14056" max="14056" width="1.5" style="8" customWidth="1"/>
    <col min="14057" max="14058" width="6.3984375" style="8" customWidth="1"/>
    <col min="14059" max="14059" width="1.5" style="8" customWidth="1"/>
    <col min="14060" max="14061" width="6" style="8" customWidth="1"/>
    <col min="14062" max="14066" width="11.19921875" style="8"/>
    <col min="14067" max="14067" width="2.5" style="8" customWidth="1"/>
    <col min="14068" max="14070" width="11.19921875" style="8"/>
    <col min="14071" max="14071" width="2.8984375" style="8" customWidth="1"/>
    <col min="14072" max="14308" width="11.19921875" style="8"/>
    <col min="14309" max="14309" width="10.19921875" style="8" customWidth="1"/>
    <col min="14310" max="14311" width="5.69921875" style="8" customWidth="1"/>
    <col min="14312" max="14312" width="1.5" style="8" customWidth="1"/>
    <col min="14313" max="14314" width="6.3984375" style="8" customWidth="1"/>
    <col min="14315" max="14315" width="1.5" style="8" customWidth="1"/>
    <col min="14316" max="14317" width="6" style="8" customWidth="1"/>
    <col min="14318" max="14322" width="11.19921875" style="8"/>
    <col min="14323" max="14323" width="2.5" style="8" customWidth="1"/>
    <col min="14324" max="14326" width="11.19921875" style="8"/>
    <col min="14327" max="14327" width="2.8984375" style="8" customWidth="1"/>
    <col min="14328" max="14564" width="11.19921875" style="8"/>
    <col min="14565" max="14565" width="10.19921875" style="8" customWidth="1"/>
    <col min="14566" max="14567" width="5.69921875" style="8" customWidth="1"/>
    <col min="14568" max="14568" width="1.5" style="8" customWidth="1"/>
    <col min="14569" max="14570" width="6.3984375" style="8" customWidth="1"/>
    <col min="14571" max="14571" width="1.5" style="8" customWidth="1"/>
    <col min="14572" max="14573" width="6" style="8" customWidth="1"/>
    <col min="14574" max="14578" width="11.19921875" style="8"/>
    <col min="14579" max="14579" width="2.5" style="8" customWidth="1"/>
    <col min="14580" max="14582" width="11.19921875" style="8"/>
    <col min="14583" max="14583" width="2.8984375" style="8" customWidth="1"/>
    <col min="14584" max="14820" width="11.19921875" style="8"/>
    <col min="14821" max="14821" width="10.19921875" style="8" customWidth="1"/>
    <col min="14822" max="14823" width="5.69921875" style="8" customWidth="1"/>
    <col min="14824" max="14824" width="1.5" style="8" customWidth="1"/>
    <col min="14825" max="14826" width="6.3984375" style="8" customWidth="1"/>
    <col min="14827" max="14827" width="1.5" style="8" customWidth="1"/>
    <col min="14828" max="14829" width="6" style="8" customWidth="1"/>
    <col min="14830" max="14834" width="11.19921875" style="8"/>
    <col min="14835" max="14835" width="2.5" style="8" customWidth="1"/>
    <col min="14836" max="14838" width="11.19921875" style="8"/>
    <col min="14839" max="14839" width="2.8984375" style="8" customWidth="1"/>
    <col min="14840" max="15076" width="11.19921875" style="8"/>
    <col min="15077" max="15077" width="10.19921875" style="8" customWidth="1"/>
    <col min="15078" max="15079" width="5.69921875" style="8" customWidth="1"/>
    <col min="15080" max="15080" width="1.5" style="8" customWidth="1"/>
    <col min="15081" max="15082" width="6.3984375" style="8" customWidth="1"/>
    <col min="15083" max="15083" width="1.5" style="8" customWidth="1"/>
    <col min="15084" max="15085" width="6" style="8" customWidth="1"/>
    <col min="15086" max="15090" width="11.19921875" style="8"/>
    <col min="15091" max="15091" width="2.5" style="8" customWidth="1"/>
    <col min="15092" max="15094" width="11.19921875" style="8"/>
    <col min="15095" max="15095" width="2.8984375" style="8" customWidth="1"/>
    <col min="15096" max="15332" width="11.19921875" style="8"/>
    <col min="15333" max="15333" width="10.19921875" style="8" customWidth="1"/>
    <col min="15334" max="15335" width="5.69921875" style="8" customWidth="1"/>
    <col min="15336" max="15336" width="1.5" style="8" customWidth="1"/>
    <col min="15337" max="15338" width="6.3984375" style="8" customWidth="1"/>
    <col min="15339" max="15339" width="1.5" style="8" customWidth="1"/>
    <col min="15340" max="15341" width="6" style="8" customWidth="1"/>
    <col min="15342" max="15346" width="11.19921875" style="8"/>
    <col min="15347" max="15347" width="2.5" style="8" customWidth="1"/>
    <col min="15348" max="15350" width="11.19921875" style="8"/>
    <col min="15351" max="15351" width="2.8984375" style="8" customWidth="1"/>
    <col min="15352" max="15588" width="11.19921875" style="8"/>
    <col min="15589" max="15589" width="10.19921875" style="8" customWidth="1"/>
    <col min="15590" max="15591" width="5.69921875" style="8" customWidth="1"/>
    <col min="15592" max="15592" width="1.5" style="8" customWidth="1"/>
    <col min="15593" max="15594" width="6.3984375" style="8" customWidth="1"/>
    <col min="15595" max="15595" width="1.5" style="8" customWidth="1"/>
    <col min="15596" max="15597" width="6" style="8" customWidth="1"/>
    <col min="15598" max="15602" width="11.19921875" style="8"/>
    <col min="15603" max="15603" width="2.5" style="8" customWidth="1"/>
    <col min="15604" max="15606" width="11.19921875" style="8"/>
    <col min="15607" max="15607" width="2.8984375" style="8" customWidth="1"/>
    <col min="15608" max="15844" width="11.19921875" style="8"/>
    <col min="15845" max="15845" width="10.19921875" style="8" customWidth="1"/>
    <col min="15846" max="15847" width="5.69921875" style="8" customWidth="1"/>
    <col min="15848" max="15848" width="1.5" style="8" customWidth="1"/>
    <col min="15849" max="15850" width="6.3984375" style="8" customWidth="1"/>
    <col min="15851" max="15851" width="1.5" style="8" customWidth="1"/>
    <col min="15852" max="15853" width="6" style="8" customWidth="1"/>
    <col min="15854" max="15858" width="11.19921875" style="8"/>
    <col min="15859" max="15859" width="2.5" style="8" customWidth="1"/>
    <col min="15860" max="15862" width="11.19921875" style="8"/>
    <col min="15863" max="15863" width="2.8984375" style="8" customWidth="1"/>
    <col min="15864" max="16100" width="11.19921875" style="8"/>
    <col min="16101" max="16101" width="10.19921875" style="8" customWidth="1"/>
    <col min="16102" max="16103" width="5.69921875" style="8" customWidth="1"/>
    <col min="16104" max="16104" width="1.5" style="8" customWidth="1"/>
    <col min="16105" max="16106" width="6.3984375" style="8" customWidth="1"/>
    <col min="16107" max="16107" width="1.5" style="8" customWidth="1"/>
    <col min="16108" max="16109" width="6" style="8" customWidth="1"/>
    <col min="16110" max="16114" width="11.19921875" style="8"/>
    <col min="16115" max="16115" width="2.5" style="8" customWidth="1"/>
    <col min="16116" max="16118" width="11.19921875" style="8"/>
    <col min="16119" max="16119" width="2.8984375" style="8" customWidth="1"/>
    <col min="16120" max="16384" width="11.19921875" style="8"/>
  </cols>
  <sheetData>
    <row r="1" spans="1:12" x14ac:dyDescent="0.25">
      <c r="A1" s="103"/>
      <c r="B1" s="103"/>
      <c r="C1" s="103"/>
      <c r="D1" s="103"/>
      <c r="E1" s="103"/>
    </row>
    <row r="2" spans="1:12" x14ac:dyDescent="0.25">
      <c r="A2" s="104" t="s">
        <v>505</v>
      </c>
      <c r="B2" s="105"/>
      <c r="C2" s="105"/>
      <c r="D2" s="105"/>
      <c r="E2" s="105"/>
    </row>
    <row r="3" spans="1:12" x14ac:dyDescent="0.25">
      <c r="A3" s="104"/>
      <c r="B3" s="105"/>
      <c r="C3" s="105"/>
      <c r="D3" s="105"/>
      <c r="E3" s="105"/>
    </row>
    <row r="4" spans="1:12" ht="15.05" thickBot="1" x14ac:dyDescent="0.3">
      <c r="A4" s="106" t="s">
        <v>187</v>
      </c>
      <c r="B4" s="107"/>
      <c r="C4" s="107"/>
      <c r="D4" s="113"/>
      <c r="E4" s="107"/>
      <c r="F4" s="112"/>
      <c r="G4" s="113"/>
      <c r="H4" s="108"/>
      <c r="I4" s="108"/>
      <c r="J4" s="108" t="s">
        <v>580</v>
      </c>
    </row>
    <row r="6" spans="1:12" s="4" customFormat="1" ht="13.15" x14ac:dyDescent="0.25">
      <c r="A6" s="1" t="s">
        <v>596</v>
      </c>
      <c r="B6" s="1"/>
      <c r="C6" s="2"/>
      <c r="D6" s="3"/>
      <c r="E6" s="3"/>
      <c r="F6" s="3"/>
      <c r="G6" s="3"/>
    </row>
    <row r="7" spans="1:12" ht="5.35" customHeight="1" x14ac:dyDescent="0.25"/>
    <row r="8" spans="1:12" s="13" customFormat="1" ht="35.700000000000003" x14ac:dyDescent="0.25">
      <c r="A8" s="9" t="s">
        <v>0</v>
      </c>
      <c r="B8" s="9" t="s">
        <v>1</v>
      </c>
      <c r="C8" s="10" t="s">
        <v>2</v>
      </c>
      <c r="D8" s="11" t="s">
        <v>383</v>
      </c>
      <c r="E8" s="11" t="s">
        <v>3</v>
      </c>
      <c r="F8" s="12" t="s">
        <v>384</v>
      </c>
      <c r="G8" s="12" t="s">
        <v>503</v>
      </c>
      <c r="H8" s="11" t="s">
        <v>190</v>
      </c>
      <c r="I8" s="11" t="s">
        <v>220</v>
      </c>
      <c r="J8" s="11" t="s">
        <v>191</v>
      </c>
    </row>
    <row r="9" spans="1:12" s="172" customFormat="1" ht="11.3" x14ac:dyDescent="0.25">
      <c r="A9" s="171" t="s">
        <v>511</v>
      </c>
      <c r="B9" s="173" t="s">
        <v>14</v>
      </c>
      <c r="C9" s="174" t="s">
        <v>511</v>
      </c>
      <c r="D9" s="175">
        <v>30</v>
      </c>
      <c r="E9" s="175">
        <v>46</v>
      </c>
      <c r="F9" s="176">
        <v>8.6</v>
      </c>
      <c r="G9" s="176">
        <v>5.4</v>
      </c>
      <c r="H9" s="175" t="s">
        <v>257</v>
      </c>
      <c r="I9" s="186">
        <v>46</v>
      </c>
      <c r="J9" s="175" t="s">
        <v>194</v>
      </c>
    </row>
    <row r="10" spans="1:12" s="21" customFormat="1" ht="15.05" customHeight="1" x14ac:dyDescent="0.2">
      <c r="A10" s="14" t="s">
        <v>4</v>
      </c>
      <c r="B10" s="15" t="s">
        <v>5</v>
      </c>
      <c r="C10" s="16" t="s">
        <v>6</v>
      </c>
      <c r="D10" s="18">
        <v>34</v>
      </c>
      <c r="E10" s="17">
        <v>46</v>
      </c>
      <c r="F10" s="19">
        <v>7.32</v>
      </c>
      <c r="G10" s="20">
        <v>4.1900000000000004</v>
      </c>
      <c r="H10" s="18" t="s">
        <v>240</v>
      </c>
      <c r="I10" s="20" t="s">
        <v>238</v>
      </c>
      <c r="J10" s="20" t="s">
        <v>194</v>
      </c>
      <c r="L10" s="187"/>
    </row>
    <row r="11" spans="1:12" s="21" customFormat="1" ht="15.05" customHeight="1" x14ac:dyDescent="0.2">
      <c r="A11" s="119" t="s">
        <v>7</v>
      </c>
      <c r="B11" s="120" t="s">
        <v>5</v>
      </c>
      <c r="C11" s="121" t="s">
        <v>188</v>
      </c>
      <c r="D11" s="122">
        <v>14</v>
      </c>
      <c r="E11" s="123">
        <v>28</v>
      </c>
      <c r="F11" s="124">
        <v>1.5</v>
      </c>
      <c r="G11" s="125">
        <v>1</v>
      </c>
      <c r="H11" s="122" t="s">
        <v>261</v>
      </c>
      <c r="I11" s="122" t="s">
        <v>238</v>
      </c>
      <c r="J11" s="125" t="s">
        <v>192</v>
      </c>
    </row>
    <row r="12" spans="1:12" s="21" customFormat="1" ht="15.05" customHeight="1" x14ac:dyDescent="0.2">
      <c r="A12" s="27" t="s">
        <v>9</v>
      </c>
      <c r="B12" s="28" t="s">
        <v>5</v>
      </c>
      <c r="C12" s="29" t="s">
        <v>189</v>
      </c>
      <c r="D12" s="31">
        <v>15</v>
      </c>
      <c r="E12" s="30">
        <v>17</v>
      </c>
      <c r="F12" s="22">
        <v>1</v>
      </c>
      <c r="G12" s="32">
        <v>0.5</v>
      </c>
      <c r="H12" s="31" t="s">
        <v>277</v>
      </c>
      <c r="I12" s="31" t="s">
        <v>238</v>
      </c>
      <c r="J12" s="32" t="s">
        <v>192</v>
      </c>
    </row>
    <row r="13" spans="1:12" s="21" customFormat="1" ht="15.05" customHeight="1" x14ac:dyDescent="0.2">
      <c r="A13" s="14" t="s">
        <v>11</v>
      </c>
      <c r="B13" s="15" t="s">
        <v>5</v>
      </c>
      <c r="C13" s="16" t="s">
        <v>12</v>
      </c>
      <c r="D13" s="18">
        <v>18</v>
      </c>
      <c r="E13" s="17">
        <v>20</v>
      </c>
      <c r="F13" s="19">
        <v>1.1100000000000001</v>
      </c>
      <c r="G13" s="20">
        <v>0.6</v>
      </c>
      <c r="H13" s="117" t="s">
        <v>279</v>
      </c>
      <c r="I13" s="18" t="s">
        <v>258</v>
      </c>
      <c r="J13" s="20" t="s">
        <v>192</v>
      </c>
    </row>
    <row r="14" spans="1:12" s="21" customFormat="1" ht="15.05" customHeight="1" x14ac:dyDescent="0.2">
      <c r="A14" s="14" t="s">
        <v>13</v>
      </c>
      <c r="B14" s="15" t="s">
        <v>14</v>
      </c>
      <c r="C14" s="126" t="s">
        <v>312</v>
      </c>
      <c r="D14" s="18">
        <v>88</v>
      </c>
      <c r="E14" s="17">
        <v>114</v>
      </c>
      <c r="F14" s="19">
        <v>27.1</v>
      </c>
      <c r="G14" s="20">
        <v>15.9</v>
      </c>
      <c r="H14" s="18" t="s">
        <v>235</v>
      </c>
      <c r="I14" s="20" t="s">
        <v>291</v>
      </c>
      <c r="J14" s="20" t="s">
        <v>194</v>
      </c>
    </row>
    <row r="15" spans="1:12" s="21" customFormat="1" ht="15.05" customHeight="1" x14ac:dyDescent="0.2">
      <c r="A15" s="46"/>
      <c r="B15" s="127" t="s">
        <v>5</v>
      </c>
      <c r="C15" s="128" t="s">
        <v>225</v>
      </c>
      <c r="D15" s="129">
        <v>15</v>
      </c>
      <c r="E15" s="130">
        <v>23</v>
      </c>
      <c r="F15" s="131">
        <v>1.6</v>
      </c>
      <c r="G15" s="132">
        <v>0.8</v>
      </c>
      <c r="H15" s="129" t="s">
        <v>277</v>
      </c>
      <c r="I15" s="132" t="s">
        <v>238</v>
      </c>
      <c r="J15" s="132" t="s">
        <v>192</v>
      </c>
    </row>
    <row r="16" spans="1:12" s="21" customFormat="1" ht="15.05" customHeight="1" x14ac:dyDescent="0.2">
      <c r="A16" s="14" t="s">
        <v>15</v>
      </c>
      <c r="B16" s="15" t="s">
        <v>14</v>
      </c>
      <c r="C16" s="35" t="s">
        <v>564</v>
      </c>
      <c r="D16" s="18">
        <v>92</v>
      </c>
      <c r="E16" s="17">
        <v>128</v>
      </c>
      <c r="F16" s="20">
        <v>27.8</v>
      </c>
      <c r="G16" s="20">
        <v>18.600000000000001</v>
      </c>
      <c r="H16" s="18" t="s">
        <v>257</v>
      </c>
      <c r="I16" s="20" t="s">
        <v>232</v>
      </c>
      <c r="J16" s="20" t="s">
        <v>194</v>
      </c>
    </row>
    <row r="17" spans="1:10" s="21" customFormat="1" ht="15.05" customHeight="1" x14ac:dyDescent="0.2">
      <c r="A17" s="27"/>
      <c r="B17" s="28"/>
      <c r="C17" s="87" t="s">
        <v>565</v>
      </c>
      <c r="D17" s="31">
        <v>78</v>
      </c>
      <c r="E17" s="30">
        <v>99</v>
      </c>
      <c r="F17" s="32">
        <v>24.2</v>
      </c>
      <c r="G17" s="32">
        <v>14</v>
      </c>
      <c r="H17" s="31" t="s">
        <v>257</v>
      </c>
      <c r="I17" s="32" t="s">
        <v>232</v>
      </c>
      <c r="J17" s="32" t="s">
        <v>194</v>
      </c>
    </row>
    <row r="18" spans="1:10" s="24" customFormat="1" ht="15.05" customHeight="1" x14ac:dyDescent="0.25">
      <c r="A18" s="33"/>
      <c r="B18" s="27" t="s">
        <v>16</v>
      </c>
      <c r="C18" s="36"/>
      <c r="D18" s="38">
        <f>SUM(D16:D17)</f>
        <v>170</v>
      </c>
      <c r="E18" s="38">
        <f t="shared" ref="E18:G18" si="0">SUM(E16:E17)</f>
        <v>227</v>
      </c>
      <c r="F18" s="40">
        <f t="shared" si="0"/>
        <v>52</v>
      </c>
      <c r="G18" s="40">
        <f t="shared" si="0"/>
        <v>32.6</v>
      </c>
      <c r="H18" s="38" t="s">
        <v>193</v>
      </c>
      <c r="I18" s="40" t="s">
        <v>193</v>
      </c>
      <c r="J18" s="40" t="s">
        <v>193</v>
      </c>
    </row>
    <row r="19" spans="1:10" s="21" customFormat="1" ht="15.05" customHeight="1" x14ac:dyDescent="0.2">
      <c r="A19" s="27"/>
      <c r="B19" s="28" t="s">
        <v>5</v>
      </c>
      <c r="C19" s="29" t="s">
        <v>17</v>
      </c>
      <c r="D19" s="31">
        <v>15</v>
      </c>
      <c r="E19" s="30">
        <v>20</v>
      </c>
      <c r="F19" s="22">
        <v>1.34</v>
      </c>
      <c r="G19" s="32">
        <v>0.68</v>
      </c>
      <c r="H19" s="31" t="s">
        <v>309</v>
      </c>
      <c r="I19" s="31">
        <v>39</v>
      </c>
      <c r="J19" s="32" t="s">
        <v>192</v>
      </c>
    </row>
    <row r="20" spans="1:10" s="21" customFormat="1" ht="15.05" customHeight="1" x14ac:dyDescent="0.25">
      <c r="A20" s="27"/>
      <c r="B20" s="41"/>
      <c r="C20" s="29" t="s">
        <v>18</v>
      </c>
      <c r="D20" s="31">
        <v>15</v>
      </c>
      <c r="E20" s="30">
        <v>18</v>
      </c>
      <c r="F20" s="22">
        <v>1.58</v>
      </c>
      <c r="G20" s="32">
        <v>0.79</v>
      </c>
      <c r="H20" s="32" t="s">
        <v>310</v>
      </c>
      <c r="I20" s="31">
        <v>39</v>
      </c>
      <c r="J20" s="32" t="s">
        <v>192</v>
      </c>
    </row>
    <row r="21" spans="1:10" s="21" customFormat="1" ht="15.05" customHeight="1" x14ac:dyDescent="0.25">
      <c r="A21" s="27"/>
      <c r="B21" s="41"/>
      <c r="C21" s="29" t="s">
        <v>19</v>
      </c>
      <c r="D21" s="31">
        <v>16</v>
      </c>
      <c r="E21" s="30">
        <v>17</v>
      </c>
      <c r="F21" s="22">
        <v>1.34</v>
      </c>
      <c r="G21" s="32">
        <v>0.68</v>
      </c>
      <c r="H21" s="31" t="s">
        <v>309</v>
      </c>
      <c r="I21" s="31">
        <v>39</v>
      </c>
      <c r="J21" s="32" t="s">
        <v>192</v>
      </c>
    </row>
    <row r="22" spans="1:10" s="44" customFormat="1" ht="15.05" customHeight="1" x14ac:dyDescent="0.25">
      <c r="A22" s="27"/>
      <c r="B22" s="27" t="s">
        <v>20</v>
      </c>
      <c r="C22" s="163"/>
      <c r="D22" s="164">
        <f>SUM(D19:D21)</f>
        <v>46</v>
      </c>
      <c r="E22" s="164">
        <f>SUM(E19:E21)</f>
        <v>55</v>
      </c>
      <c r="F22" s="165">
        <f t="shared" ref="F22:G22" si="1">SUM(F19:F21)</f>
        <v>4.26</v>
      </c>
      <c r="G22" s="165">
        <f t="shared" si="1"/>
        <v>2.1500000000000004</v>
      </c>
      <c r="H22" s="164" t="s">
        <v>193</v>
      </c>
      <c r="I22" s="165" t="s">
        <v>193</v>
      </c>
      <c r="J22" s="165" t="s">
        <v>193</v>
      </c>
    </row>
    <row r="23" spans="1:10" s="21" customFormat="1" ht="15.05" customHeight="1" x14ac:dyDescent="0.2">
      <c r="A23" s="14" t="s">
        <v>21</v>
      </c>
      <c r="B23" s="15" t="s">
        <v>14</v>
      </c>
      <c r="C23" s="29" t="s">
        <v>482</v>
      </c>
      <c r="D23" s="31">
        <v>96</v>
      </c>
      <c r="E23" s="30">
        <v>99</v>
      </c>
      <c r="F23" s="22">
        <v>29.3</v>
      </c>
      <c r="G23" s="32">
        <v>19.7</v>
      </c>
      <c r="H23" s="31" t="s">
        <v>235</v>
      </c>
      <c r="I23" s="32" t="s">
        <v>232</v>
      </c>
      <c r="J23" s="32" t="s">
        <v>194</v>
      </c>
    </row>
    <row r="24" spans="1:10" s="21" customFormat="1" ht="15.05" customHeight="1" x14ac:dyDescent="0.25">
      <c r="A24" s="27"/>
      <c r="B24" s="41"/>
      <c r="C24" s="29" t="s">
        <v>24</v>
      </c>
      <c r="D24" s="31">
        <v>61</v>
      </c>
      <c r="E24" s="30">
        <v>79</v>
      </c>
      <c r="F24" s="22">
        <v>18.100000000000001</v>
      </c>
      <c r="G24" s="32">
        <v>11</v>
      </c>
      <c r="H24" s="31" t="s">
        <v>235</v>
      </c>
      <c r="I24" s="32" t="s">
        <v>233</v>
      </c>
      <c r="J24" s="32" t="s">
        <v>194</v>
      </c>
    </row>
    <row r="25" spans="1:10" s="21" customFormat="1" ht="15.05" customHeight="1" x14ac:dyDescent="0.25">
      <c r="A25" s="27"/>
      <c r="B25" s="41"/>
      <c r="C25" s="29" t="s">
        <v>599</v>
      </c>
      <c r="D25" s="31">
        <v>96</v>
      </c>
      <c r="E25" s="30">
        <v>10</v>
      </c>
      <c r="F25" s="22">
        <v>8.5</v>
      </c>
      <c r="G25" s="32">
        <v>4.5999999999999996</v>
      </c>
      <c r="H25" s="31" t="s">
        <v>257</v>
      </c>
      <c r="I25" s="32" t="s">
        <v>234</v>
      </c>
      <c r="J25" s="32" t="s">
        <v>194</v>
      </c>
    </row>
    <row r="26" spans="1:10" s="21" customFormat="1" ht="15.05" customHeight="1" x14ac:dyDescent="0.25">
      <c r="A26" s="27"/>
      <c r="B26" s="41"/>
      <c r="C26" s="29" t="s">
        <v>393</v>
      </c>
      <c r="D26" s="31">
        <v>84</v>
      </c>
      <c r="E26" s="30">
        <v>100</v>
      </c>
      <c r="F26" s="22">
        <v>23.5</v>
      </c>
      <c r="G26" s="32">
        <v>13.7</v>
      </c>
      <c r="H26" s="31" t="s">
        <v>235</v>
      </c>
      <c r="I26" s="32" t="s">
        <v>233</v>
      </c>
      <c r="J26" s="32" t="s">
        <v>194</v>
      </c>
    </row>
    <row r="27" spans="1:10" s="21" customFormat="1" ht="15.05" customHeight="1" x14ac:dyDescent="0.25">
      <c r="A27" s="27"/>
      <c r="B27" s="41"/>
      <c r="C27" s="29" t="s">
        <v>25</v>
      </c>
      <c r="D27" s="31">
        <v>90</v>
      </c>
      <c r="E27" s="30">
        <v>106</v>
      </c>
      <c r="F27" s="22">
        <v>29.6</v>
      </c>
      <c r="G27" s="32">
        <v>19.2</v>
      </c>
      <c r="H27" s="31" t="s">
        <v>236</v>
      </c>
      <c r="I27" s="32" t="s">
        <v>233</v>
      </c>
      <c r="J27" s="32" t="s">
        <v>194</v>
      </c>
    </row>
    <row r="28" spans="1:10" s="21" customFormat="1" ht="15.05" customHeight="1" x14ac:dyDescent="0.25">
      <c r="A28" s="27"/>
      <c r="B28" s="41"/>
      <c r="C28" s="29" t="s">
        <v>26</v>
      </c>
      <c r="D28" s="31">
        <v>43</v>
      </c>
      <c r="E28" s="30">
        <v>57</v>
      </c>
      <c r="F28" s="22">
        <v>12.5</v>
      </c>
      <c r="G28" s="32">
        <v>7.4</v>
      </c>
      <c r="H28" s="31" t="s">
        <v>257</v>
      </c>
      <c r="I28" s="32" t="s">
        <v>232</v>
      </c>
      <c r="J28" s="32" t="s">
        <v>194</v>
      </c>
    </row>
    <row r="29" spans="1:10" s="44" customFormat="1" ht="15.05" customHeight="1" x14ac:dyDescent="0.25">
      <c r="A29" s="27"/>
      <c r="B29" s="27" t="s">
        <v>16</v>
      </c>
      <c r="C29" s="36"/>
      <c r="D29" s="37">
        <f>SUM(D23:D28)</f>
        <v>470</v>
      </c>
      <c r="E29" s="37">
        <f>SUM(E23:E28)</f>
        <v>451</v>
      </c>
      <c r="F29" s="43">
        <f>SUM(F23:F28)</f>
        <v>121.5</v>
      </c>
      <c r="G29" s="43">
        <f>SUM(G23:G28)</f>
        <v>75.600000000000009</v>
      </c>
      <c r="H29" s="37" t="s">
        <v>193</v>
      </c>
      <c r="I29" s="43" t="s">
        <v>193</v>
      </c>
      <c r="J29" s="43" t="s">
        <v>193</v>
      </c>
    </row>
    <row r="30" spans="1:10" s="21" customFormat="1" ht="15.05" customHeight="1" x14ac:dyDescent="0.2">
      <c r="A30" s="27"/>
      <c r="B30" s="28" t="s">
        <v>5</v>
      </c>
      <c r="C30" s="29" t="s">
        <v>27</v>
      </c>
      <c r="D30" s="31">
        <v>15</v>
      </c>
      <c r="E30" s="30">
        <v>28</v>
      </c>
      <c r="F30" s="22">
        <v>2.56</v>
      </c>
      <c r="G30" s="32">
        <v>1.76</v>
      </c>
      <c r="H30" s="31" t="s">
        <v>239</v>
      </c>
      <c r="I30" s="32" t="s">
        <v>238</v>
      </c>
      <c r="J30" s="32" t="s">
        <v>192</v>
      </c>
    </row>
    <row r="31" spans="1:10" s="21" customFormat="1" ht="15.05" customHeight="1" x14ac:dyDescent="0.25">
      <c r="A31" s="27"/>
      <c r="B31" s="41"/>
      <c r="C31" s="29" t="s">
        <v>28</v>
      </c>
      <c r="D31" s="31">
        <v>26</v>
      </c>
      <c r="E31" s="30">
        <v>34</v>
      </c>
      <c r="F31" s="22">
        <v>4.75</v>
      </c>
      <c r="G31" s="32">
        <v>2.7</v>
      </c>
      <c r="H31" s="31" t="s">
        <v>280</v>
      </c>
      <c r="I31" s="32" t="s">
        <v>232</v>
      </c>
      <c r="J31" s="32" t="s">
        <v>192</v>
      </c>
    </row>
    <row r="32" spans="1:10" s="21" customFormat="1" ht="15.05" customHeight="1" x14ac:dyDescent="0.25">
      <c r="A32" s="27"/>
      <c r="B32" s="41"/>
      <c r="C32" s="29" t="s">
        <v>237</v>
      </c>
      <c r="D32" s="31">
        <v>20</v>
      </c>
      <c r="E32" s="30">
        <v>22</v>
      </c>
      <c r="F32" s="22">
        <v>2.5499999999999998</v>
      </c>
      <c r="G32" s="32">
        <v>1.7</v>
      </c>
      <c r="H32" s="31" t="s">
        <v>239</v>
      </c>
      <c r="I32" s="32" t="s">
        <v>258</v>
      </c>
      <c r="J32" s="32" t="s">
        <v>192</v>
      </c>
    </row>
    <row r="33" spans="1:11" s="21" customFormat="1" ht="15.05" customHeight="1" x14ac:dyDescent="0.25">
      <c r="A33" s="27"/>
      <c r="B33" s="41"/>
      <c r="C33" s="29" t="s">
        <v>30</v>
      </c>
      <c r="D33" s="31">
        <v>23</v>
      </c>
      <c r="E33" s="30">
        <v>28</v>
      </c>
      <c r="F33" s="22">
        <v>3.1</v>
      </c>
      <c r="G33" s="32">
        <v>1.9</v>
      </c>
      <c r="H33" s="31" t="s">
        <v>278</v>
      </c>
      <c r="I33" s="32" t="s">
        <v>238</v>
      </c>
      <c r="J33" s="32" t="s">
        <v>192</v>
      </c>
    </row>
    <row r="34" spans="1:11" s="21" customFormat="1" ht="15.05" customHeight="1" x14ac:dyDescent="0.25">
      <c r="A34" s="27"/>
      <c r="B34" s="27" t="s">
        <v>20</v>
      </c>
      <c r="C34" s="29"/>
      <c r="D34" s="37">
        <f>SUM(D30:D33)</f>
        <v>84</v>
      </c>
      <c r="E34" s="37">
        <f>SUM(E30:E33)</f>
        <v>112</v>
      </c>
      <c r="F34" s="43">
        <f t="shared" ref="F34" si="2">SUM(F30:F33)</f>
        <v>12.959999999999999</v>
      </c>
      <c r="G34" s="43">
        <f>SUM(G30:G33)</f>
        <v>8.06</v>
      </c>
      <c r="H34" s="37" t="s">
        <v>193</v>
      </c>
      <c r="I34" s="43" t="s">
        <v>193</v>
      </c>
      <c r="J34" s="43" t="s">
        <v>193</v>
      </c>
    </row>
    <row r="35" spans="1:11" s="21" customFormat="1" ht="15.05" customHeight="1" x14ac:dyDescent="0.2">
      <c r="A35" s="119" t="s">
        <v>31</v>
      </c>
      <c r="B35" s="120" t="s">
        <v>5</v>
      </c>
      <c r="C35" s="121" t="s">
        <v>313</v>
      </c>
      <c r="D35" s="122">
        <v>16</v>
      </c>
      <c r="E35" s="123">
        <v>15</v>
      </c>
      <c r="F35" s="124">
        <v>0.86</v>
      </c>
      <c r="G35" s="125">
        <v>0.46</v>
      </c>
      <c r="H35" s="122" t="s">
        <v>242</v>
      </c>
      <c r="I35" s="122">
        <v>39</v>
      </c>
      <c r="J35" s="125" t="s">
        <v>192</v>
      </c>
    </row>
    <row r="36" spans="1:11" s="21" customFormat="1" ht="15.05" customHeight="1" x14ac:dyDescent="0.2">
      <c r="A36" s="14" t="s">
        <v>32</v>
      </c>
      <c r="B36" s="15" t="s">
        <v>5</v>
      </c>
      <c r="C36" s="16" t="s">
        <v>33</v>
      </c>
      <c r="D36" s="18">
        <v>24</v>
      </c>
      <c r="E36" s="17">
        <v>20</v>
      </c>
      <c r="F36" s="19">
        <v>1.2</v>
      </c>
      <c r="G36" s="20">
        <v>0.8</v>
      </c>
      <c r="H36" s="18" t="s">
        <v>243</v>
      </c>
      <c r="I36" s="18">
        <v>38</v>
      </c>
      <c r="J36" s="20" t="s">
        <v>192</v>
      </c>
    </row>
    <row r="37" spans="1:11" s="21" customFormat="1" ht="15.05" customHeight="1" x14ac:dyDescent="0.2">
      <c r="A37" s="14" t="s">
        <v>34</v>
      </c>
      <c r="B37" s="15" t="s">
        <v>14</v>
      </c>
      <c r="C37" s="126" t="s">
        <v>583</v>
      </c>
      <c r="D37" s="18">
        <v>52</v>
      </c>
      <c r="E37" s="17">
        <v>73</v>
      </c>
      <c r="F37" s="19">
        <v>16.100000000000001</v>
      </c>
      <c r="G37" s="20">
        <v>8.75</v>
      </c>
      <c r="H37" s="18" t="s">
        <v>235</v>
      </c>
      <c r="I37" s="18">
        <v>45</v>
      </c>
      <c r="J37" s="20" t="s">
        <v>194</v>
      </c>
      <c r="K37" s="193"/>
    </row>
    <row r="38" spans="1:11" s="21" customFormat="1" ht="15.05" customHeight="1" x14ac:dyDescent="0.2">
      <c r="A38" s="27"/>
      <c r="B38" s="28"/>
      <c r="C38" s="34" t="s">
        <v>394</v>
      </c>
      <c r="D38" s="31">
        <v>36</v>
      </c>
      <c r="E38" s="30">
        <v>37</v>
      </c>
      <c r="F38" s="22">
        <v>11.2</v>
      </c>
      <c r="G38" s="32">
        <v>6.65</v>
      </c>
      <c r="H38" s="31" t="s">
        <v>235</v>
      </c>
      <c r="I38" s="32" t="s">
        <v>233</v>
      </c>
      <c r="J38" s="32" t="s">
        <v>194</v>
      </c>
    </row>
    <row r="39" spans="1:11" s="21" customFormat="1" ht="15.05" customHeight="1" x14ac:dyDescent="0.2">
      <c r="A39" s="27"/>
      <c r="B39" s="28"/>
      <c r="C39" s="34" t="s">
        <v>314</v>
      </c>
      <c r="D39" s="31">
        <v>54</v>
      </c>
      <c r="E39" s="30">
        <v>53</v>
      </c>
      <c r="F39" s="22">
        <v>14.95</v>
      </c>
      <c r="G39" s="32">
        <v>8.1999999999999993</v>
      </c>
      <c r="H39" s="31" t="s">
        <v>244</v>
      </c>
      <c r="I39" s="32" t="s">
        <v>233</v>
      </c>
      <c r="J39" s="32" t="s">
        <v>194</v>
      </c>
    </row>
    <row r="40" spans="1:11" s="21" customFormat="1" ht="15.05" customHeight="1" x14ac:dyDescent="0.2">
      <c r="A40" s="27"/>
      <c r="B40" s="28"/>
      <c r="C40" s="34" t="s">
        <v>218</v>
      </c>
      <c r="D40" s="31">
        <v>63</v>
      </c>
      <c r="E40" s="30">
        <v>77</v>
      </c>
      <c r="F40" s="22">
        <v>20.2</v>
      </c>
      <c r="G40" s="32">
        <v>11.4</v>
      </c>
      <c r="H40" s="31" t="s">
        <v>235</v>
      </c>
      <c r="I40" s="32" t="s">
        <v>233</v>
      </c>
      <c r="J40" s="32" t="s">
        <v>194</v>
      </c>
    </row>
    <row r="41" spans="1:11" s="21" customFormat="1" ht="15.05" customHeight="1" x14ac:dyDescent="0.2">
      <c r="A41" s="27"/>
      <c r="B41" s="28"/>
      <c r="C41" s="34" t="s">
        <v>584</v>
      </c>
      <c r="D41" s="31">
        <v>48</v>
      </c>
      <c r="E41" s="30">
        <v>55</v>
      </c>
      <c r="F41" s="22">
        <v>13.95</v>
      </c>
      <c r="G41" s="32">
        <v>7.8</v>
      </c>
      <c r="H41" s="31" t="s">
        <v>235</v>
      </c>
      <c r="I41" s="32" t="s">
        <v>233</v>
      </c>
      <c r="J41" s="32" t="s">
        <v>194</v>
      </c>
    </row>
    <row r="42" spans="1:11" s="44" customFormat="1" ht="15.05" customHeight="1" x14ac:dyDescent="0.25">
      <c r="A42" s="27"/>
      <c r="B42" s="27" t="s">
        <v>16</v>
      </c>
      <c r="C42" s="36"/>
      <c r="D42" s="37">
        <f>SUM(D37:D41)</f>
        <v>253</v>
      </c>
      <c r="E42" s="37">
        <f t="shared" ref="E42:G42" si="3">SUM(E37:E41)</f>
        <v>295</v>
      </c>
      <c r="F42" s="37">
        <f t="shared" si="3"/>
        <v>76.400000000000006</v>
      </c>
      <c r="G42" s="37">
        <f t="shared" si="3"/>
        <v>42.8</v>
      </c>
      <c r="H42" s="38" t="s">
        <v>193</v>
      </c>
      <c r="I42" s="40" t="s">
        <v>193</v>
      </c>
      <c r="J42" s="40" t="s">
        <v>193</v>
      </c>
    </row>
    <row r="43" spans="1:11" s="51" customFormat="1" ht="15.05" customHeight="1" x14ac:dyDescent="0.25">
      <c r="A43" s="47"/>
      <c r="B43" s="48" t="s">
        <v>5</v>
      </c>
      <c r="C43" s="53" t="s">
        <v>36</v>
      </c>
      <c r="D43" s="50">
        <v>53</v>
      </c>
      <c r="E43" s="49">
        <v>38</v>
      </c>
      <c r="F43" s="22">
        <v>7.3</v>
      </c>
      <c r="G43" s="22">
        <v>3.7</v>
      </c>
      <c r="H43" s="50" t="s">
        <v>239</v>
      </c>
      <c r="I43" s="22" t="s">
        <v>253</v>
      </c>
      <c r="J43" s="22" t="s">
        <v>194</v>
      </c>
    </row>
    <row r="44" spans="1:11" s="51" customFormat="1" ht="15.05" customHeight="1" x14ac:dyDescent="0.25">
      <c r="A44" s="47"/>
      <c r="B44" s="48"/>
      <c r="C44" s="53" t="s">
        <v>38</v>
      </c>
      <c r="D44" s="50">
        <v>28</v>
      </c>
      <c r="E44" s="49">
        <v>54</v>
      </c>
      <c r="F44" s="22">
        <v>3.79</v>
      </c>
      <c r="G44" s="22">
        <v>2.0299999999999998</v>
      </c>
      <c r="H44" s="50" t="s">
        <v>247</v>
      </c>
      <c r="I44" s="22" t="s">
        <v>238</v>
      </c>
      <c r="J44" s="22" t="s">
        <v>192</v>
      </c>
    </row>
    <row r="45" spans="1:11" s="51" customFormat="1" ht="15.05" customHeight="1" x14ac:dyDescent="0.25">
      <c r="A45" s="133"/>
      <c r="B45" s="46" t="s">
        <v>20</v>
      </c>
      <c r="C45" s="134"/>
      <c r="D45" s="135">
        <f>SUM(D43:D44)</f>
        <v>81</v>
      </c>
      <c r="E45" s="135">
        <f>SUM(E43:E44)</f>
        <v>92</v>
      </c>
      <c r="F45" s="136">
        <f>SUM(F43:F44)</f>
        <v>11.09</v>
      </c>
      <c r="G45" s="136">
        <f>SUM(G43:G44)</f>
        <v>5.73</v>
      </c>
      <c r="H45" s="135" t="s">
        <v>193</v>
      </c>
      <c r="I45" s="136" t="s">
        <v>193</v>
      </c>
      <c r="J45" s="136" t="s">
        <v>193</v>
      </c>
    </row>
    <row r="46" spans="1:11" s="51" customFormat="1" ht="15.05" customHeight="1" x14ac:dyDescent="0.2">
      <c r="A46" s="167" t="s">
        <v>39</v>
      </c>
      <c r="B46" s="15" t="s">
        <v>14</v>
      </c>
      <c r="C46" s="166" t="s">
        <v>585</v>
      </c>
      <c r="D46" s="60">
        <v>28</v>
      </c>
      <c r="E46" s="59">
        <v>40</v>
      </c>
      <c r="F46" s="19">
        <v>5.5</v>
      </c>
      <c r="G46" s="19">
        <v>3.3</v>
      </c>
      <c r="H46" s="60" t="s">
        <v>578</v>
      </c>
      <c r="I46" s="19" t="s">
        <v>232</v>
      </c>
      <c r="J46" s="19" t="s">
        <v>194</v>
      </c>
    </row>
    <row r="47" spans="1:11" s="51" customFormat="1" ht="15.05" customHeight="1" x14ac:dyDescent="0.2">
      <c r="A47" s="182"/>
      <c r="B47" s="28"/>
      <c r="C47" s="183" t="s">
        <v>315</v>
      </c>
      <c r="D47" s="50">
        <v>63</v>
      </c>
      <c r="E47" s="49">
        <v>64</v>
      </c>
      <c r="F47" s="22">
        <v>15.1</v>
      </c>
      <c r="G47" s="22">
        <v>9.3000000000000007</v>
      </c>
      <c r="H47" s="50" t="s">
        <v>395</v>
      </c>
      <c r="I47" s="22" t="s">
        <v>234</v>
      </c>
      <c r="J47" s="22" t="s">
        <v>194</v>
      </c>
    </row>
    <row r="48" spans="1:11" s="51" customFormat="1" ht="15.05" customHeight="1" x14ac:dyDescent="0.25">
      <c r="A48" s="47"/>
      <c r="B48" s="48"/>
      <c r="C48" s="53" t="s">
        <v>478</v>
      </c>
      <c r="D48" s="50">
        <v>59</v>
      </c>
      <c r="E48" s="49">
        <v>57</v>
      </c>
      <c r="F48" s="22">
        <v>18.899999999999999</v>
      </c>
      <c r="G48" s="22">
        <v>12.1</v>
      </c>
      <c r="H48" s="50" t="s">
        <v>250</v>
      </c>
      <c r="I48" s="22" t="s">
        <v>232</v>
      </c>
      <c r="J48" s="22" t="s">
        <v>194</v>
      </c>
    </row>
    <row r="49" spans="1:10" s="51" customFormat="1" ht="15.05" customHeight="1" x14ac:dyDescent="0.25">
      <c r="A49" s="47"/>
      <c r="B49" s="48"/>
      <c r="C49" s="62" t="s">
        <v>479</v>
      </c>
      <c r="D49" s="50">
        <v>40</v>
      </c>
      <c r="E49" s="49">
        <v>46</v>
      </c>
      <c r="F49" s="22">
        <v>13.7</v>
      </c>
      <c r="G49" s="22">
        <v>8</v>
      </c>
      <c r="H49" s="50" t="s">
        <v>250</v>
      </c>
      <c r="I49" s="22" t="s">
        <v>232</v>
      </c>
      <c r="J49" s="22" t="s">
        <v>194</v>
      </c>
    </row>
    <row r="50" spans="1:10" s="66" customFormat="1" ht="15.05" customHeight="1" x14ac:dyDescent="0.25">
      <c r="A50" s="63"/>
      <c r="B50" s="27" t="s">
        <v>16</v>
      </c>
      <c r="C50" s="64"/>
      <c r="D50" s="65">
        <f>SUM(D46:D49)</f>
        <v>190</v>
      </c>
      <c r="E50" s="65">
        <f>SUM(E46:E49)</f>
        <v>207</v>
      </c>
      <c r="F50" s="39">
        <f t="shared" ref="F50:G50" si="4">SUM(F46:F49)</f>
        <v>53.2</v>
      </c>
      <c r="G50" s="39">
        <f t="shared" si="4"/>
        <v>32.700000000000003</v>
      </c>
      <c r="H50" s="65" t="s">
        <v>193</v>
      </c>
      <c r="I50" s="39" t="s">
        <v>193</v>
      </c>
      <c r="J50" s="39" t="s">
        <v>193</v>
      </c>
    </row>
    <row r="51" spans="1:10" s="51" customFormat="1" ht="15.05" customHeight="1" x14ac:dyDescent="0.2">
      <c r="A51" s="63"/>
      <c r="B51" s="28" t="s">
        <v>5</v>
      </c>
      <c r="C51" s="68" t="s">
        <v>42</v>
      </c>
      <c r="D51" s="50">
        <v>16</v>
      </c>
      <c r="E51" s="50">
        <v>33</v>
      </c>
      <c r="F51" s="22">
        <v>1.52</v>
      </c>
      <c r="G51" s="22">
        <v>0.76</v>
      </c>
      <c r="H51" s="50" t="s">
        <v>241</v>
      </c>
      <c r="I51" s="50">
        <v>39</v>
      </c>
      <c r="J51" s="22" t="s">
        <v>192</v>
      </c>
    </row>
    <row r="52" spans="1:10" s="51" customFormat="1" ht="15.05" customHeight="1" x14ac:dyDescent="0.25">
      <c r="A52" s="63"/>
      <c r="B52" s="69"/>
      <c r="C52" s="62" t="s">
        <v>43</v>
      </c>
      <c r="D52" s="50">
        <v>31</v>
      </c>
      <c r="E52" s="50">
        <v>60</v>
      </c>
      <c r="F52" s="22">
        <v>4.5</v>
      </c>
      <c r="G52" s="22">
        <v>2.5</v>
      </c>
      <c r="H52" s="50" t="s">
        <v>254</v>
      </c>
      <c r="I52" s="50">
        <v>39</v>
      </c>
      <c r="J52" s="22" t="s">
        <v>192</v>
      </c>
    </row>
    <row r="53" spans="1:10" s="66" customFormat="1" ht="15.05" customHeight="1" x14ac:dyDescent="0.25">
      <c r="A53" s="63"/>
      <c r="B53" s="63" t="s">
        <v>20</v>
      </c>
      <c r="C53" s="70"/>
      <c r="D53" s="65">
        <f>SUM(D51:D52)</f>
        <v>47</v>
      </c>
      <c r="E53" s="65">
        <f>SUM(E51:E52)</f>
        <v>93</v>
      </c>
      <c r="F53" s="39">
        <f t="shared" ref="F53:G53" si="5">SUM(F51:F52)</f>
        <v>6.02</v>
      </c>
      <c r="G53" s="39">
        <f t="shared" si="5"/>
        <v>3.26</v>
      </c>
      <c r="H53" s="65" t="s">
        <v>193</v>
      </c>
      <c r="I53" s="65" t="s">
        <v>193</v>
      </c>
      <c r="J53" s="39" t="s">
        <v>193</v>
      </c>
    </row>
    <row r="54" spans="1:10" s="51" customFormat="1" ht="15.05" customHeight="1" x14ac:dyDescent="0.2">
      <c r="A54" s="137" t="s">
        <v>44</v>
      </c>
      <c r="B54" s="120" t="s">
        <v>5</v>
      </c>
      <c r="C54" s="138" t="s">
        <v>45</v>
      </c>
      <c r="D54" s="139">
        <v>32</v>
      </c>
      <c r="E54" s="139">
        <v>30</v>
      </c>
      <c r="F54" s="124">
        <v>4</v>
      </c>
      <c r="G54" s="124">
        <v>2.1</v>
      </c>
      <c r="H54" s="122" t="s">
        <v>576</v>
      </c>
      <c r="I54" s="139">
        <v>39</v>
      </c>
      <c r="J54" s="124" t="s">
        <v>194</v>
      </c>
    </row>
    <row r="55" spans="1:10" s="51" customFormat="1" ht="15.05" customHeight="1" x14ac:dyDescent="0.2">
      <c r="A55" s="71" t="s">
        <v>46</v>
      </c>
      <c r="B55" s="15" t="s">
        <v>14</v>
      </c>
      <c r="C55" s="72" t="s">
        <v>483</v>
      </c>
      <c r="D55" s="60">
        <v>96</v>
      </c>
      <c r="E55" s="60">
        <v>117</v>
      </c>
      <c r="F55" s="19">
        <v>34.72</v>
      </c>
      <c r="G55" s="19">
        <v>22.35</v>
      </c>
      <c r="H55" s="60" t="s">
        <v>257</v>
      </c>
      <c r="I55" s="60">
        <v>45</v>
      </c>
      <c r="J55" s="19" t="s">
        <v>194</v>
      </c>
    </row>
    <row r="56" spans="1:10" s="51" customFormat="1" ht="15.05" customHeight="1" x14ac:dyDescent="0.2">
      <c r="A56" s="63"/>
      <c r="B56" s="28"/>
      <c r="C56" s="73" t="s">
        <v>484</v>
      </c>
      <c r="D56" s="50">
        <v>49</v>
      </c>
      <c r="E56" s="50">
        <v>58</v>
      </c>
      <c r="F56" s="22">
        <v>14</v>
      </c>
      <c r="G56" s="22">
        <v>7.4</v>
      </c>
      <c r="H56" s="50" t="s">
        <v>257</v>
      </c>
      <c r="I56" s="50">
        <v>45</v>
      </c>
      <c r="J56" s="22" t="s">
        <v>194</v>
      </c>
    </row>
    <row r="57" spans="1:10" s="66" customFormat="1" ht="15.05" customHeight="1" x14ac:dyDescent="0.25">
      <c r="A57" s="47"/>
      <c r="B57" s="27" t="s">
        <v>16</v>
      </c>
      <c r="C57" s="70"/>
      <c r="D57" s="65">
        <f>SUM(D55:D56)</f>
        <v>145</v>
      </c>
      <c r="E57" s="65">
        <f t="shared" ref="E57:G57" si="6">SUM(E55:E56)</f>
        <v>175</v>
      </c>
      <c r="F57" s="39">
        <f t="shared" si="6"/>
        <v>48.72</v>
      </c>
      <c r="G57" s="39">
        <f t="shared" si="6"/>
        <v>29.75</v>
      </c>
      <c r="H57" s="65" t="s">
        <v>193</v>
      </c>
      <c r="I57" s="65" t="s">
        <v>193</v>
      </c>
      <c r="J57" s="39" t="s">
        <v>193</v>
      </c>
    </row>
    <row r="58" spans="1:10" s="76" customFormat="1" ht="15.05" customHeight="1" x14ac:dyDescent="0.25">
      <c r="A58" s="47"/>
      <c r="B58" s="28" t="s">
        <v>5</v>
      </c>
      <c r="C58" s="73" t="s">
        <v>47</v>
      </c>
      <c r="D58" s="74">
        <v>17</v>
      </c>
      <c r="E58" s="74">
        <v>14</v>
      </c>
      <c r="F58" s="75">
        <v>0.8</v>
      </c>
      <c r="G58" s="75">
        <v>0.4</v>
      </c>
      <c r="H58" s="74" t="s">
        <v>259</v>
      </c>
      <c r="I58" s="74">
        <v>38</v>
      </c>
      <c r="J58" s="75" t="s">
        <v>192</v>
      </c>
    </row>
    <row r="59" spans="1:10" s="76" customFormat="1" ht="15.05" customHeight="1" x14ac:dyDescent="0.25">
      <c r="A59" s="77"/>
      <c r="B59" s="28"/>
      <c r="C59" s="73" t="s">
        <v>48</v>
      </c>
      <c r="D59" s="74">
        <v>13</v>
      </c>
      <c r="E59" s="74">
        <v>9</v>
      </c>
      <c r="F59" s="75">
        <v>0.8</v>
      </c>
      <c r="G59" s="75">
        <v>0.4</v>
      </c>
      <c r="H59" s="74" t="s">
        <v>259</v>
      </c>
      <c r="I59" s="74">
        <v>38</v>
      </c>
      <c r="J59" s="75" t="s">
        <v>192</v>
      </c>
    </row>
    <row r="60" spans="1:10" s="76" customFormat="1" ht="15.05" customHeight="1" x14ac:dyDescent="0.25">
      <c r="A60" s="77"/>
      <c r="B60" s="28"/>
      <c r="C60" s="73" t="s">
        <v>49</v>
      </c>
      <c r="D60" s="74">
        <v>32</v>
      </c>
      <c r="E60" s="74">
        <v>60</v>
      </c>
      <c r="F60" s="75">
        <v>3.6</v>
      </c>
      <c r="G60" s="75">
        <v>1.8</v>
      </c>
      <c r="H60" s="74" t="s">
        <v>486</v>
      </c>
      <c r="I60" s="74">
        <v>38</v>
      </c>
      <c r="J60" s="75" t="s">
        <v>192</v>
      </c>
    </row>
    <row r="61" spans="1:10" s="80" customFormat="1" ht="15.05" customHeight="1" x14ac:dyDescent="0.25">
      <c r="A61" s="77"/>
      <c r="B61" s="63" t="s">
        <v>20</v>
      </c>
      <c r="C61" s="70"/>
      <c r="D61" s="78">
        <f>SUM(D58:D60)</f>
        <v>62</v>
      </c>
      <c r="E61" s="78">
        <f>SUM(E58:E60)</f>
        <v>83</v>
      </c>
      <c r="F61" s="79">
        <f t="shared" ref="F61:G61" si="7">SUM(F58:F60)</f>
        <v>5.2</v>
      </c>
      <c r="G61" s="79">
        <f t="shared" si="7"/>
        <v>2.6</v>
      </c>
      <c r="H61" s="78" t="s">
        <v>193</v>
      </c>
      <c r="I61" s="78" t="s">
        <v>193</v>
      </c>
      <c r="J61" s="79" t="s">
        <v>193</v>
      </c>
    </row>
    <row r="62" spans="1:10" s="76" customFormat="1" ht="15.05" customHeight="1" x14ac:dyDescent="0.25">
      <c r="A62" s="82" t="s">
        <v>50</v>
      </c>
      <c r="B62" s="15" t="s">
        <v>14</v>
      </c>
      <c r="C62" s="83" t="s">
        <v>317</v>
      </c>
      <c r="D62" s="84">
        <v>63</v>
      </c>
      <c r="E62" s="84">
        <v>72</v>
      </c>
      <c r="F62" s="85">
        <v>19.55</v>
      </c>
      <c r="G62" s="85">
        <v>12.85</v>
      </c>
      <c r="H62" s="84" t="s">
        <v>235</v>
      </c>
      <c r="I62" s="84">
        <v>45</v>
      </c>
      <c r="J62" s="85" t="s">
        <v>194</v>
      </c>
    </row>
    <row r="63" spans="1:10" s="76" customFormat="1" ht="15.05" customHeight="1" x14ac:dyDescent="0.25">
      <c r="A63" s="77"/>
      <c r="B63" s="28"/>
      <c r="C63" s="62" t="s">
        <v>472</v>
      </c>
      <c r="D63" s="74">
        <v>25</v>
      </c>
      <c r="E63" s="74">
        <v>30</v>
      </c>
      <c r="F63" s="75">
        <v>10.35</v>
      </c>
      <c r="G63" s="75">
        <v>4.5999999999999996</v>
      </c>
      <c r="H63" s="74" t="s">
        <v>235</v>
      </c>
      <c r="I63" s="74">
        <v>45</v>
      </c>
      <c r="J63" s="75" t="s">
        <v>194</v>
      </c>
    </row>
    <row r="64" spans="1:10" s="76" customFormat="1" ht="15.05" customHeight="1" x14ac:dyDescent="0.25">
      <c r="A64" s="77"/>
      <c r="B64" s="28"/>
      <c r="C64" s="86" t="s">
        <v>318</v>
      </c>
      <c r="D64" s="74">
        <v>53</v>
      </c>
      <c r="E64" s="74">
        <v>56</v>
      </c>
      <c r="F64" s="75">
        <v>15.6</v>
      </c>
      <c r="G64" s="75">
        <v>9.1999999999999993</v>
      </c>
      <c r="H64" s="74" t="s">
        <v>235</v>
      </c>
      <c r="I64" s="74">
        <v>45</v>
      </c>
      <c r="J64" s="75" t="s">
        <v>194</v>
      </c>
    </row>
    <row r="65" spans="1:10" s="80" customFormat="1" ht="15.05" customHeight="1" x14ac:dyDescent="0.25">
      <c r="A65" s="77"/>
      <c r="B65" s="27" t="s">
        <v>16</v>
      </c>
      <c r="C65" s="70"/>
      <c r="D65" s="78">
        <f>SUM(D62:D64)</f>
        <v>141</v>
      </c>
      <c r="E65" s="78">
        <f t="shared" ref="E65:F65" si="8">SUM(E62:E64)</f>
        <v>158</v>
      </c>
      <c r="F65" s="79">
        <f t="shared" si="8"/>
        <v>45.5</v>
      </c>
      <c r="G65" s="79">
        <f>SUM(G62:G64)</f>
        <v>26.65</v>
      </c>
      <c r="H65" s="78" t="s">
        <v>193</v>
      </c>
      <c r="I65" s="79" t="s">
        <v>193</v>
      </c>
      <c r="J65" s="79" t="s">
        <v>193</v>
      </c>
    </row>
    <row r="66" spans="1:10" s="76" customFormat="1" ht="15.05" customHeight="1" x14ac:dyDescent="0.25">
      <c r="A66" s="77"/>
      <c r="B66" s="28" t="s">
        <v>5</v>
      </c>
      <c r="C66" s="68" t="s">
        <v>51</v>
      </c>
      <c r="D66" s="74">
        <v>19</v>
      </c>
      <c r="E66" s="74">
        <v>20</v>
      </c>
      <c r="F66" s="75">
        <v>1.99</v>
      </c>
      <c r="G66" s="75">
        <v>1.99</v>
      </c>
      <c r="H66" s="74" t="s">
        <v>255</v>
      </c>
      <c r="I66" s="74">
        <v>39</v>
      </c>
      <c r="J66" s="75" t="s">
        <v>192</v>
      </c>
    </row>
    <row r="67" spans="1:10" s="80" customFormat="1" ht="15.05" customHeight="1" x14ac:dyDescent="0.25">
      <c r="A67" s="140"/>
      <c r="B67" s="141" t="s">
        <v>20</v>
      </c>
      <c r="C67" s="142"/>
      <c r="D67" s="143">
        <f>D66</f>
        <v>19</v>
      </c>
      <c r="E67" s="143">
        <f>E66</f>
        <v>20</v>
      </c>
      <c r="F67" s="144">
        <f>F66</f>
        <v>1.99</v>
      </c>
      <c r="G67" s="144">
        <f>G66</f>
        <v>1.99</v>
      </c>
      <c r="H67" s="143" t="s">
        <v>193</v>
      </c>
      <c r="I67" s="143" t="s">
        <v>193</v>
      </c>
      <c r="J67" s="144" t="s">
        <v>193</v>
      </c>
    </row>
    <row r="68" spans="1:10" s="76" customFormat="1" ht="15.05" customHeight="1" x14ac:dyDescent="0.25">
      <c r="A68" s="77" t="s">
        <v>52</v>
      </c>
      <c r="B68" s="28" t="s">
        <v>14</v>
      </c>
      <c r="C68" s="87" t="s">
        <v>319</v>
      </c>
      <c r="D68" s="74">
        <v>60</v>
      </c>
      <c r="E68" s="74">
        <v>74</v>
      </c>
      <c r="F68" s="75">
        <v>21.85</v>
      </c>
      <c r="G68" s="75">
        <v>13.08</v>
      </c>
      <c r="H68" s="74" t="s">
        <v>257</v>
      </c>
      <c r="I68" s="74">
        <v>45</v>
      </c>
      <c r="J68" s="75" t="s">
        <v>194</v>
      </c>
    </row>
    <row r="69" spans="1:10" s="76" customFormat="1" ht="15.05" customHeight="1" x14ac:dyDescent="0.25">
      <c r="A69" s="77"/>
      <c r="B69" s="27" t="s">
        <v>16</v>
      </c>
      <c r="C69" s="62"/>
      <c r="D69" s="78">
        <v>60</v>
      </c>
      <c r="E69" s="78">
        <f>E68</f>
        <v>74</v>
      </c>
      <c r="F69" s="79">
        <f>F68</f>
        <v>21.85</v>
      </c>
      <c r="G69" s="79">
        <f>G68</f>
        <v>13.08</v>
      </c>
      <c r="H69" s="78" t="s">
        <v>193</v>
      </c>
      <c r="I69" s="78" t="s">
        <v>193</v>
      </c>
      <c r="J69" s="79" t="s">
        <v>193</v>
      </c>
    </row>
    <row r="70" spans="1:10" s="76" customFormat="1" ht="15.05" customHeight="1" x14ac:dyDescent="0.25">
      <c r="A70" s="77"/>
      <c r="C70" s="62"/>
      <c r="D70" s="74"/>
      <c r="E70" s="74"/>
      <c r="F70" s="75"/>
      <c r="G70" s="75"/>
      <c r="H70" s="74"/>
      <c r="I70" s="74"/>
      <c r="J70" s="75"/>
    </row>
    <row r="71" spans="1:10" s="76" customFormat="1" ht="15.05" customHeight="1" x14ac:dyDescent="0.25">
      <c r="A71" s="47"/>
      <c r="B71" s="28" t="s">
        <v>5</v>
      </c>
      <c r="C71" s="62" t="s">
        <v>195</v>
      </c>
      <c r="D71" s="74">
        <v>18</v>
      </c>
      <c r="E71" s="74">
        <v>13</v>
      </c>
      <c r="F71" s="75">
        <v>1.36</v>
      </c>
      <c r="G71" s="75">
        <v>0.68</v>
      </c>
      <c r="H71" s="74" t="s">
        <v>260</v>
      </c>
      <c r="I71" s="74">
        <v>45</v>
      </c>
      <c r="J71" s="75" t="s">
        <v>194</v>
      </c>
    </row>
    <row r="72" spans="1:10" s="76" customFormat="1" ht="15.05" customHeight="1" x14ac:dyDescent="0.25">
      <c r="A72" s="47"/>
      <c r="B72" s="48"/>
      <c r="C72" s="29" t="s">
        <v>53</v>
      </c>
      <c r="D72" s="74">
        <v>14</v>
      </c>
      <c r="E72" s="74">
        <v>12</v>
      </c>
      <c r="F72" s="75">
        <v>2</v>
      </c>
      <c r="G72" s="75">
        <v>1</v>
      </c>
      <c r="H72" s="74" t="s">
        <v>261</v>
      </c>
      <c r="I72" s="74">
        <v>37</v>
      </c>
      <c r="J72" s="161" t="s">
        <v>194</v>
      </c>
    </row>
    <row r="73" spans="1:10" s="76" customFormat="1" ht="15.05" customHeight="1" x14ac:dyDescent="0.25">
      <c r="A73" s="88"/>
      <c r="B73" s="63" t="s">
        <v>20</v>
      </c>
      <c r="C73" s="62"/>
      <c r="D73" s="78">
        <f>SUM(D70:D72)</f>
        <v>32</v>
      </c>
      <c r="E73" s="78">
        <f>SUM(E70:E72)</f>
        <v>25</v>
      </c>
      <c r="F73" s="79">
        <f t="shared" ref="F73:G73" si="9">SUM(F70:F72)</f>
        <v>3.3600000000000003</v>
      </c>
      <c r="G73" s="79">
        <f t="shared" si="9"/>
        <v>1.6800000000000002</v>
      </c>
      <c r="H73" s="78" t="s">
        <v>193</v>
      </c>
      <c r="I73" s="78" t="s">
        <v>193</v>
      </c>
      <c r="J73" s="79" t="s">
        <v>193</v>
      </c>
    </row>
    <row r="74" spans="1:10" s="76" customFormat="1" ht="15.05" customHeight="1" x14ac:dyDescent="0.25">
      <c r="A74" s="92" t="s">
        <v>55</v>
      </c>
      <c r="B74" s="15" t="s">
        <v>14</v>
      </c>
      <c r="C74" s="83" t="s">
        <v>487</v>
      </c>
      <c r="D74" s="168">
        <v>52</v>
      </c>
      <c r="E74" s="168">
        <v>65</v>
      </c>
      <c r="F74" s="169">
        <v>16.91</v>
      </c>
      <c r="G74" s="169">
        <v>8.3000000000000007</v>
      </c>
      <c r="H74" s="84" t="s">
        <v>257</v>
      </c>
      <c r="I74" s="84">
        <v>45</v>
      </c>
      <c r="J74" s="85" t="s">
        <v>194</v>
      </c>
    </row>
    <row r="75" spans="1:10" s="76" customFormat="1" ht="15.05" customHeight="1" x14ac:dyDescent="0.25">
      <c r="B75" s="28" t="s">
        <v>5</v>
      </c>
      <c r="C75" s="62" t="s">
        <v>56</v>
      </c>
      <c r="D75" s="162">
        <v>26</v>
      </c>
      <c r="E75" s="162">
        <v>29</v>
      </c>
      <c r="F75" s="161">
        <v>2.82</v>
      </c>
      <c r="G75" s="161">
        <v>2.82</v>
      </c>
      <c r="H75" s="74" t="s">
        <v>255</v>
      </c>
      <c r="I75" s="74">
        <v>39</v>
      </c>
      <c r="J75" s="75" t="s">
        <v>194</v>
      </c>
    </row>
    <row r="76" spans="1:10" s="76" customFormat="1" ht="15.05" customHeight="1" x14ac:dyDescent="0.25">
      <c r="A76" s="82" t="s">
        <v>57</v>
      </c>
      <c r="B76" s="15" t="s">
        <v>14</v>
      </c>
      <c r="C76" s="83" t="s">
        <v>263</v>
      </c>
      <c r="D76" s="84">
        <v>20</v>
      </c>
      <c r="E76" s="84">
        <v>30</v>
      </c>
      <c r="F76" s="85">
        <v>6.2</v>
      </c>
      <c r="G76" s="85">
        <v>3.3</v>
      </c>
      <c r="H76" s="84" t="s">
        <v>235</v>
      </c>
      <c r="I76" s="84">
        <v>46</v>
      </c>
      <c r="J76" s="85" t="s">
        <v>194</v>
      </c>
    </row>
    <row r="77" spans="1:10" s="76" customFormat="1" ht="15.05" customHeight="1" x14ac:dyDescent="0.25">
      <c r="A77" s="140"/>
      <c r="B77" s="127" t="s">
        <v>5</v>
      </c>
      <c r="C77" s="145" t="s">
        <v>264</v>
      </c>
      <c r="D77" s="146">
        <v>12</v>
      </c>
      <c r="E77" s="146">
        <v>23</v>
      </c>
      <c r="F77" s="147">
        <v>5.25</v>
      </c>
      <c r="G77" s="147">
        <v>2.4</v>
      </c>
      <c r="H77" s="146" t="s">
        <v>265</v>
      </c>
      <c r="I77" s="146">
        <v>39</v>
      </c>
      <c r="J77" s="147" t="s">
        <v>194</v>
      </c>
    </row>
    <row r="78" spans="1:10" s="76" customFormat="1" ht="15.05" customHeight="1" x14ac:dyDescent="0.25">
      <c r="A78" s="82" t="s">
        <v>59</v>
      </c>
      <c r="B78" s="15" t="s">
        <v>14</v>
      </c>
      <c r="C78" s="83" t="s">
        <v>60</v>
      </c>
      <c r="D78" s="84">
        <v>60</v>
      </c>
      <c r="E78" s="84">
        <v>70</v>
      </c>
      <c r="F78" s="85">
        <v>17.75</v>
      </c>
      <c r="G78" s="85">
        <v>10.85</v>
      </c>
      <c r="H78" s="84" t="s">
        <v>236</v>
      </c>
      <c r="I78" s="84">
        <v>47</v>
      </c>
      <c r="J78" s="85" t="s">
        <v>194</v>
      </c>
    </row>
    <row r="79" spans="1:10" s="76" customFormat="1" ht="15.05" customHeight="1" x14ac:dyDescent="0.25">
      <c r="A79" s="77"/>
      <c r="B79" s="28"/>
      <c r="C79" s="73" t="s">
        <v>320</v>
      </c>
      <c r="D79" s="74">
        <v>65</v>
      </c>
      <c r="E79" s="74">
        <v>74</v>
      </c>
      <c r="F79" s="75">
        <v>20.75</v>
      </c>
      <c r="G79" s="75">
        <v>12.35</v>
      </c>
      <c r="H79" s="74" t="s">
        <v>236</v>
      </c>
      <c r="I79" s="74">
        <v>45</v>
      </c>
      <c r="J79" s="75" t="s">
        <v>194</v>
      </c>
    </row>
    <row r="80" spans="1:10" s="76" customFormat="1" ht="15.05" customHeight="1" x14ac:dyDescent="0.25">
      <c r="A80" s="77"/>
      <c r="B80" s="28"/>
      <c r="C80" s="73" t="s">
        <v>62</v>
      </c>
      <c r="D80" s="74">
        <v>20</v>
      </c>
      <c r="E80" s="74">
        <v>18</v>
      </c>
      <c r="F80" s="75">
        <v>4</v>
      </c>
      <c r="G80" s="75">
        <v>3.2</v>
      </c>
      <c r="H80" s="75" t="s">
        <v>235</v>
      </c>
      <c r="I80" s="74">
        <v>45</v>
      </c>
      <c r="J80" s="75" t="s">
        <v>194</v>
      </c>
    </row>
    <row r="81" spans="1:11" s="76" customFormat="1" ht="15.05" customHeight="1" x14ac:dyDescent="0.25">
      <c r="A81" s="77"/>
      <c r="B81" s="28"/>
      <c r="C81" s="73" t="s">
        <v>63</v>
      </c>
      <c r="D81" s="74">
        <v>70</v>
      </c>
      <c r="E81" s="74">
        <v>79</v>
      </c>
      <c r="F81" s="75">
        <v>19.399999999999999</v>
      </c>
      <c r="G81" s="75">
        <v>11.8</v>
      </c>
      <c r="H81" s="75" t="s">
        <v>235</v>
      </c>
      <c r="I81" s="74">
        <v>45</v>
      </c>
      <c r="J81" s="75" t="s">
        <v>194</v>
      </c>
    </row>
    <row r="82" spans="1:11" s="76" customFormat="1" ht="15.05" customHeight="1" x14ac:dyDescent="0.25">
      <c r="A82" s="77"/>
      <c r="B82" s="28"/>
      <c r="C82" s="73" t="s">
        <v>64</v>
      </c>
      <c r="D82" s="74">
        <v>44</v>
      </c>
      <c r="E82" s="74">
        <v>49</v>
      </c>
      <c r="F82" s="75">
        <v>11.75</v>
      </c>
      <c r="G82" s="75">
        <v>7</v>
      </c>
      <c r="H82" s="75" t="s">
        <v>257</v>
      </c>
      <c r="I82" s="74">
        <v>45</v>
      </c>
      <c r="J82" s="75" t="s">
        <v>194</v>
      </c>
    </row>
    <row r="83" spans="1:11" s="76" customFormat="1" ht="15.05" customHeight="1" x14ac:dyDescent="0.25">
      <c r="A83" s="77"/>
      <c r="B83" s="28"/>
      <c r="C83" s="73" t="s">
        <v>321</v>
      </c>
      <c r="D83" s="74">
        <v>60</v>
      </c>
      <c r="E83" s="74">
        <v>70</v>
      </c>
      <c r="F83" s="75">
        <v>19.3</v>
      </c>
      <c r="G83" s="75">
        <v>12.3</v>
      </c>
      <c r="H83" s="74" t="s">
        <v>236</v>
      </c>
      <c r="I83" s="74">
        <v>45</v>
      </c>
      <c r="J83" s="75" t="s">
        <v>194</v>
      </c>
    </row>
    <row r="84" spans="1:11" s="76" customFormat="1" ht="15.05" customHeight="1" x14ac:dyDescent="0.25">
      <c r="A84" s="77"/>
      <c r="B84" s="28"/>
      <c r="C84" s="73" t="s">
        <v>65</v>
      </c>
      <c r="D84" s="74">
        <v>63</v>
      </c>
      <c r="E84" s="74">
        <v>63</v>
      </c>
      <c r="F84" s="75">
        <v>20.149999999999999</v>
      </c>
      <c r="G84" s="75">
        <v>10.6</v>
      </c>
      <c r="H84" s="74" t="s">
        <v>236</v>
      </c>
      <c r="I84" s="74">
        <v>45</v>
      </c>
      <c r="J84" s="75" t="s">
        <v>194</v>
      </c>
    </row>
    <row r="85" spans="1:11" s="76" customFormat="1" ht="15.05" customHeight="1" x14ac:dyDescent="0.25">
      <c r="A85" s="77"/>
      <c r="B85" s="28"/>
      <c r="C85" s="73" t="s">
        <v>322</v>
      </c>
      <c r="D85" s="74">
        <v>28</v>
      </c>
      <c r="E85" s="74">
        <v>30</v>
      </c>
      <c r="F85" s="75">
        <v>8.3000000000000007</v>
      </c>
      <c r="G85" s="75">
        <v>4.8</v>
      </c>
      <c r="H85" s="74" t="s">
        <v>236</v>
      </c>
      <c r="I85" s="74">
        <v>45</v>
      </c>
      <c r="J85" s="75" t="s">
        <v>194</v>
      </c>
    </row>
    <row r="86" spans="1:11" s="76" customFormat="1" ht="15.05" customHeight="1" x14ac:dyDescent="0.25">
      <c r="A86" s="77"/>
      <c r="B86" s="28"/>
      <c r="C86" s="73" t="s">
        <v>488</v>
      </c>
      <c r="D86" s="74">
        <v>52</v>
      </c>
      <c r="E86" s="74">
        <v>57</v>
      </c>
      <c r="F86" s="75">
        <v>12.4</v>
      </c>
      <c r="G86" s="75">
        <v>7.8</v>
      </c>
      <c r="H86" s="75" t="s">
        <v>235</v>
      </c>
      <c r="I86" s="74">
        <v>45</v>
      </c>
      <c r="J86" s="75" t="s">
        <v>194</v>
      </c>
    </row>
    <row r="87" spans="1:11" s="76" customFormat="1" ht="15.05" customHeight="1" x14ac:dyDescent="0.25">
      <c r="A87" s="77"/>
      <c r="B87" s="28"/>
      <c r="C87" s="62" t="s">
        <v>66</v>
      </c>
      <c r="D87" s="74">
        <v>54</v>
      </c>
      <c r="E87" s="74">
        <v>94</v>
      </c>
      <c r="F87" s="75">
        <v>13.6</v>
      </c>
      <c r="G87" s="75">
        <v>8.5</v>
      </c>
      <c r="H87" s="74" t="s">
        <v>236</v>
      </c>
      <c r="I87" s="162">
        <v>45</v>
      </c>
      <c r="J87" s="75" t="s">
        <v>194</v>
      </c>
      <c r="K87" s="191"/>
    </row>
    <row r="88" spans="1:11" s="76" customFormat="1" ht="15.05" customHeight="1" x14ac:dyDescent="0.25">
      <c r="A88" s="77"/>
      <c r="B88" s="28"/>
      <c r="C88" s="114" t="s">
        <v>197</v>
      </c>
      <c r="D88" s="74">
        <v>92</v>
      </c>
      <c r="E88" s="74">
        <v>90</v>
      </c>
      <c r="F88" s="75">
        <v>26.7</v>
      </c>
      <c r="G88" s="75">
        <v>14.9</v>
      </c>
      <c r="H88" s="74" t="s">
        <v>236</v>
      </c>
      <c r="I88" s="162">
        <v>45</v>
      </c>
      <c r="J88" s="75" t="s">
        <v>194</v>
      </c>
      <c r="K88" s="191"/>
    </row>
    <row r="89" spans="1:11" s="76" customFormat="1" ht="15.05" customHeight="1" x14ac:dyDescent="0.25">
      <c r="A89" s="77"/>
      <c r="B89" s="28"/>
      <c r="C89" s="73" t="s">
        <v>198</v>
      </c>
      <c r="D89" s="74">
        <v>54</v>
      </c>
      <c r="E89" s="74">
        <v>53</v>
      </c>
      <c r="F89" s="75">
        <v>14.4</v>
      </c>
      <c r="G89" s="75">
        <v>9.15</v>
      </c>
      <c r="H89" s="74" t="s">
        <v>236</v>
      </c>
      <c r="I89" s="162">
        <v>45</v>
      </c>
      <c r="J89" s="75" t="s">
        <v>194</v>
      </c>
      <c r="K89" s="191"/>
    </row>
    <row r="90" spans="1:11" s="76" customFormat="1" ht="15.05" customHeight="1" x14ac:dyDescent="0.25">
      <c r="A90" s="77"/>
      <c r="B90" s="28"/>
      <c r="C90" s="73" t="s">
        <v>67</v>
      </c>
      <c r="D90" s="74">
        <v>52</v>
      </c>
      <c r="E90" s="74">
        <v>43</v>
      </c>
      <c r="F90" s="75">
        <v>14.01</v>
      </c>
      <c r="G90" s="75">
        <v>8.41</v>
      </c>
      <c r="H90" s="74" t="s">
        <v>236</v>
      </c>
      <c r="I90" s="162">
        <v>45</v>
      </c>
      <c r="J90" s="75" t="s">
        <v>194</v>
      </c>
      <c r="K90" s="191"/>
    </row>
    <row r="91" spans="1:11" s="76" customFormat="1" ht="15.05" customHeight="1" x14ac:dyDescent="0.25">
      <c r="A91" s="77"/>
      <c r="B91" s="28"/>
      <c r="C91" s="73" t="s">
        <v>323</v>
      </c>
      <c r="D91" s="74">
        <v>104</v>
      </c>
      <c r="E91" s="74">
        <v>113</v>
      </c>
      <c r="F91" s="75">
        <v>31.3</v>
      </c>
      <c r="G91" s="75">
        <v>16.899999999999999</v>
      </c>
      <c r="H91" s="74" t="s">
        <v>236</v>
      </c>
      <c r="I91" s="74">
        <v>45</v>
      </c>
      <c r="J91" s="75" t="s">
        <v>194</v>
      </c>
    </row>
    <row r="92" spans="1:11" s="76" customFormat="1" ht="15.05" customHeight="1" x14ac:dyDescent="0.25">
      <c r="A92" s="77"/>
      <c r="B92" s="28"/>
      <c r="C92" s="73" t="s">
        <v>600</v>
      </c>
      <c r="D92" s="74">
        <v>60</v>
      </c>
      <c r="E92" s="74">
        <v>64</v>
      </c>
      <c r="F92" s="75">
        <v>19.2</v>
      </c>
      <c r="G92" s="75">
        <v>15.2</v>
      </c>
      <c r="H92" s="75" t="s">
        <v>270</v>
      </c>
      <c r="I92" s="74">
        <v>45</v>
      </c>
      <c r="J92" s="75" t="s">
        <v>194</v>
      </c>
    </row>
    <row r="93" spans="1:11" s="76" customFormat="1" ht="15.05" customHeight="1" x14ac:dyDescent="0.25">
      <c r="A93" s="77"/>
      <c r="B93" s="28"/>
      <c r="C93" s="73" t="s">
        <v>226</v>
      </c>
      <c r="D93" s="74">
        <v>52</v>
      </c>
      <c r="E93" s="74">
        <v>47</v>
      </c>
      <c r="F93" s="75">
        <v>16.100000000000001</v>
      </c>
      <c r="G93" s="75">
        <v>8.75</v>
      </c>
      <c r="H93" s="74" t="s">
        <v>236</v>
      </c>
      <c r="I93" s="74">
        <v>45</v>
      </c>
      <c r="J93" s="161" t="s">
        <v>194</v>
      </c>
    </row>
    <row r="94" spans="1:11" s="76" customFormat="1" ht="15.05" customHeight="1" x14ac:dyDescent="0.25">
      <c r="A94" s="77"/>
      <c r="B94" s="28"/>
      <c r="C94" s="73" t="s">
        <v>266</v>
      </c>
      <c r="D94" s="74">
        <v>70</v>
      </c>
      <c r="E94" s="74">
        <v>79</v>
      </c>
      <c r="F94" s="75">
        <v>19</v>
      </c>
      <c r="G94" s="75">
        <v>11.4</v>
      </c>
      <c r="H94" s="74" t="s">
        <v>236</v>
      </c>
      <c r="I94" s="162">
        <v>46</v>
      </c>
      <c r="J94" s="75" t="s">
        <v>194</v>
      </c>
      <c r="K94" s="192"/>
    </row>
    <row r="95" spans="1:11" s="76" customFormat="1" ht="15.05" customHeight="1" x14ac:dyDescent="0.25">
      <c r="A95" s="77"/>
      <c r="B95" s="28"/>
      <c r="C95" s="73" t="s">
        <v>402</v>
      </c>
      <c r="D95" s="74">
        <v>107</v>
      </c>
      <c r="E95" s="74">
        <v>100</v>
      </c>
      <c r="F95" s="75">
        <v>35.75</v>
      </c>
      <c r="G95" s="75">
        <v>21</v>
      </c>
      <c r="H95" s="74" t="s">
        <v>236</v>
      </c>
      <c r="I95" s="74">
        <v>45</v>
      </c>
      <c r="J95" s="75" t="s">
        <v>194</v>
      </c>
    </row>
    <row r="96" spans="1:11" s="76" customFormat="1" ht="15.05" customHeight="1" x14ac:dyDescent="0.25">
      <c r="A96" s="77"/>
      <c r="B96" s="28"/>
      <c r="C96" s="73" t="s">
        <v>70</v>
      </c>
      <c r="D96" s="74">
        <v>62</v>
      </c>
      <c r="E96" s="74">
        <v>63</v>
      </c>
      <c r="F96" s="75">
        <v>16.7</v>
      </c>
      <c r="G96" s="75">
        <v>10</v>
      </c>
      <c r="H96" s="75" t="s">
        <v>257</v>
      </c>
      <c r="I96" s="74">
        <v>45</v>
      </c>
      <c r="J96" s="75" t="s">
        <v>194</v>
      </c>
    </row>
    <row r="97" spans="1:11" s="76" customFormat="1" ht="15.05" customHeight="1" x14ac:dyDescent="0.25">
      <c r="A97" s="77"/>
      <c r="B97" s="28"/>
      <c r="C97" s="73" t="s">
        <v>586</v>
      </c>
      <c r="D97" s="74">
        <v>43</v>
      </c>
      <c r="E97" s="74">
        <v>48</v>
      </c>
      <c r="F97" s="75">
        <v>14.2</v>
      </c>
      <c r="G97" s="75">
        <v>8.3000000000000007</v>
      </c>
      <c r="H97" s="75" t="s">
        <v>235</v>
      </c>
      <c r="I97" s="74">
        <v>45</v>
      </c>
      <c r="J97" s="75" t="s">
        <v>194</v>
      </c>
    </row>
    <row r="98" spans="1:11" s="76" customFormat="1" ht="15.05" customHeight="1" x14ac:dyDescent="0.25">
      <c r="A98" s="77"/>
      <c r="B98" s="28"/>
      <c r="C98" s="73" t="s">
        <v>200</v>
      </c>
      <c r="D98" s="74">
        <v>94</v>
      </c>
      <c r="E98" s="74">
        <v>94</v>
      </c>
      <c r="F98" s="75">
        <v>30.15</v>
      </c>
      <c r="G98" s="75">
        <v>17.149999999999999</v>
      </c>
      <c r="H98" s="74" t="s">
        <v>236</v>
      </c>
      <c r="I98" s="74">
        <v>45</v>
      </c>
      <c r="J98" s="75" t="s">
        <v>194</v>
      </c>
    </row>
    <row r="99" spans="1:11" s="76" customFormat="1" ht="15.05" customHeight="1" x14ac:dyDescent="0.25">
      <c r="A99" s="77"/>
      <c r="B99" s="28"/>
      <c r="C99" s="73" t="s">
        <v>72</v>
      </c>
      <c r="D99" s="74">
        <v>92</v>
      </c>
      <c r="E99" s="74">
        <v>106</v>
      </c>
      <c r="F99" s="75">
        <v>25.8</v>
      </c>
      <c r="G99" s="75">
        <v>14.9</v>
      </c>
      <c r="H99" s="75" t="s">
        <v>235</v>
      </c>
      <c r="I99" s="74">
        <v>48</v>
      </c>
      <c r="J99" s="75" t="s">
        <v>194</v>
      </c>
    </row>
    <row r="100" spans="1:11" s="76" customFormat="1" ht="15.05" customHeight="1" x14ac:dyDescent="0.25">
      <c r="A100" s="77"/>
      <c r="B100" s="28"/>
      <c r="C100" s="73" t="s">
        <v>73</v>
      </c>
      <c r="D100" s="74">
        <v>48</v>
      </c>
      <c r="E100" s="74">
        <v>54</v>
      </c>
      <c r="F100" s="75">
        <v>15.4</v>
      </c>
      <c r="G100" s="75">
        <v>8.3000000000000007</v>
      </c>
      <c r="H100" s="74" t="s">
        <v>236</v>
      </c>
      <c r="I100" s="74">
        <v>48</v>
      </c>
      <c r="J100" s="75" t="s">
        <v>194</v>
      </c>
    </row>
    <row r="101" spans="1:11" s="76" customFormat="1" ht="15.05" customHeight="1" x14ac:dyDescent="0.25">
      <c r="A101" s="77"/>
      <c r="B101" s="28"/>
      <c r="C101" s="73" t="s">
        <v>325</v>
      </c>
      <c r="D101" s="74">
        <v>59</v>
      </c>
      <c r="E101" s="74">
        <v>63</v>
      </c>
      <c r="F101" s="75">
        <v>16.7</v>
      </c>
      <c r="G101" s="75">
        <v>10.4</v>
      </c>
      <c r="H101" s="75" t="s">
        <v>235</v>
      </c>
      <c r="I101" s="74">
        <v>45</v>
      </c>
      <c r="J101" s="75" t="s">
        <v>194</v>
      </c>
    </row>
    <row r="102" spans="1:11" s="76" customFormat="1" ht="15.05" customHeight="1" x14ac:dyDescent="0.25">
      <c r="A102" s="77"/>
      <c r="B102" s="28"/>
      <c r="C102" s="73" t="s">
        <v>326</v>
      </c>
      <c r="D102" s="74">
        <v>55</v>
      </c>
      <c r="E102" s="74">
        <v>58</v>
      </c>
      <c r="F102" s="75">
        <v>16.100000000000001</v>
      </c>
      <c r="G102" s="75">
        <v>9</v>
      </c>
      <c r="H102" s="75" t="s">
        <v>235</v>
      </c>
      <c r="I102" s="74">
        <v>45</v>
      </c>
      <c r="J102" s="75" t="s">
        <v>194</v>
      </c>
    </row>
    <row r="103" spans="1:11" s="76" customFormat="1" ht="15.05" customHeight="1" x14ac:dyDescent="0.25">
      <c r="A103" s="77"/>
      <c r="B103" s="28"/>
      <c r="C103" s="73" t="s">
        <v>403</v>
      </c>
      <c r="D103" s="74">
        <v>67</v>
      </c>
      <c r="E103" s="74">
        <v>59</v>
      </c>
      <c r="F103" s="75">
        <v>16.05</v>
      </c>
      <c r="G103" s="75">
        <v>9.85</v>
      </c>
      <c r="H103" s="161" t="s">
        <v>395</v>
      </c>
      <c r="I103" s="74">
        <v>47</v>
      </c>
      <c r="J103" s="75" t="s">
        <v>194</v>
      </c>
    </row>
    <row r="104" spans="1:11" s="76" customFormat="1" ht="15.05" customHeight="1" x14ac:dyDescent="0.25">
      <c r="A104" s="77"/>
      <c r="B104" s="28"/>
      <c r="C104" s="62" t="s">
        <v>396</v>
      </c>
      <c r="D104" s="74">
        <v>48</v>
      </c>
      <c r="E104" s="74">
        <v>53</v>
      </c>
      <c r="F104" s="75">
        <v>15.4</v>
      </c>
      <c r="G104" s="75">
        <v>8.5</v>
      </c>
      <c r="H104" s="74" t="s">
        <v>236</v>
      </c>
      <c r="I104" s="74">
        <v>45</v>
      </c>
      <c r="J104" s="75" t="s">
        <v>194</v>
      </c>
    </row>
    <row r="105" spans="1:11" s="76" customFormat="1" ht="15.05" customHeight="1" x14ac:dyDescent="0.25">
      <c r="A105" s="77"/>
      <c r="B105" s="28"/>
      <c r="C105" s="62" t="s">
        <v>74</v>
      </c>
      <c r="D105" s="74">
        <v>60</v>
      </c>
      <c r="E105" s="74">
        <v>64</v>
      </c>
      <c r="F105" s="75">
        <v>17.7</v>
      </c>
      <c r="G105" s="75">
        <v>10.35</v>
      </c>
      <c r="H105" s="74" t="s">
        <v>236</v>
      </c>
      <c r="I105" s="162">
        <v>45</v>
      </c>
      <c r="J105" s="75" t="s">
        <v>194</v>
      </c>
      <c r="K105" s="192"/>
    </row>
    <row r="106" spans="1:11" s="76" customFormat="1" ht="15.05" customHeight="1" x14ac:dyDescent="0.25">
      <c r="A106" s="77"/>
      <c r="B106" s="28"/>
      <c r="C106" s="62" t="s">
        <v>328</v>
      </c>
      <c r="D106" s="74">
        <v>84</v>
      </c>
      <c r="E106" s="74">
        <v>95</v>
      </c>
      <c r="F106" s="75">
        <v>24.35</v>
      </c>
      <c r="G106" s="75">
        <v>14.75</v>
      </c>
      <c r="H106" s="74" t="s">
        <v>236</v>
      </c>
      <c r="I106" s="74">
        <v>45</v>
      </c>
      <c r="J106" s="75" t="s">
        <v>194</v>
      </c>
      <c r="K106" s="194"/>
    </row>
    <row r="107" spans="1:11" s="76" customFormat="1" ht="15.05" customHeight="1" x14ac:dyDescent="0.25">
      <c r="A107" s="77"/>
      <c r="B107" s="28"/>
      <c r="C107" s="73" t="s">
        <v>329</v>
      </c>
      <c r="D107" s="74">
        <v>118</v>
      </c>
      <c r="E107" s="74">
        <v>122</v>
      </c>
      <c r="F107" s="75">
        <v>33</v>
      </c>
      <c r="G107" s="75">
        <v>19.600000000000001</v>
      </c>
      <c r="H107" s="74" t="s">
        <v>236</v>
      </c>
      <c r="I107" s="74">
        <v>45</v>
      </c>
      <c r="J107" s="75" t="s">
        <v>194</v>
      </c>
      <c r="K107" s="194"/>
    </row>
    <row r="108" spans="1:11" s="76" customFormat="1" ht="15.05" customHeight="1" x14ac:dyDescent="0.25">
      <c r="A108" s="77"/>
      <c r="B108" s="28"/>
      <c r="C108" s="73" t="s">
        <v>76</v>
      </c>
      <c r="D108" s="74">
        <v>112</v>
      </c>
      <c r="E108" s="74">
        <v>122</v>
      </c>
      <c r="F108" s="75">
        <v>31.85</v>
      </c>
      <c r="G108" s="75">
        <v>20.55</v>
      </c>
      <c r="H108" s="75" t="s">
        <v>235</v>
      </c>
      <c r="I108" s="74">
        <v>45</v>
      </c>
      <c r="J108" s="161" t="s">
        <v>194</v>
      </c>
      <c r="K108" s="194"/>
    </row>
    <row r="109" spans="1:11" s="76" customFormat="1" ht="15.05" customHeight="1" x14ac:dyDescent="0.25">
      <c r="A109" s="77"/>
      <c r="B109" s="28"/>
      <c r="C109" s="62" t="s">
        <v>227</v>
      </c>
      <c r="D109" s="74">
        <v>57</v>
      </c>
      <c r="E109" s="74">
        <v>64</v>
      </c>
      <c r="F109" s="75">
        <v>17</v>
      </c>
      <c r="G109" s="75">
        <v>10.4</v>
      </c>
      <c r="H109" s="74" t="s">
        <v>236</v>
      </c>
      <c r="I109" s="74">
        <v>45</v>
      </c>
      <c r="J109" s="75" t="s">
        <v>194</v>
      </c>
      <c r="K109" s="194"/>
    </row>
    <row r="110" spans="1:11" s="76" customFormat="1" ht="15.05" customHeight="1" x14ac:dyDescent="0.25">
      <c r="A110" s="77"/>
      <c r="B110" s="28"/>
      <c r="C110" s="62" t="s">
        <v>330</v>
      </c>
      <c r="D110" s="74">
        <v>45</v>
      </c>
      <c r="E110" s="74">
        <v>52</v>
      </c>
      <c r="F110" s="75">
        <v>12.4</v>
      </c>
      <c r="G110" s="75">
        <v>7.4</v>
      </c>
      <c r="H110" s="74" t="s">
        <v>236</v>
      </c>
      <c r="I110" s="74">
        <v>45</v>
      </c>
      <c r="J110" s="75" t="s">
        <v>194</v>
      </c>
      <c r="K110" s="194"/>
    </row>
    <row r="111" spans="1:11" s="76" customFormat="1" ht="15.05" customHeight="1" x14ac:dyDescent="0.25">
      <c r="A111" s="77"/>
      <c r="B111" s="28"/>
      <c r="C111" s="73" t="s">
        <v>201</v>
      </c>
      <c r="D111" s="74">
        <v>71</v>
      </c>
      <c r="E111" s="74">
        <v>79</v>
      </c>
      <c r="F111" s="75">
        <v>19.100000000000001</v>
      </c>
      <c r="G111" s="75">
        <v>12.6</v>
      </c>
      <c r="H111" s="74" t="s">
        <v>236</v>
      </c>
      <c r="I111" s="74">
        <v>45</v>
      </c>
      <c r="J111" s="75" t="s">
        <v>194</v>
      </c>
      <c r="K111" s="194"/>
    </row>
    <row r="112" spans="1:11" s="76" customFormat="1" ht="15.05" customHeight="1" x14ac:dyDescent="0.25">
      <c r="A112" s="77"/>
      <c r="B112" s="28"/>
      <c r="C112" s="62" t="s">
        <v>332</v>
      </c>
      <c r="D112" s="74">
        <v>80</v>
      </c>
      <c r="E112" s="74">
        <v>87</v>
      </c>
      <c r="F112" s="75">
        <v>22.25</v>
      </c>
      <c r="G112" s="75">
        <v>13.45</v>
      </c>
      <c r="H112" s="74" t="s">
        <v>236</v>
      </c>
      <c r="I112" s="74">
        <v>45</v>
      </c>
      <c r="J112" s="75" t="s">
        <v>194</v>
      </c>
      <c r="K112" s="194"/>
    </row>
    <row r="113" spans="1:18" s="76" customFormat="1" ht="15.05" customHeight="1" x14ac:dyDescent="0.25">
      <c r="A113" s="77"/>
      <c r="B113" s="28"/>
      <c r="C113" s="62" t="s">
        <v>536</v>
      </c>
      <c r="D113" s="74">
        <v>80</v>
      </c>
      <c r="E113" s="74">
        <v>96</v>
      </c>
      <c r="F113" s="75">
        <v>26.75</v>
      </c>
      <c r="G113" s="75">
        <v>14.25</v>
      </c>
      <c r="H113" s="75" t="s">
        <v>236</v>
      </c>
      <c r="I113" s="74">
        <v>46</v>
      </c>
      <c r="J113" s="161" t="s">
        <v>194</v>
      </c>
      <c r="K113" s="194"/>
    </row>
    <row r="114" spans="1:18" s="76" customFormat="1" ht="15.05" customHeight="1" x14ac:dyDescent="0.25">
      <c r="A114" s="77"/>
      <c r="B114" s="28"/>
      <c r="C114" s="73" t="s">
        <v>333</v>
      </c>
      <c r="D114" s="74">
        <v>117</v>
      </c>
      <c r="E114" s="74">
        <v>122</v>
      </c>
      <c r="F114" s="75">
        <v>33.1</v>
      </c>
      <c r="G114" s="75">
        <v>19.600000000000001</v>
      </c>
      <c r="H114" s="75" t="s">
        <v>235</v>
      </c>
      <c r="I114" s="74">
        <v>45</v>
      </c>
      <c r="J114" s="75" t="s">
        <v>194</v>
      </c>
      <c r="K114" s="194"/>
    </row>
    <row r="115" spans="1:18" s="76" customFormat="1" ht="15.05" customHeight="1" x14ac:dyDescent="0.25">
      <c r="A115" s="80"/>
      <c r="B115" s="28"/>
      <c r="C115" s="73" t="s">
        <v>404</v>
      </c>
      <c r="D115" s="74">
        <v>52</v>
      </c>
      <c r="E115" s="74">
        <v>46</v>
      </c>
      <c r="F115" s="75">
        <v>14.8</v>
      </c>
      <c r="G115" s="75">
        <v>7.6</v>
      </c>
      <c r="H115" s="74" t="s">
        <v>236</v>
      </c>
      <c r="I115" s="74">
        <v>46</v>
      </c>
      <c r="J115" s="75" t="s">
        <v>194</v>
      </c>
      <c r="K115" s="194"/>
    </row>
    <row r="116" spans="1:18" s="76" customFormat="1" ht="15.05" customHeight="1" x14ac:dyDescent="0.25">
      <c r="A116" s="80"/>
      <c r="B116" s="28"/>
      <c r="C116" s="73" t="s">
        <v>202</v>
      </c>
      <c r="D116" s="74">
        <v>104</v>
      </c>
      <c r="E116" s="74">
        <v>83</v>
      </c>
      <c r="F116" s="75">
        <v>32.4</v>
      </c>
      <c r="G116" s="75">
        <v>18.600000000000001</v>
      </c>
      <c r="H116" s="74" t="s">
        <v>236</v>
      </c>
      <c r="I116" s="74">
        <v>45</v>
      </c>
      <c r="J116" s="75" t="s">
        <v>194</v>
      </c>
      <c r="K116" s="194"/>
    </row>
    <row r="117" spans="1:18" s="76" customFormat="1" ht="15.05" customHeight="1" x14ac:dyDescent="0.25">
      <c r="A117" s="80"/>
      <c r="B117" s="28"/>
      <c r="C117" s="73" t="s">
        <v>78</v>
      </c>
      <c r="D117" s="74">
        <v>92</v>
      </c>
      <c r="E117" s="74">
        <v>111</v>
      </c>
      <c r="F117" s="75">
        <v>26.3</v>
      </c>
      <c r="G117" s="75">
        <v>15.9</v>
      </c>
      <c r="H117" s="75" t="s">
        <v>236</v>
      </c>
      <c r="I117" s="74">
        <v>47</v>
      </c>
      <c r="J117" s="75" t="s">
        <v>194</v>
      </c>
      <c r="K117" s="194"/>
    </row>
    <row r="118" spans="1:18" s="76" customFormat="1" ht="15.05" customHeight="1" x14ac:dyDescent="0.25">
      <c r="A118" s="77"/>
      <c r="B118" s="28"/>
      <c r="C118" s="73" t="s">
        <v>79</v>
      </c>
      <c r="D118" s="74">
        <v>20</v>
      </c>
      <c r="E118" s="74">
        <v>22</v>
      </c>
      <c r="F118" s="75">
        <v>6</v>
      </c>
      <c r="G118" s="75">
        <v>3.1</v>
      </c>
      <c r="H118" s="74" t="s">
        <v>257</v>
      </c>
      <c r="I118" s="74">
        <v>45</v>
      </c>
      <c r="J118" s="75" t="s">
        <v>194</v>
      </c>
      <c r="K118" s="194"/>
    </row>
    <row r="119" spans="1:18" s="76" customFormat="1" ht="15.05" customHeight="1" x14ac:dyDescent="0.25">
      <c r="A119" s="77"/>
      <c r="B119" s="28"/>
      <c r="C119" s="62" t="s">
        <v>80</v>
      </c>
      <c r="D119" s="74">
        <v>60</v>
      </c>
      <c r="E119" s="74">
        <v>71</v>
      </c>
      <c r="F119" s="75">
        <v>18.899999999999999</v>
      </c>
      <c r="G119" s="75">
        <v>10</v>
      </c>
      <c r="H119" s="74" t="s">
        <v>236</v>
      </c>
      <c r="I119" s="74">
        <v>47</v>
      </c>
      <c r="J119" s="75" t="s">
        <v>194</v>
      </c>
      <c r="K119" s="194"/>
    </row>
    <row r="120" spans="1:18" s="76" customFormat="1" ht="15.05" customHeight="1" x14ac:dyDescent="0.25">
      <c r="A120" s="77"/>
      <c r="B120" s="28"/>
      <c r="C120" s="62" t="s">
        <v>405</v>
      </c>
      <c r="D120" s="74">
        <v>104</v>
      </c>
      <c r="E120" s="74">
        <v>128</v>
      </c>
      <c r="F120" s="75">
        <v>27.1</v>
      </c>
      <c r="G120" s="75">
        <v>16.899999999999999</v>
      </c>
      <c r="H120" s="75" t="s">
        <v>236</v>
      </c>
      <c r="I120" s="74">
        <v>46</v>
      </c>
      <c r="J120" s="75" t="s">
        <v>194</v>
      </c>
      <c r="K120" s="194"/>
    </row>
    <row r="121" spans="1:18" s="76" customFormat="1" ht="15.05" customHeight="1" x14ac:dyDescent="0.25">
      <c r="A121" s="77"/>
      <c r="B121" s="28"/>
      <c r="C121" s="62" t="s">
        <v>406</v>
      </c>
      <c r="D121" s="74">
        <v>41</v>
      </c>
      <c r="E121" s="74">
        <v>58</v>
      </c>
      <c r="F121" s="75">
        <v>11.5</v>
      </c>
      <c r="G121" s="75">
        <v>6.95</v>
      </c>
      <c r="H121" s="74" t="s">
        <v>235</v>
      </c>
      <c r="I121" s="74">
        <v>47</v>
      </c>
      <c r="J121" s="75" t="s">
        <v>194</v>
      </c>
      <c r="K121" s="194"/>
    </row>
    <row r="122" spans="1:18" s="76" customFormat="1" ht="15.05" customHeight="1" x14ac:dyDescent="0.25">
      <c r="A122" s="77"/>
      <c r="B122" s="28"/>
      <c r="C122" s="62" t="s">
        <v>335</v>
      </c>
      <c r="D122" s="74">
        <v>121</v>
      </c>
      <c r="E122" s="74">
        <v>127</v>
      </c>
      <c r="F122" s="75">
        <v>31.7</v>
      </c>
      <c r="G122" s="75">
        <v>19.7</v>
      </c>
      <c r="H122" s="75" t="s">
        <v>236</v>
      </c>
      <c r="I122" s="74">
        <v>46</v>
      </c>
      <c r="J122" s="75" t="s">
        <v>194</v>
      </c>
      <c r="K122" s="194"/>
    </row>
    <row r="123" spans="1:18" s="76" customFormat="1" ht="15.05" customHeight="1" x14ac:dyDescent="0.25">
      <c r="A123" s="77"/>
      <c r="B123" s="28"/>
      <c r="C123" s="73" t="s">
        <v>185</v>
      </c>
      <c r="D123" s="74">
        <v>94</v>
      </c>
      <c r="E123" s="74">
        <v>108</v>
      </c>
      <c r="F123" s="75">
        <v>27.6</v>
      </c>
      <c r="G123" s="75">
        <v>16.5</v>
      </c>
      <c r="H123" s="75" t="s">
        <v>235</v>
      </c>
      <c r="I123" s="74">
        <v>45</v>
      </c>
      <c r="J123" s="75" t="s">
        <v>194</v>
      </c>
      <c r="K123" s="194"/>
    </row>
    <row r="124" spans="1:18" s="76" customFormat="1" ht="15.05" customHeight="1" x14ac:dyDescent="0.25">
      <c r="A124" s="115"/>
      <c r="B124" s="28"/>
      <c r="C124" s="62" t="s">
        <v>82</v>
      </c>
      <c r="D124" s="74">
        <v>87</v>
      </c>
      <c r="E124" s="74">
        <v>91</v>
      </c>
      <c r="F124" s="75">
        <v>24.4</v>
      </c>
      <c r="G124" s="75">
        <v>14.7</v>
      </c>
      <c r="H124" s="75" t="s">
        <v>235</v>
      </c>
      <c r="I124" s="162">
        <v>45</v>
      </c>
      <c r="J124" s="75" t="s">
        <v>194</v>
      </c>
      <c r="K124" s="192"/>
    </row>
    <row r="125" spans="1:18" s="76" customFormat="1" ht="15.05" customHeight="1" x14ac:dyDescent="0.25">
      <c r="A125" s="77"/>
      <c r="B125" s="28"/>
      <c r="C125" s="62" t="s">
        <v>83</v>
      </c>
      <c r="D125" s="74">
        <v>48</v>
      </c>
      <c r="E125" s="74">
        <v>50</v>
      </c>
      <c r="F125" s="75">
        <v>13.25</v>
      </c>
      <c r="G125" s="75">
        <v>8.25</v>
      </c>
      <c r="H125" s="75" t="s">
        <v>257</v>
      </c>
      <c r="I125" s="74">
        <v>45</v>
      </c>
      <c r="J125" s="75" t="s">
        <v>194</v>
      </c>
      <c r="K125" s="194"/>
    </row>
    <row r="126" spans="1:18" s="76" customFormat="1" ht="15.05" customHeight="1" x14ac:dyDescent="0.25">
      <c r="A126" s="77"/>
      <c r="B126" s="28"/>
      <c r="C126" s="62" t="s">
        <v>84</v>
      </c>
      <c r="D126" s="74">
        <v>40</v>
      </c>
      <c r="E126" s="74">
        <v>46</v>
      </c>
      <c r="F126" s="75">
        <v>10.55</v>
      </c>
      <c r="G126" s="75">
        <v>7.25</v>
      </c>
      <c r="H126" s="74" t="s">
        <v>257</v>
      </c>
      <c r="I126" s="74">
        <v>45</v>
      </c>
      <c r="J126" s="75" t="s">
        <v>194</v>
      </c>
    </row>
    <row r="127" spans="1:18" s="76" customFormat="1" ht="15.05" customHeight="1" x14ac:dyDescent="0.25">
      <c r="A127" s="77"/>
      <c r="B127" s="28"/>
      <c r="C127" s="62" t="s">
        <v>397</v>
      </c>
      <c r="D127" s="74">
        <v>36</v>
      </c>
      <c r="E127" s="74">
        <v>44</v>
      </c>
      <c r="F127" s="75">
        <v>11.3</v>
      </c>
      <c r="G127" s="75">
        <v>6.4</v>
      </c>
      <c r="H127" s="74" t="s">
        <v>236</v>
      </c>
      <c r="I127" s="74">
        <v>45</v>
      </c>
      <c r="J127" s="75" t="s">
        <v>194</v>
      </c>
      <c r="K127" s="80"/>
      <c r="L127" s="80"/>
      <c r="M127" s="80"/>
      <c r="N127" s="80"/>
      <c r="O127" s="80"/>
      <c r="P127" s="80"/>
      <c r="Q127" s="80"/>
      <c r="R127" s="80"/>
    </row>
    <row r="128" spans="1:18" s="76" customFormat="1" ht="15.05" customHeight="1" x14ac:dyDescent="0.25">
      <c r="A128" s="77"/>
      <c r="B128" s="28"/>
      <c r="C128" s="62" t="s">
        <v>85</v>
      </c>
      <c r="D128" s="74">
        <v>57</v>
      </c>
      <c r="E128" s="74">
        <v>67</v>
      </c>
      <c r="F128" s="75">
        <v>17.8</v>
      </c>
      <c r="G128" s="75">
        <v>11.2</v>
      </c>
      <c r="H128" s="75" t="s">
        <v>236</v>
      </c>
      <c r="I128" s="74">
        <v>46</v>
      </c>
      <c r="J128" s="75" t="s">
        <v>194</v>
      </c>
    </row>
    <row r="129" spans="1:11" s="76" customFormat="1" ht="15.05" customHeight="1" x14ac:dyDescent="0.25">
      <c r="A129" s="77"/>
      <c r="B129" s="28"/>
      <c r="C129" s="62" t="s">
        <v>86</v>
      </c>
      <c r="D129" s="74">
        <v>24</v>
      </c>
      <c r="E129" s="74">
        <v>21</v>
      </c>
      <c r="F129" s="75">
        <v>3.7</v>
      </c>
      <c r="G129" s="75">
        <v>2.1</v>
      </c>
      <c r="H129" s="75" t="s">
        <v>257</v>
      </c>
      <c r="I129" s="74">
        <v>45</v>
      </c>
      <c r="J129" s="75" t="s">
        <v>194</v>
      </c>
    </row>
    <row r="130" spans="1:11" s="76" customFormat="1" ht="15.05" customHeight="1" x14ac:dyDescent="0.25">
      <c r="A130" s="77"/>
      <c r="B130" s="28"/>
      <c r="C130" s="62" t="s">
        <v>601</v>
      </c>
      <c r="D130" s="74">
        <v>47</v>
      </c>
      <c r="E130" s="74">
        <v>51</v>
      </c>
      <c r="F130" s="75">
        <v>15.2</v>
      </c>
      <c r="G130" s="75">
        <v>9.1</v>
      </c>
      <c r="H130" s="75" t="s">
        <v>235</v>
      </c>
      <c r="I130" s="74">
        <v>45</v>
      </c>
      <c r="J130" s="75" t="s">
        <v>194</v>
      </c>
    </row>
    <row r="131" spans="1:11" s="80" customFormat="1" ht="15.05" customHeight="1" x14ac:dyDescent="0.25">
      <c r="A131" s="77"/>
      <c r="B131" s="77" t="s">
        <v>16</v>
      </c>
      <c r="C131" s="70"/>
      <c r="D131" s="94">
        <f>SUM(D78:D130)</f>
        <v>3526</v>
      </c>
      <c r="E131" s="94">
        <f t="shared" ref="E131:G131" si="10">SUM(E78:E130)</f>
        <v>3818</v>
      </c>
      <c r="F131" s="95">
        <f t="shared" si="10"/>
        <v>1020.3599999999998</v>
      </c>
      <c r="G131" s="95">
        <f t="shared" si="10"/>
        <v>608.51000000000033</v>
      </c>
      <c r="H131" s="79" t="s">
        <v>193</v>
      </c>
      <c r="I131" s="78" t="s">
        <v>193</v>
      </c>
      <c r="J131" s="95" t="s">
        <v>193</v>
      </c>
    </row>
    <row r="132" spans="1:11" s="76" customFormat="1" ht="15.05" customHeight="1" x14ac:dyDescent="0.25">
      <c r="A132" s="115" t="s">
        <v>222</v>
      </c>
      <c r="B132" s="28" t="s">
        <v>5</v>
      </c>
      <c r="C132" s="62" t="s">
        <v>205</v>
      </c>
      <c r="D132" s="162">
        <v>21</v>
      </c>
      <c r="E132" s="74">
        <v>40</v>
      </c>
      <c r="F132" s="75">
        <v>3.39</v>
      </c>
      <c r="G132" s="75">
        <v>1.56</v>
      </c>
      <c r="H132" s="75" t="s">
        <v>239</v>
      </c>
      <c r="I132" s="74" t="s">
        <v>238</v>
      </c>
      <c r="J132" s="75" t="s">
        <v>192</v>
      </c>
    </row>
    <row r="133" spans="1:11" s="76" customFormat="1" ht="15.05" customHeight="1" x14ac:dyDescent="0.25">
      <c r="A133" s="77"/>
      <c r="B133" s="28"/>
      <c r="C133" s="62" t="s">
        <v>400</v>
      </c>
      <c r="D133" s="74">
        <v>20</v>
      </c>
      <c r="E133" s="74">
        <v>16</v>
      </c>
      <c r="F133" s="75">
        <v>1.56</v>
      </c>
      <c r="G133" s="75">
        <v>1.04</v>
      </c>
      <c r="H133" s="75" t="s">
        <v>279</v>
      </c>
      <c r="I133" s="74" t="s">
        <v>238</v>
      </c>
      <c r="J133" s="75" t="s">
        <v>192</v>
      </c>
    </row>
    <row r="134" spans="1:11" s="76" customFormat="1" ht="15.05" customHeight="1" x14ac:dyDescent="0.25">
      <c r="A134" s="77"/>
      <c r="B134" s="28"/>
      <c r="C134" s="62" t="s">
        <v>230</v>
      </c>
      <c r="D134" s="74">
        <v>31</v>
      </c>
      <c r="E134" s="74">
        <v>27</v>
      </c>
      <c r="F134" s="75">
        <v>2.79</v>
      </c>
      <c r="G134" s="75">
        <v>1.23</v>
      </c>
      <c r="H134" s="161" t="s">
        <v>255</v>
      </c>
      <c r="I134" s="74" t="s">
        <v>258</v>
      </c>
      <c r="J134" s="75" t="s">
        <v>194</v>
      </c>
    </row>
    <row r="135" spans="1:11" s="76" customFormat="1" ht="15.05" customHeight="1" x14ac:dyDescent="0.25">
      <c r="A135" s="77"/>
      <c r="B135" s="28"/>
      <c r="C135" s="62" t="s">
        <v>473</v>
      </c>
      <c r="D135" s="74">
        <v>21</v>
      </c>
      <c r="E135" s="74">
        <v>42</v>
      </c>
      <c r="F135" s="75">
        <v>4.03</v>
      </c>
      <c r="G135" s="75">
        <v>1.96</v>
      </c>
      <c r="H135" s="161" t="s">
        <v>255</v>
      </c>
      <c r="I135" s="162">
        <v>46</v>
      </c>
      <c r="J135" s="75" t="s">
        <v>192</v>
      </c>
      <c r="K135" s="190"/>
    </row>
    <row r="136" spans="1:11" s="76" customFormat="1" ht="15.05" customHeight="1" x14ac:dyDescent="0.25">
      <c r="A136" s="77"/>
      <c r="B136" s="28"/>
      <c r="C136" s="62" t="s">
        <v>91</v>
      </c>
      <c r="D136" s="74">
        <v>14</v>
      </c>
      <c r="E136" s="74">
        <v>26</v>
      </c>
      <c r="F136" s="75">
        <v>3.07</v>
      </c>
      <c r="G136" s="75">
        <v>2.2000000000000002</v>
      </c>
      <c r="H136" s="75" t="s">
        <v>280</v>
      </c>
      <c r="I136" s="74" t="s">
        <v>273</v>
      </c>
      <c r="J136" s="75" t="s">
        <v>194</v>
      </c>
    </row>
    <row r="137" spans="1:11" s="76" customFormat="1" ht="15.05" customHeight="1" x14ac:dyDescent="0.25">
      <c r="A137" s="115"/>
      <c r="B137" s="28"/>
      <c r="C137" s="73" t="s">
        <v>336</v>
      </c>
      <c r="D137" s="74">
        <v>22</v>
      </c>
      <c r="E137" s="74">
        <v>22</v>
      </c>
      <c r="F137" s="75">
        <v>5.55</v>
      </c>
      <c r="G137" s="75">
        <v>2.81</v>
      </c>
      <c r="H137" s="75" t="s">
        <v>281</v>
      </c>
      <c r="I137" s="74" t="s">
        <v>258</v>
      </c>
      <c r="J137" s="75" t="s">
        <v>192</v>
      </c>
    </row>
    <row r="138" spans="1:11" s="76" customFormat="1" ht="15.05" customHeight="1" x14ac:dyDescent="0.25">
      <c r="A138" s="77"/>
      <c r="B138" s="28"/>
      <c r="C138" s="73" t="s">
        <v>271</v>
      </c>
      <c r="D138" s="74">
        <v>12</v>
      </c>
      <c r="E138" s="74">
        <v>25</v>
      </c>
      <c r="F138" s="75">
        <v>2.7</v>
      </c>
      <c r="G138" s="75">
        <v>1.45</v>
      </c>
      <c r="H138" s="161" t="s">
        <v>282</v>
      </c>
      <c r="I138" s="74" t="s">
        <v>246</v>
      </c>
      <c r="J138" s="75" t="s">
        <v>192</v>
      </c>
    </row>
    <row r="139" spans="1:11" s="76" customFormat="1" ht="15.05" customHeight="1" x14ac:dyDescent="0.25">
      <c r="A139" s="77"/>
      <c r="B139" s="28"/>
      <c r="C139" s="62" t="s">
        <v>401</v>
      </c>
      <c r="D139" s="74">
        <v>24</v>
      </c>
      <c r="E139" s="74">
        <v>40</v>
      </c>
      <c r="F139" s="75">
        <v>4.41</v>
      </c>
      <c r="G139" s="75">
        <v>3.16</v>
      </c>
      <c r="H139" s="75" t="s">
        <v>239</v>
      </c>
      <c r="I139" s="74" t="s">
        <v>253</v>
      </c>
      <c r="J139" s="75" t="s">
        <v>192</v>
      </c>
    </row>
    <row r="140" spans="1:11" s="76" customFormat="1" ht="15.05" customHeight="1" x14ac:dyDescent="0.25">
      <c r="A140" s="77"/>
      <c r="B140" s="28"/>
      <c r="C140" s="62" t="s">
        <v>94</v>
      </c>
      <c r="D140" s="74">
        <v>23</v>
      </c>
      <c r="E140" s="74">
        <v>47</v>
      </c>
      <c r="F140" s="75">
        <v>3.2</v>
      </c>
      <c r="G140" s="75">
        <v>2.0499999999999998</v>
      </c>
      <c r="H140" s="75" t="s">
        <v>240</v>
      </c>
      <c r="I140" s="74" t="s">
        <v>258</v>
      </c>
      <c r="J140" s="75" t="s">
        <v>192</v>
      </c>
    </row>
    <row r="141" spans="1:11" s="76" customFormat="1" ht="15.05" customHeight="1" x14ac:dyDescent="0.25">
      <c r="A141" s="115"/>
      <c r="C141" s="62" t="s">
        <v>95</v>
      </c>
      <c r="D141" s="74">
        <v>24</v>
      </c>
      <c r="E141" s="74">
        <v>42</v>
      </c>
      <c r="F141" s="75">
        <v>4</v>
      </c>
      <c r="G141" s="75">
        <v>2.8</v>
      </c>
      <c r="H141" s="75" t="s">
        <v>283</v>
      </c>
      <c r="I141" s="74" t="s">
        <v>238</v>
      </c>
      <c r="J141" s="75" t="s">
        <v>192</v>
      </c>
    </row>
    <row r="142" spans="1:11" s="76" customFormat="1" ht="15.05" customHeight="1" x14ac:dyDescent="0.25">
      <c r="A142" s="115"/>
      <c r="C142" s="62" t="s">
        <v>566</v>
      </c>
      <c r="D142" s="74">
        <v>16</v>
      </c>
      <c r="E142" s="74">
        <v>16</v>
      </c>
      <c r="F142" s="75">
        <v>4.51</v>
      </c>
      <c r="G142" s="75">
        <v>2.2000000000000002</v>
      </c>
      <c r="H142" s="75" t="s">
        <v>578</v>
      </c>
      <c r="I142" s="74" t="s">
        <v>233</v>
      </c>
      <c r="J142" s="75" t="s">
        <v>194</v>
      </c>
    </row>
    <row r="143" spans="1:11" s="76" customFormat="1" ht="15.05" customHeight="1" x14ac:dyDescent="0.25">
      <c r="A143" s="115"/>
      <c r="C143" s="62" t="s">
        <v>493</v>
      </c>
      <c r="D143" s="74">
        <v>25</v>
      </c>
      <c r="E143" s="74">
        <v>44</v>
      </c>
      <c r="F143" s="75">
        <v>5</v>
      </c>
      <c r="G143" s="75">
        <v>2.1</v>
      </c>
      <c r="H143" s="75" t="s">
        <v>282</v>
      </c>
      <c r="I143" s="74" t="s">
        <v>245</v>
      </c>
      <c r="J143" s="75" t="s">
        <v>192</v>
      </c>
    </row>
    <row r="144" spans="1:11" s="76" customFormat="1" ht="15.05" customHeight="1" x14ac:dyDescent="0.25">
      <c r="A144" s="115"/>
      <c r="C144" s="62" t="s">
        <v>203</v>
      </c>
      <c r="D144" s="74">
        <v>16</v>
      </c>
      <c r="E144" s="74">
        <v>31</v>
      </c>
      <c r="F144" s="75">
        <v>2.4</v>
      </c>
      <c r="G144" s="75">
        <v>0.8</v>
      </c>
      <c r="H144" s="75" t="s">
        <v>241</v>
      </c>
      <c r="I144" s="74" t="s">
        <v>245</v>
      </c>
      <c r="J144" s="75" t="s">
        <v>192</v>
      </c>
    </row>
    <row r="145" spans="1:10" s="76" customFormat="1" ht="15.05" customHeight="1" x14ac:dyDescent="0.25">
      <c r="B145" s="28"/>
      <c r="C145" s="62" t="s">
        <v>99</v>
      </c>
      <c r="D145" s="74">
        <v>28</v>
      </c>
      <c r="E145" s="74">
        <v>52</v>
      </c>
      <c r="F145" s="75">
        <v>5.62</v>
      </c>
      <c r="G145" s="75">
        <v>5.12</v>
      </c>
      <c r="H145" s="75" t="s">
        <v>283</v>
      </c>
      <c r="I145" s="74" t="s">
        <v>238</v>
      </c>
      <c r="J145" s="75" t="s">
        <v>192</v>
      </c>
    </row>
    <row r="146" spans="1:10" s="76" customFormat="1" ht="15.05" customHeight="1" x14ac:dyDescent="0.25">
      <c r="B146" s="28"/>
      <c r="C146" s="62" t="s">
        <v>100</v>
      </c>
      <c r="D146" s="74">
        <v>22</v>
      </c>
      <c r="E146" s="74">
        <v>37</v>
      </c>
      <c r="F146" s="75">
        <v>6</v>
      </c>
      <c r="G146" s="75">
        <v>4</v>
      </c>
      <c r="H146" s="75" t="s">
        <v>282</v>
      </c>
      <c r="I146" s="74" t="s">
        <v>238</v>
      </c>
      <c r="J146" s="75" t="s">
        <v>192</v>
      </c>
    </row>
    <row r="147" spans="1:10" s="76" customFormat="1" ht="15.05" customHeight="1" x14ac:dyDescent="0.25">
      <c r="B147" s="28"/>
      <c r="C147" s="62" t="s">
        <v>587</v>
      </c>
      <c r="D147" s="74">
        <v>14</v>
      </c>
      <c r="E147" s="74">
        <v>12</v>
      </c>
      <c r="F147" s="75">
        <v>2</v>
      </c>
      <c r="G147" s="75">
        <v>1</v>
      </c>
      <c r="H147" s="75" t="s">
        <v>240</v>
      </c>
      <c r="I147" s="74" t="s">
        <v>245</v>
      </c>
      <c r="J147" s="75" t="s">
        <v>194</v>
      </c>
    </row>
    <row r="148" spans="1:10" s="76" customFormat="1" ht="15.05" customHeight="1" x14ac:dyDescent="0.25">
      <c r="A148" s="115"/>
      <c r="B148" s="28"/>
      <c r="C148" s="62" t="s">
        <v>101</v>
      </c>
      <c r="D148" s="74">
        <v>8</v>
      </c>
      <c r="E148" s="74">
        <v>6</v>
      </c>
      <c r="F148" s="75">
        <v>4</v>
      </c>
      <c r="G148" s="75">
        <v>2</v>
      </c>
      <c r="H148" s="75" t="s">
        <v>240</v>
      </c>
      <c r="I148" s="74" t="s">
        <v>258</v>
      </c>
      <c r="J148" s="75" t="s">
        <v>192</v>
      </c>
    </row>
    <row r="149" spans="1:10" s="76" customFormat="1" ht="15.05" customHeight="1" x14ac:dyDescent="0.25">
      <c r="A149" s="77"/>
      <c r="B149" s="28"/>
      <c r="C149" s="62" t="s">
        <v>106</v>
      </c>
      <c r="D149" s="74">
        <v>18</v>
      </c>
      <c r="E149" s="74">
        <v>15</v>
      </c>
      <c r="F149" s="75">
        <v>3.5</v>
      </c>
      <c r="G149" s="75">
        <v>1.29</v>
      </c>
      <c r="H149" s="75" t="s">
        <v>260</v>
      </c>
      <c r="I149" s="74" t="s">
        <v>233</v>
      </c>
      <c r="J149" s="75" t="s">
        <v>192</v>
      </c>
    </row>
    <row r="150" spans="1:10" s="76" customFormat="1" ht="15.05" customHeight="1" x14ac:dyDescent="0.25">
      <c r="A150" s="115"/>
      <c r="B150" s="28"/>
      <c r="C150" s="62" t="s">
        <v>102</v>
      </c>
      <c r="D150" s="74">
        <v>20</v>
      </c>
      <c r="E150" s="74">
        <v>37</v>
      </c>
      <c r="F150" s="75">
        <v>3.1</v>
      </c>
      <c r="G150" s="75">
        <v>1.4</v>
      </c>
      <c r="H150" s="75" t="s">
        <v>254</v>
      </c>
      <c r="I150" s="74" t="s">
        <v>258</v>
      </c>
      <c r="J150" s="75" t="s">
        <v>192</v>
      </c>
    </row>
    <row r="151" spans="1:10" s="76" customFormat="1" ht="15.05" customHeight="1" x14ac:dyDescent="0.25">
      <c r="A151" s="77"/>
      <c r="B151" s="28"/>
      <c r="C151" s="62" t="s">
        <v>103</v>
      </c>
      <c r="D151" s="74">
        <v>25</v>
      </c>
      <c r="E151" s="74">
        <v>50</v>
      </c>
      <c r="F151" s="75">
        <v>4.3</v>
      </c>
      <c r="G151" s="75">
        <v>3.3</v>
      </c>
      <c r="H151" s="75" t="s">
        <v>255</v>
      </c>
      <c r="I151" s="74" t="s">
        <v>253</v>
      </c>
      <c r="J151" s="75" t="s">
        <v>192</v>
      </c>
    </row>
    <row r="152" spans="1:10" s="76" customFormat="1" ht="15.05" customHeight="1" x14ac:dyDescent="0.25">
      <c r="A152" s="77"/>
      <c r="B152" s="28"/>
      <c r="C152" s="62" t="s">
        <v>104</v>
      </c>
      <c r="D152" s="74">
        <v>17</v>
      </c>
      <c r="E152" s="74">
        <v>30</v>
      </c>
      <c r="F152" s="75">
        <v>1.08</v>
      </c>
      <c r="G152" s="75">
        <v>0.48</v>
      </c>
      <c r="H152" s="75" t="s">
        <v>254</v>
      </c>
      <c r="I152" s="74" t="s">
        <v>238</v>
      </c>
      <c r="J152" s="75" t="s">
        <v>192</v>
      </c>
    </row>
    <row r="153" spans="1:10" s="76" customFormat="1" ht="15.05" customHeight="1" x14ac:dyDescent="0.25">
      <c r="A153" s="77"/>
      <c r="B153" s="28"/>
      <c r="C153" s="62" t="s">
        <v>105</v>
      </c>
      <c r="D153" s="74">
        <v>25</v>
      </c>
      <c r="E153" s="74">
        <v>46</v>
      </c>
      <c r="F153" s="75">
        <v>3.7</v>
      </c>
      <c r="G153" s="75">
        <v>2.1</v>
      </c>
      <c r="H153" s="75" t="s">
        <v>281</v>
      </c>
      <c r="I153" s="74" t="s">
        <v>258</v>
      </c>
      <c r="J153" s="75" t="s">
        <v>192</v>
      </c>
    </row>
    <row r="154" spans="1:10" s="76" customFormat="1" ht="15.05" customHeight="1" x14ac:dyDescent="0.25">
      <c r="A154" s="77"/>
      <c r="B154" s="28"/>
      <c r="C154" s="62" t="s">
        <v>107</v>
      </c>
      <c r="D154" s="74">
        <v>21</v>
      </c>
      <c r="E154" s="74">
        <v>40</v>
      </c>
      <c r="F154" s="75">
        <v>3.5</v>
      </c>
      <c r="G154" s="75">
        <v>1.8</v>
      </c>
      <c r="H154" s="75" t="s">
        <v>282</v>
      </c>
      <c r="I154" s="74" t="s">
        <v>246</v>
      </c>
      <c r="J154" s="75" t="s">
        <v>192</v>
      </c>
    </row>
    <row r="155" spans="1:10" s="76" customFormat="1" ht="15.05" customHeight="1" x14ac:dyDescent="0.25">
      <c r="A155" s="77"/>
      <c r="B155" s="28"/>
      <c r="C155" s="62" t="s">
        <v>204</v>
      </c>
      <c r="D155" s="74">
        <v>20</v>
      </c>
      <c r="E155" s="74">
        <v>43</v>
      </c>
      <c r="F155" s="75">
        <v>4.0999999999999996</v>
      </c>
      <c r="G155" s="75">
        <v>2.9</v>
      </c>
      <c r="H155" s="75" t="s">
        <v>281</v>
      </c>
      <c r="I155" s="74" t="s">
        <v>258</v>
      </c>
      <c r="J155" s="75" t="s">
        <v>192</v>
      </c>
    </row>
    <row r="156" spans="1:10" s="76" customFormat="1" ht="15.05" customHeight="1" x14ac:dyDescent="0.25">
      <c r="A156" s="77"/>
      <c r="B156" s="28"/>
      <c r="C156" s="62" t="s">
        <v>108</v>
      </c>
      <c r="D156" s="74">
        <v>32</v>
      </c>
      <c r="E156" s="74">
        <v>32</v>
      </c>
      <c r="F156" s="75">
        <v>2.8</v>
      </c>
      <c r="G156" s="75">
        <v>2.1</v>
      </c>
      <c r="H156" s="75" t="s">
        <v>255</v>
      </c>
      <c r="I156" s="74" t="s">
        <v>273</v>
      </c>
      <c r="J156" s="75" t="s">
        <v>194</v>
      </c>
    </row>
    <row r="157" spans="1:10" s="76" customFormat="1" ht="15.05" customHeight="1" x14ac:dyDescent="0.25">
      <c r="A157" s="77"/>
      <c r="B157" s="28"/>
      <c r="C157" s="62" t="s">
        <v>109</v>
      </c>
      <c r="D157" s="74">
        <v>17</v>
      </c>
      <c r="E157" s="74">
        <v>26</v>
      </c>
      <c r="F157" s="75">
        <v>4.45</v>
      </c>
      <c r="G157" s="75">
        <v>1.65</v>
      </c>
      <c r="H157" s="75" t="s">
        <v>276</v>
      </c>
      <c r="I157" s="74" t="s">
        <v>233</v>
      </c>
      <c r="J157" s="75" t="s">
        <v>192</v>
      </c>
    </row>
    <row r="158" spans="1:10" s="80" customFormat="1" ht="15.05" customHeight="1" x14ac:dyDescent="0.25">
      <c r="A158" s="77"/>
      <c r="B158" s="77" t="s">
        <v>20</v>
      </c>
      <c r="C158" s="70"/>
      <c r="D158" s="94">
        <f>SUM(D132:D157)</f>
        <v>536</v>
      </c>
      <c r="E158" s="94">
        <f>SUM(E132:E157)</f>
        <v>844</v>
      </c>
      <c r="F158" s="95">
        <f>SUM(F132:F157)</f>
        <v>94.759999999999977</v>
      </c>
      <c r="G158" s="95">
        <f>SUM(G132:G157)</f>
        <v>54.499999999999993</v>
      </c>
      <c r="H158" s="79" t="s">
        <v>193</v>
      </c>
      <c r="I158" s="78" t="s">
        <v>193</v>
      </c>
      <c r="J158" s="95" t="s">
        <v>193</v>
      </c>
    </row>
    <row r="159" spans="1:10" s="76" customFormat="1" ht="15.05" customHeight="1" x14ac:dyDescent="0.25">
      <c r="A159" s="148" t="s">
        <v>110</v>
      </c>
      <c r="B159" s="120" t="s">
        <v>5</v>
      </c>
      <c r="C159" s="138" t="s">
        <v>338</v>
      </c>
      <c r="D159" s="149">
        <v>26</v>
      </c>
      <c r="E159" s="149">
        <v>38</v>
      </c>
      <c r="F159" s="150">
        <v>2.38</v>
      </c>
      <c r="G159" s="150">
        <v>1.63</v>
      </c>
      <c r="H159" s="150" t="s">
        <v>278</v>
      </c>
      <c r="I159" s="149" t="s">
        <v>238</v>
      </c>
      <c r="J159" s="150" t="s">
        <v>192</v>
      </c>
    </row>
    <row r="160" spans="1:10" s="76" customFormat="1" ht="15.05" customHeight="1" x14ac:dyDescent="0.25">
      <c r="A160" s="82" t="s">
        <v>111</v>
      </c>
      <c r="B160" s="15" t="s">
        <v>14</v>
      </c>
      <c r="C160" s="83" t="s">
        <v>407</v>
      </c>
      <c r="D160" s="84">
        <v>15</v>
      </c>
      <c r="E160" s="84">
        <v>20</v>
      </c>
      <c r="F160" s="85">
        <v>3</v>
      </c>
      <c r="G160" s="85">
        <v>1</v>
      </c>
      <c r="H160" s="85" t="s">
        <v>588</v>
      </c>
      <c r="I160" s="84" t="s">
        <v>273</v>
      </c>
      <c r="J160" s="85" t="s">
        <v>194</v>
      </c>
    </row>
    <row r="161" spans="1:11" s="76" customFormat="1" ht="15.05" customHeight="1" x14ac:dyDescent="0.25">
      <c r="A161" s="77"/>
      <c r="B161" s="28"/>
      <c r="C161" s="86" t="s">
        <v>339</v>
      </c>
      <c r="D161" s="74">
        <v>100</v>
      </c>
      <c r="E161" s="74">
        <v>95</v>
      </c>
      <c r="F161" s="75">
        <v>31.25</v>
      </c>
      <c r="G161" s="75">
        <v>17.149999999999999</v>
      </c>
      <c r="H161" s="75" t="s">
        <v>236</v>
      </c>
      <c r="I161" s="74" t="s">
        <v>233</v>
      </c>
      <c r="J161" s="75" t="s">
        <v>194</v>
      </c>
    </row>
    <row r="162" spans="1:11" s="76" customFormat="1" ht="15.05" customHeight="1" x14ac:dyDescent="0.25">
      <c r="A162" s="77"/>
      <c r="B162" s="28"/>
      <c r="C162" s="73" t="s">
        <v>113</v>
      </c>
      <c r="D162" s="74">
        <v>88</v>
      </c>
      <c r="E162" s="74">
        <v>75</v>
      </c>
      <c r="F162" s="75">
        <v>21.7</v>
      </c>
      <c r="G162" s="75">
        <v>12.1</v>
      </c>
      <c r="H162" s="75" t="s">
        <v>235</v>
      </c>
      <c r="I162" s="74" t="s">
        <v>232</v>
      </c>
      <c r="J162" s="75" t="s">
        <v>194</v>
      </c>
    </row>
    <row r="163" spans="1:11" s="76" customFormat="1" ht="15.05" customHeight="1" x14ac:dyDescent="0.25">
      <c r="A163" s="77"/>
      <c r="B163" s="28"/>
      <c r="C163" s="62" t="s">
        <v>114</v>
      </c>
      <c r="D163" s="74">
        <v>52</v>
      </c>
      <c r="E163" s="74">
        <v>62</v>
      </c>
      <c r="F163" s="75">
        <v>13.2</v>
      </c>
      <c r="G163" s="75">
        <v>8.1999999999999993</v>
      </c>
      <c r="H163" s="75" t="s">
        <v>257</v>
      </c>
      <c r="I163" s="74" t="s">
        <v>232</v>
      </c>
      <c r="J163" s="75" t="s">
        <v>194</v>
      </c>
    </row>
    <row r="164" spans="1:11" s="76" customFormat="1" ht="15.05" customHeight="1" x14ac:dyDescent="0.25">
      <c r="A164" s="77"/>
      <c r="B164" s="28"/>
      <c r="C164" s="62" t="s">
        <v>115</v>
      </c>
      <c r="D164" s="74">
        <v>52</v>
      </c>
      <c r="E164" s="74">
        <v>52</v>
      </c>
      <c r="F164" s="75">
        <v>14.6</v>
      </c>
      <c r="G164" s="75">
        <v>7.1</v>
      </c>
      <c r="H164" s="75" t="s">
        <v>257</v>
      </c>
      <c r="I164" s="74" t="s">
        <v>232</v>
      </c>
      <c r="J164" s="75" t="s">
        <v>194</v>
      </c>
    </row>
    <row r="165" spans="1:11" s="80" customFormat="1" ht="15.05" customHeight="1" x14ac:dyDescent="0.25">
      <c r="A165" s="77"/>
      <c r="B165" s="77" t="s">
        <v>16</v>
      </c>
      <c r="C165" s="70"/>
      <c r="D165" s="78">
        <f>SUM(D160:D164)</f>
        <v>307</v>
      </c>
      <c r="E165" s="78">
        <f>SUM(E160:E164)</f>
        <v>304</v>
      </c>
      <c r="F165" s="79">
        <f>SUM(F160:F164)</f>
        <v>83.75</v>
      </c>
      <c r="G165" s="79">
        <f>SUM(G160:G164)</f>
        <v>45.550000000000004</v>
      </c>
      <c r="H165" s="79" t="s">
        <v>193</v>
      </c>
      <c r="I165" s="78" t="s">
        <v>193</v>
      </c>
      <c r="J165" s="79" t="s">
        <v>193</v>
      </c>
    </row>
    <row r="166" spans="1:11" s="76" customFormat="1" ht="15.05" customHeight="1" x14ac:dyDescent="0.25">
      <c r="A166" s="77"/>
      <c r="B166" s="28" t="s">
        <v>5</v>
      </c>
      <c r="C166" s="62" t="s">
        <v>116</v>
      </c>
      <c r="D166" s="74">
        <v>17</v>
      </c>
      <c r="E166" s="74">
        <v>37</v>
      </c>
      <c r="F166" s="75">
        <v>1.6</v>
      </c>
      <c r="G166" s="75">
        <v>0.8</v>
      </c>
      <c r="H166" s="75" t="s">
        <v>288</v>
      </c>
      <c r="I166" s="74" t="s">
        <v>286</v>
      </c>
      <c r="J166" s="75" t="s">
        <v>192</v>
      </c>
    </row>
    <row r="167" spans="1:11" s="76" customFormat="1" ht="15.05" customHeight="1" x14ac:dyDescent="0.25">
      <c r="A167" s="77"/>
      <c r="C167" s="62" t="s">
        <v>546</v>
      </c>
      <c r="D167" s="74">
        <v>15</v>
      </c>
      <c r="E167" s="74">
        <v>13</v>
      </c>
      <c r="F167" s="75">
        <v>2.5</v>
      </c>
      <c r="G167" s="75">
        <v>1.5</v>
      </c>
      <c r="H167" s="75" t="s">
        <v>259</v>
      </c>
      <c r="I167" s="74" t="s">
        <v>602</v>
      </c>
      <c r="J167" s="75" t="s">
        <v>192</v>
      </c>
    </row>
    <row r="168" spans="1:11" s="76" customFormat="1" ht="15.05" customHeight="1" x14ac:dyDescent="0.25">
      <c r="A168" s="77"/>
      <c r="B168" s="28"/>
      <c r="C168" s="62" t="s">
        <v>436</v>
      </c>
      <c r="D168" s="74">
        <v>16</v>
      </c>
      <c r="E168" s="74">
        <v>30</v>
      </c>
      <c r="F168" s="75">
        <v>1.9</v>
      </c>
      <c r="G168" s="75">
        <v>1</v>
      </c>
      <c r="H168" s="75" t="s">
        <v>589</v>
      </c>
      <c r="I168" s="74" t="s">
        <v>275</v>
      </c>
      <c r="J168" s="75" t="s">
        <v>192</v>
      </c>
    </row>
    <row r="169" spans="1:11" s="80" customFormat="1" ht="15.05" customHeight="1" x14ac:dyDescent="0.25">
      <c r="A169" s="77"/>
      <c r="B169" s="77" t="s">
        <v>20</v>
      </c>
      <c r="C169" s="70"/>
      <c r="D169" s="78">
        <f>SUM(D166:D168)</f>
        <v>48</v>
      </c>
      <c r="E169" s="78">
        <f>SUM(E166:E168)</f>
        <v>80</v>
      </c>
      <c r="F169" s="79">
        <f>SUM(F166:F168)</f>
        <v>6</v>
      </c>
      <c r="G169" s="79">
        <f>SUM(G166:G168)</f>
        <v>3.3</v>
      </c>
      <c r="H169" s="144" t="s">
        <v>193</v>
      </c>
      <c r="I169" s="78" t="s">
        <v>193</v>
      </c>
      <c r="J169" s="79" t="s">
        <v>193</v>
      </c>
    </row>
    <row r="170" spans="1:11" s="76" customFormat="1" ht="15.05" customHeight="1" x14ac:dyDescent="0.25">
      <c r="A170" s="148" t="s">
        <v>119</v>
      </c>
      <c r="B170" s="120" t="s">
        <v>5</v>
      </c>
      <c r="C170" s="138" t="s">
        <v>207</v>
      </c>
      <c r="D170" s="149">
        <v>16</v>
      </c>
      <c r="E170" s="149">
        <v>13</v>
      </c>
      <c r="F170" s="150">
        <v>1.7</v>
      </c>
      <c r="G170" s="150">
        <v>1.7</v>
      </c>
      <c r="H170" s="179" t="s">
        <v>260</v>
      </c>
      <c r="I170" s="149" t="s">
        <v>238</v>
      </c>
      <c r="J170" s="150" t="s">
        <v>194</v>
      </c>
    </row>
    <row r="171" spans="1:11" s="76" customFormat="1" ht="15.05" customHeight="1" x14ac:dyDescent="0.25">
      <c r="A171" s="148" t="s">
        <v>121</v>
      </c>
      <c r="B171" s="120" t="s">
        <v>5</v>
      </c>
      <c r="C171" s="151" t="s">
        <v>340</v>
      </c>
      <c r="D171" s="149">
        <v>17</v>
      </c>
      <c r="E171" s="149">
        <v>11</v>
      </c>
      <c r="F171" s="150">
        <v>1.06</v>
      </c>
      <c r="G171" s="150">
        <v>0.53</v>
      </c>
      <c r="H171" s="150" t="s">
        <v>577</v>
      </c>
      <c r="I171" s="149" t="s">
        <v>238</v>
      </c>
      <c r="J171" s="150" t="s">
        <v>192</v>
      </c>
    </row>
    <row r="172" spans="1:11" s="76" customFormat="1" ht="15.05" customHeight="1" x14ac:dyDescent="0.25">
      <c r="A172" s="77" t="s">
        <v>122</v>
      </c>
      <c r="B172" s="28" t="s">
        <v>14</v>
      </c>
      <c r="C172" s="62" t="s">
        <v>123</v>
      </c>
      <c r="D172" s="74">
        <v>90</v>
      </c>
      <c r="E172" s="74">
        <v>115</v>
      </c>
      <c r="F172" s="75">
        <v>26.6</v>
      </c>
      <c r="G172" s="75">
        <v>17.399999999999999</v>
      </c>
      <c r="H172" s="75" t="s">
        <v>235</v>
      </c>
      <c r="I172" s="188" t="s">
        <v>232</v>
      </c>
      <c r="J172" s="157" t="s">
        <v>194</v>
      </c>
    </row>
    <row r="173" spans="1:11" s="76" customFormat="1" ht="15.05" customHeight="1" x14ac:dyDescent="0.25">
      <c r="A173" s="77"/>
      <c r="B173" s="28"/>
      <c r="C173" s="73" t="s">
        <v>341</v>
      </c>
      <c r="D173" s="74">
        <v>118</v>
      </c>
      <c r="E173" s="74">
        <v>156</v>
      </c>
      <c r="F173" s="75">
        <v>40</v>
      </c>
      <c r="G173" s="75">
        <v>24</v>
      </c>
      <c r="H173" s="75" t="s">
        <v>235</v>
      </c>
      <c r="I173" s="189" t="s">
        <v>232</v>
      </c>
      <c r="J173" s="158" t="s">
        <v>194</v>
      </c>
    </row>
    <row r="174" spans="1:11" s="76" customFormat="1" ht="15.05" customHeight="1" x14ac:dyDescent="0.25">
      <c r="A174" s="77"/>
      <c r="B174" s="28"/>
      <c r="C174" s="73" t="s">
        <v>551</v>
      </c>
      <c r="D174" s="74">
        <v>98</v>
      </c>
      <c r="E174" s="74">
        <v>129</v>
      </c>
      <c r="F174" s="75">
        <v>34.700000000000003</v>
      </c>
      <c r="G174" s="75">
        <v>22</v>
      </c>
      <c r="H174" s="75" t="s">
        <v>235</v>
      </c>
      <c r="I174" s="196">
        <v>46</v>
      </c>
      <c r="J174" s="158" t="s">
        <v>194</v>
      </c>
      <c r="K174" s="190"/>
    </row>
    <row r="175" spans="1:11" s="76" customFormat="1" ht="15.05" customHeight="1" x14ac:dyDescent="0.25">
      <c r="A175" s="77"/>
      <c r="B175" s="28"/>
      <c r="C175" s="73" t="s">
        <v>603</v>
      </c>
      <c r="D175" s="74">
        <v>12</v>
      </c>
      <c r="E175" s="74">
        <v>1</v>
      </c>
      <c r="F175" s="75">
        <v>4.5</v>
      </c>
      <c r="G175" s="75">
        <v>3</v>
      </c>
      <c r="H175" s="75" t="s">
        <v>235</v>
      </c>
      <c r="I175" s="196">
        <v>46</v>
      </c>
      <c r="J175" s="158" t="s">
        <v>194</v>
      </c>
      <c r="K175" s="190"/>
    </row>
    <row r="176" spans="1:11" s="76" customFormat="1" ht="15.05" customHeight="1" x14ac:dyDescent="0.25">
      <c r="A176" s="77"/>
      <c r="B176" s="28"/>
      <c r="C176" s="73" t="s">
        <v>552</v>
      </c>
      <c r="D176" s="74">
        <v>64</v>
      </c>
      <c r="E176" s="74">
        <v>83</v>
      </c>
      <c r="F176" s="75">
        <v>24.1</v>
      </c>
      <c r="G176" s="75">
        <v>14.3</v>
      </c>
      <c r="H176" s="75" t="s">
        <v>236</v>
      </c>
      <c r="I176" s="196" t="s">
        <v>303</v>
      </c>
      <c r="J176" s="158" t="s">
        <v>194</v>
      </c>
    </row>
    <row r="177" spans="1:11" s="76" customFormat="1" ht="15.05" customHeight="1" x14ac:dyDescent="0.25">
      <c r="A177" s="77"/>
      <c r="B177" s="28"/>
      <c r="C177" s="73" t="s">
        <v>604</v>
      </c>
      <c r="D177" s="74">
        <v>60</v>
      </c>
      <c r="E177" s="74">
        <v>68</v>
      </c>
      <c r="F177" s="75">
        <v>17.899999999999999</v>
      </c>
      <c r="G177" s="75">
        <v>13.1</v>
      </c>
      <c r="H177" s="75" t="s">
        <v>235</v>
      </c>
      <c r="I177" s="196">
        <v>46</v>
      </c>
      <c r="J177" s="158" t="s">
        <v>194</v>
      </c>
      <c r="K177" s="190"/>
    </row>
    <row r="178" spans="1:11" s="76" customFormat="1" ht="15.05" customHeight="1" x14ac:dyDescent="0.25">
      <c r="A178" s="77"/>
      <c r="B178" s="28"/>
      <c r="C178" s="73" t="s">
        <v>476</v>
      </c>
      <c r="D178" s="74">
        <v>56</v>
      </c>
      <c r="E178" s="74">
        <v>73</v>
      </c>
      <c r="F178" s="75">
        <v>15.8</v>
      </c>
      <c r="G178" s="75">
        <v>9</v>
      </c>
      <c r="H178" s="75" t="s">
        <v>235</v>
      </c>
      <c r="I178" s="189" t="s">
        <v>232</v>
      </c>
      <c r="J178" s="158" t="s">
        <v>194</v>
      </c>
    </row>
    <row r="179" spans="1:11" s="76" customFormat="1" ht="15.05" customHeight="1" x14ac:dyDescent="0.25">
      <c r="A179" s="77"/>
      <c r="B179" s="28"/>
      <c r="C179" s="73" t="s">
        <v>567</v>
      </c>
      <c r="D179" s="74">
        <v>50</v>
      </c>
      <c r="E179" s="74">
        <v>62</v>
      </c>
      <c r="F179" s="75">
        <v>19</v>
      </c>
      <c r="G179" s="75">
        <v>11.4</v>
      </c>
      <c r="H179" s="75" t="s">
        <v>235</v>
      </c>
      <c r="I179" s="189" t="s">
        <v>232</v>
      </c>
      <c r="J179" s="158" t="s">
        <v>194</v>
      </c>
    </row>
    <row r="180" spans="1:11" s="76" customFormat="1" ht="15.05" customHeight="1" x14ac:dyDescent="0.25">
      <c r="A180" s="77"/>
      <c r="B180" s="28"/>
      <c r="C180" s="73" t="s">
        <v>568</v>
      </c>
      <c r="D180" s="74">
        <v>43</v>
      </c>
      <c r="E180" s="74">
        <v>41</v>
      </c>
      <c r="F180" s="75">
        <v>11.6</v>
      </c>
      <c r="G180" s="75">
        <v>6.2</v>
      </c>
      <c r="H180" s="75" t="s">
        <v>236</v>
      </c>
      <c r="I180" s="189" t="s">
        <v>249</v>
      </c>
      <c r="J180" s="158" t="s">
        <v>194</v>
      </c>
    </row>
    <row r="181" spans="1:11" s="80" customFormat="1" ht="15.05" customHeight="1" x14ac:dyDescent="0.25">
      <c r="A181" s="77"/>
      <c r="B181" s="77" t="s">
        <v>16</v>
      </c>
      <c r="C181" s="77"/>
      <c r="D181" s="78">
        <f>SUM(D172:D180)</f>
        <v>591</v>
      </c>
      <c r="E181" s="78">
        <f t="shared" ref="E181:F181" si="11">SUM(E172:E180)</f>
        <v>728</v>
      </c>
      <c r="F181" s="79">
        <f t="shared" si="11"/>
        <v>194.20000000000002</v>
      </c>
      <c r="G181" s="79">
        <f>SUM(G172:G180)</f>
        <v>120.4</v>
      </c>
      <c r="H181" s="79" t="s">
        <v>193</v>
      </c>
      <c r="I181" s="78" t="s">
        <v>193</v>
      </c>
      <c r="J181" s="79" t="s">
        <v>193</v>
      </c>
    </row>
    <row r="182" spans="1:11" s="76" customFormat="1" ht="15.05" customHeight="1" x14ac:dyDescent="0.25">
      <c r="A182" s="77"/>
      <c r="B182" s="28" t="s">
        <v>5</v>
      </c>
      <c r="C182" s="62" t="s">
        <v>591</v>
      </c>
      <c r="D182" s="74">
        <v>16</v>
      </c>
      <c r="E182" s="74">
        <v>14</v>
      </c>
      <c r="F182" s="75">
        <v>2.46</v>
      </c>
      <c r="G182" s="75">
        <v>1.36</v>
      </c>
      <c r="H182" s="75" t="s">
        <v>283</v>
      </c>
      <c r="I182" s="74" t="s">
        <v>238</v>
      </c>
      <c r="J182" s="75" t="s">
        <v>194</v>
      </c>
    </row>
    <row r="183" spans="1:11" s="76" customFormat="1" ht="15.05" customHeight="1" x14ac:dyDescent="0.25">
      <c r="A183" s="77"/>
      <c r="B183" s="28"/>
      <c r="C183" s="62" t="s">
        <v>125</v>
      </c>
      <c r="D183" s="74">
        <v>26</v>
      </c>
      <c r="E183" s="74">
        <v>47</v>
      </c>
      <c r="F183" s="75">
        <v>4.9800000000000004</v>
      </c>
      <c r="G183" s="75">
        <v>2.57</v>
      </c>
      <c r="H183" s="75" t="s">
        <v>255</v>
      </c>
      <c r="I183" s="74" t="s">
        <v>238</v>
      </c>
      <c r="J183" s="75" t="s">
        <v>194</v>
      </c>
    </row>
    <row r="184" spans="1:11" s="76" customFormat="1" ht="15.05" customHeight="1" x14ac:dyDescent="0.25">
      <c r="A184" s="77"/>
      <c r="B184" s="28"/>
      <c r="C184" s="62" t="s">
        <v>126</v>
      </c>
      <c r="D184" s="74">
        <v>40</v>
      </c>
      <c r="E184" s="74">
        <v>72</v>
      </c>
      <c r="F184" s="75">
        <v>8.3000000000000007</v>
      </c>
      <c r="G184" s="75">
        <v>5.0999999999999996</v>
      </c>
      <c r="H184" s="75" t="s">
        <v>285</v>
      </c>
      <c r="I184" s="74" t="s">
        <v>238</v>
      </c>
      <c r="J184" s="75" t="s">
        <v>192</v>
      </c>
    </row>
    <row r="185" spans="1:11" s="76" customFormat="1" ht="15.05" customHeight="1" x14ac:dyDescent="0.25">
      <c r="A185" s="77"/>
      <c r="B185" s="28"/>
      <c r="C185" s="73" t="s">
        <v>344</v>
      </c>
      <c r="D185" s="74">
        <v>16</v>
      </c>
      <c r="E185" s="74">
        <v>35</v>
      </c>
      <c r="F185" s="75">
        <v>2.8</v>
      </c>
      <c r="G185" s="75">
        <v>1.8</v>
      </c>
      <c r="H185" s="75" t="s">
        <v>239</v>
      </c>
      <c r="I185" s="74" t="s">
        <v>238</v>
      </c>
      <c r="J185" s="75" t="s">
        <v>192</v>
      </c>
    </row>
    <row r="186" spans="1:11" s="76" customFormat="1" ht="15.05" customHeight="1" x14ac:dyDescent="0.25">
      <c r="A186" s="77"/>
      <c r="B186" s="28"/>
      <c r="C186" s="62" t="s">
        <v>127</v>
      </c>
      <c r="D186" s="74">
        <v>24</v>
      </c>
      <c r="E186" s="74">
        <v>43</v>
      </c>
      <c r="F186" s="75">
        <v>4</v>
      </c>
      <c r="G186" s="75">
        <v>2</v>
      </c>
      <c r="H186" s="75" t="s">
        <v>255</v>
      </c>
      <c r="I186" s="74" t="s">
        <v>238</v>
      </c>
      <c r="J186" s="75" t="s">
        <v>194</v>
      </c>
    </row>
    <row r="187" spans="1:11" s="76" customFormat="1" ht="15.05" customHeight="1" x14ac:dyDescent="0.25">
      <c r="A187" s="77"/>
      <c r="B187" s="28"/>
      <c r="C187" s="62" t="s">
        <v>605</v>
      </c>
      <c r="D187" s="74">
        <v>20</v>
      </c>
      <c r="E187" s="74">
        <v>34</v>
      </c>
      <c r="F187" s="75">
        <v>2.76</v>
      </c>
      <c r="G187" s="75">
        <v>1.83</v>
      </c>
      <c r="H187" s="75" t="s">
        <v>239</v>
      </c>
      <c r="I187" s="74" t="s">
        <v>238</v>
      </c>
      <c r="J187" s="75" t="s">
        <v>192</v>
      </c>
    </row>
    <row r="188" spans="1:11" s="76" customFormat="1" ht="15.05" customHeight="1" x14ac:dyDescent="0.25">
      <c r="A188" s="77"/>
      <c r="B188" s="28"/>
      <c r="C188" s="62" t="s">
        <v>592</v>
      </c>
      <c r="D188" s="74">
        <v>10</v>
      </c>
      <c r="E188" s="74">
        <v>4</v>
      </c>
      <c r="F188" s="75">
        <v>2</v>
      </c>
      <c r="G188" s="75">
        <v>1.5</v>
      </c>
      <c r="H188" s="75" t="s">
        <v>282</v>
      </c>
      <c r="I188" s="74" t="s">
        <v>253</v>
      </c>
      <c r="J188" s="75" t="s">
        <v>194</v>
      </c>
    </row>
    <row r="189" spans="1:11" s="80" customFormat="1" ht="15.05" customHeight="1" x14ac:dyDescent="0.25">
      <c r="A189" s="77"/>
      <c r="B189" s="77" t="s">
        <v>20</v>
      </c>
      <c r="C189" s="77"/>
      <c r="D189" s="78">
        <f>SUM(D182:D188)</f>
        <v>152</v>
      </c>
      <c r="E189" s="78">
        <f t="shared" ref="E189:G189" si="12">SUM(E182:E188)</f>
        <v>249</v>
      </c>
      <c r="F189" s="78">
        <f t="shared" si="12"/>
        <v>27.300000000000004</v>
      </c>
      <c r="G189" s="79">
        <f t="shared" si="12"/>
        <v>16.16</v>
      </c>
      <c r="H189" s="79" t="s">
        <v>193</v>
      </c>
      <c r="I189" s="78" t="s">
        <v>193</v>
      </c>
      <c r="J189" s="79" t="s">
        <v>193</v>
      </c>
    </row>
    <row r="190" spans="1:11" s="76" customFormat="1" ht="15.05" customHeight="1" x14ac:dyDescent="0.25">
      <c r="A190" s="148" t="s">
        <v>129</v>
      </c>
      <c r="B190" s="120" t="s">
        <v>14</v>
      </c>
      <c r="C190" s="151" t="s">
        <v>345</v>
      </c>
      <c r="D190" s="149">
        <v>55</v>
      </c>
      <c r="E190" s="149">
        <v>70</v>
      </c>
      <c r="F190" s="150">
        <v>13.6</v>
      </c>
      <c r="G190" s="150">
        <v>8.25</v>
      </c>
      <c r="H190" s="150" t="s">
        <v>257</v>
      </c>
      <c r="I190" s="149" t="s">
        <v>233</v>
      </c>
      <c r="J190" s="150" t="s">
        <v>194</v>
      </c>
    </row>
    <row r="191" spans="1:11" s="76" customFormat="1" ht="15.05" customHeight="1" x14ac:dyDescent="0.25">
      <c r="A191" s="77" t="s">
        <v>130</v>
      </c>
      <c r="B191" s="28" t="s">
        <v>14</v>
      </c>
      <c r="C191" s="73" t="s">
        <v>346</v>
      </c>
      <c r="D191" s="74">
        <v>90</v>
      </c>
      <c r="E191" s="74">
        <v>106</v>
      </c>
      <c r="F191" s="75">
        <v>25</v>
      </c>
      <c r="G191" s="75">
        <v>14.8</v>
      </c>
      <c r="H191" s="75" t="s">
        <v>235</v>
      </c>
      <c r="I191" s="74" t="s">
        <v>232</v>
      </c>
      <c r="J191" s="75" t="s">
        <v>194</v>
      </c>
    </row>
    <row r="192" spans="1:11" s="76" customFormat="1" ht="15.05" customHeight="1" x14ac:dyDescent="0.25">
      <c r="A192" s="77"/>
      <c r="B192" s="28"/>
      <c r="C192" s="62" t="s">
        <v>132</v>
      </c>
      <c r="D192" s="74">
        <v>56</v>
      </c>
      <c r="E192" s="74">
        <v>56</v>
      </c>
      <c r="F192" s="75">
        <v>10.37</v>
      </c>
      <c r="G192" s="75">
        <v>5.45</v>
      </c>
      <c r="H192" s="161" t="s">
        <v>575</v>
      </c>
      <c r="I192" s="74" t="s">
        <v>291</v>
      </c>
      <c r="J192" s="75" t="s">
        <v>194</v>
      </c>
    </row>
    <row r="193" spans="1:10" s="76" customFormat="1" ht="15.05" customHeight="1" x14ac:dyDescent="0.25">
      <c r="A193" s="77"/>
      <c r="B193" s="28"/>
      <c r="C193" s="114" t="s">
        <v>208</v>
      </c>
      <c r="D193" s="74">
        <v>90</v>
      </c>
      <c r="E193" s="74">
        <v>97</v>
      </c>
      <c r="F193" s="75">
        <v>25</v>
      </c>
      <c r="G193" s="75">
        <v>16.2</v>
      </c>
      <c r="H193" s="75" t="s">
        <v>235</v>
      </c>
      <c r="I193" s="74" t="s">
        <v>232</v>
      </c>
      <c r="J193" s="75" t="s">
        <v>194</v>
      </c>
    </row>
    <row r="194" spans="1:10" s="76" customFormat="1" ht="15.05" customHeight="1" x14ac:dyDescent="0.25">
      <c r="A194" s="77"/>
      <c r="B194" s="28"/>
      <c r="C194" s="114" t="s">
        <v>295</v>
      </c>
      <c r="D194" s="74">
        <v>90</v>
      </c>
      <c r="E194" s="74">
        <v>106</v>
      </c>
      <c r="F194" s="75">
        <v>25</v>
      </c>
      <c r="G194" s="75">
        <v>14.8</v>
      </c>
      <c r="H194" s="75" t="s">
        <v>235</v>
      </c>
      <c r="I194" s="74" t="s">
        <v>232</v>
      </c>
      <c r="J194" s="75" t="s">
        <v>194</v>
      </c>
    </row>
    <row r="195" spans="1:10" s="76" customFormat="1" ht="15.05" customHeight="1" x14ac:dyDescent="0.25">
      <c r="A195" s="77"/>
      <c r="B195" s="28"/>
      <c r="C195" s="62" t="s">
        <v>347</v>
      </c>
      <c r="D195" s="74">
        <v>44</v>
      </c>
      <c r="E195" s="74">
        <v>46</v>
      </c>
      <c r="F195" s="75">
        <v>10.6</v>
      </c>
      <c r="G195" s="75">
        <v>5.2</v>
      </c>
      <c r="H195" s="75" t="s">
        <v>250</v>
      </c>
      <c r="I195" s="74" t="s">
        <v>233</v>
      </c>
      <c r="J195" s="75" t="s">
        <v>194</v>
      </c>
    </row>
    <row r="196" spans="1:10" s="76" customFormat="1" ht="15.05" customHeight="1" x14ac:dyDescent="0.25">
      <c r="A196" s="77"/>
      <c r="B196" s="28"/>
      <c r="C196" s="62" t="s">
        <v>296</v>
      </c>
      <c r="D196" s="74">
        <v>50</v>
      </c>
      <c r="E196" s="74">
        <v>56</v>
      </c>
      <c r="F196" s="75">
        <v>15.2</v>
      </c>
      <c r="G196" s="75">
        <v>11</v>
      </c>
      <c r="H196" s="75" t="s">
        <v>235</v>
      </c>
      <c r="I196" s="74" t="s">
        <v>232</v>
      </c>
      <c r="J196" s="75" t="s">
        <v>194</v>
      </c>
    </row>
    <row r="197" spans="1:10" s="80" customFormat="1" ht="15.05" customHeight="1" x14ac:dyDescent="0.25">
      <c r="A197" s="77"/>
      <c r="B197" s="77" t="s">
        <v>16</v>
      </c>
      <c r="C197" s="77"/>
      <c r="D197" s="78">
        <f>SUM(D191:D196)</f>
        <v>420</v>
      </c>
      <c r="E197" s="78">
        <f t="shared" ref="E197:G197" si="13">SUM(E191:E196)</f>
        <v>467</v>
      </c>
      <c r="F197" s="78">
        <f t="shared" si="13"/>
        <v>111.17</v>
      </c>
      <c r="G197" s="78">
        <f t="shared" si="13"/>
        <v>67.45</v>
      </c>
      <c r="H197" s="79" t="s">
        <v>193</v>
      </c>
      <c r="I197" s="78" t="s">
        <v>193</v>
      </c>
      <c r="J197" s="79" t="s">
        <v>193</v>
      </c>
    </row>
    <row r="198" spans="1:10" s="76" customFormat="1" ht="15.05" customHeight="1" x14ac:dyDescent="0.25">
      <c r="A198" s="77"/>
      <c r="B198" s="28" t="s">
        <v>5</v>
      </c>
      <c r="C198" s="29" t="s">
        <v>348</v>
      </c>
      <c r="D198" s="74">
        <v>33</v>
      </c>
      <c r="E198" s="74">
        <v>39</v>
      </c>
      <c r="F198" s="75">
        <v>10.4</v>
      </c>
      <c r="G198" s="75">
        <v>4</v>
      </c>
      <c r="H198" s="75" t="s">
        <v>578</v>
      </c>
      <c r="I198" s="74" t="s">
        <v>256</v>
      </c>
      <c r="J198" s="75" t="s">
        <v>194</v>
      </c>
    </row>
    <row r="199" spans="1:10" s="76" customFormat="1" ht="15.05" customHeight="1" x14ac:dyDescent="0.25">
      <c r="A199" s="77"/>
      <c r="B199" s="28"/>
      <c r="C199" s="62" t="s">
        <v>297</v>
      </c>
      <c r="D199" s="74">
        <v>60</v>
      </c>
      <c r="E199" s="74">
        <v>128</v>
      </c>
      <c r="F199" s="75">
        <v>11.9</v>
      </c>
      <c r="G199" s="75">
        <v>7.9</v>
      </c>
      <c r="H199" s="75" t="s">
        <v>240</v>
      </c>
      <c r="I199" s="74" t="s">
        <v>238</v>
      </c>
      <c r="J199" s="75" t="s">
        <v>192</v>
      </c>
    </row>
    <row r="200" spans="1:10" s="76" customFormat="1" ht="15.05" customHeight="1" x14ac:dyDescent="0.25">
      <c r="A200" s="77"/>
      <c r="B200" s="28"/>
      <c r="C200" s="62" t="s">
        <v>209</v>
      </c>
      <c r="D200" s="74">
        <v>16</v>
      </c>
      <c r="E200" s="74">
        <v>32</v>
      </c>
      <c r="F200" s="75">
        <v>2.4</v>
      </c>
      <c r="G200" s="75">
        <v>1.5</v>
      </c>
      <c r="H200" s="75" t="s">
        <v>241</v>
      </c>
      <c r="I200" s="74" t="s">
        <v>286</v>
      </c>
      <c r="J200" s="75" t="s">
        <v>192</v>
      </c>
    </row>
    <row r="201" spans="1:10" s="76" customFormat="1" ht="15.05" customHeight="1" x14ac:dyDescent="0.25">
      <c r="A201" s="77"/>
      <c r="B201" s="28"/>
      <c r="C201" s="62" t="s">
        <v>608</v>
      </c>
      <c r="D201" s="74">
        <v>12</v>
      </c>
      <c r="E201" s="74">
        <v>6</v>
      </c>
      <c r="F201" s="75">
        <v>2.06</v>
      </c>
      <c r="G201" s="75">
        <v>1</v>
      </c>
      <c r="H201" s="75" t="s">
        <v>282</v>
      </c>
      <c r="I201" s="74" t="s">
        <v>238</v>
      </c>
      <c r="J201" s="75" t="s">
        <v>194</v>
      </c>
    </row>
    <row r="202" spans="1:10" s="76" customFormat="1" ht="15.05" customHeight="1" x14ac:dyDescent="0.25">
      <c r="A202" s="77"/>
      <c r="B202" s="77" t="s">
        <v>20</v>
      </c>
      <c r="C202" s="28"/>
      <c r="D202" s="78">
        <f>SUM(D198:D201)</f>
        <v>121</v>
      </c>
      <c r="E202" s="78">
        <f t="shared" ref="E202:G202" si="14">SUM(E198:E201)</f>
        <v>205</v>
      </c>
      <c r="F202" s="79">
        <f t="shared" si="14"/>
        <v>26.759999999999998</v>
      </c>
      <c r="G202" s="79">
        <f t="shared" si="14"/>
        <v>14.4</v>
      </c>
      <c r="H202" s="79" t="s">
        <v>193</v>
      </c>
      <c r="I202" s="78" t="s">
        <v>193</v>
      </c>
      <c r="J202" s="79" t="s">
        <v>193</v>
      </c>
    </row>
    <row r="203" spans="1:10" s="76" customFormat="1" ht="15.05" customHeight="1" x14ac:dyDescent="0.25">
      <c r="A203" s="82" t="s">
        <v>136</v>
      </c>
      <c r="B203" s="15" t="s">
        <v>14</v>
      </c>
      <c r="C203" s="72" t="s">
        <v>349</v>
      </c>
      <c r="D203" s="84">
        <v>34</v>
      </c>
      <c r="E203" s="84">
        <v>43</v>
      </c>
      <c r="F203" s="85">
        <v>11</v>
      </c>
      <c r="G203" s="85">
        <v>5</v>
      </c>
      <c r="H203" s="85" t="s">
        <v>270</v>
      </c>
      <c r="I203" s="84" t="s">
        <v>232</v>
      </c>
      <c r="J203" s="85" t="s">
        <v>194</v>
      </c>
    </row>
    <row r="204" spans="1:10" s="76" customFormat="1" ht="15.05" customHeight="1" x14ac:dyDescent="0.25">
      <c r="A204" s="77"/>
      <c r="B204" s="28"/>
      <c r="C204" s="73" t="s">
        <v>606</v>
      </c>
      <c r="D204" s="74">
        <v>55</v>
      </c>
      <c r="E204" s="74">
        <v>69</v>
      </c>
      <c r="F204" s="75">
        <v>16.8</v>
      </c>
      <c r="G204" s="75">
        <v>9.6</v>
      </c>
      <c r="H204" s="75" t="s">
        <v>257</v>
      </c>
      <c r="I204" s="74" t="s">
        <v>233</v>
      </c>
      <c r="J204" s="75" t="s">
        <v>194</v>
      </c>
    </row>
    <row r="205" spans="1:10" s="76" customFormat="1" ht="15.05" customHeight="1" x14ac:dyDescent="0.25">
      <c r="A205" s="77"/>
      <c r="B205" s="28"/>
      <c r="C205" s="62" t="s">
        <v>137</v>
      </c>
      <c r="D205" s="74">
        <v>56</v>
      </c>
      <c r="E205" s="74">
        <v>70</v>
      </c>
      <c r="F205" s="75">
        <v>20</v>
      </c>
      <c r="G205" s="75">
        <v>12.2</v>
      </c>
      <c r="H205" s="75" t="s">
        <v>257</v>
      </c>
      <c r="I205" s="74" t="s">
        <v>232</v>
      </c>
      <c r="J205" s="75" t="s">
        <v>194</v>
      </c>
    </row>
    <row r="206" spans="1:10" s="76" customFormat="1" ht="15.05" customHeight="1" x14ac:dyDescent="0.25">
      <c r="A206" s="77"/>
      <c r="B206" s="28"/>
      <c r="C206" s="62" t="s">
        <v>138</v>
      </c>
      <c r="D206" s="74">
        <v>59</v>
      </c>
      <c r="E206" s="74">
        <v>71</v>
      </c>
      <c r="F206" s="75">
        <v>16</v>
      </c>
      <c r="G206" s="75">
        <v>10.6</v>
      </c>
      <c r="H206" s="75" t="s">
        <v>244</v>
      </c>
      <c r="I206" s="74" t="s">
        <v>233</v>
      </c>
      <c r="J206" s="75" t="s">
        <v>194</v>
      </c>
    </row>
    <row r="207" spans="1:10" s="80" customFormat="1" ht="15.05" customHeight="1" x14ac:dyDescent="0.25">
      <c r="A207" s="77"/>
      <c r="B207" s="77" t="s">
        <v>16</v>
      </c>
      <c r="C207" s="77"/>
      <c r="D207" s="78">
        <f>SUM(D203:D206)</f>
        <v>204</v>
      </c>
      <c r="E207" s="78">
        <f>SUM(E203:E206)</f>
        <v>253</v>
      </c>
      <c r="F207" s="79">
        <f t="shared" ref="F207:G207" si="15">SUM(F203:F206)</f>
        <v>63.8</v>
      </c>
      <c r="G207" s="79">
        <f t="shared" si="15"/>
        <v>37.4</v>
      </c>
      <c r="H207" s="79" t="s">
        <v>193</v>
      </c>
      <c r="I207" s="78" t="s">
        <v>193</v>
      </c>
      <c r="J207" s="79" t="s">
        <v>193</v>
      </c>
    </row>
    <row r="208" spans="1:10" s="76" customFormat="1" ht="15.05" customHeight="1" x14ac:dyDescent="0.25">
      <c r="A208" s="77"/>
      <c r="B208" s="28" t="s">
        <v>5</v>
      </c>
      <c r="C208" s="62" t="s">
        <v>139</v>
      </c>
      <c r="D208" s="74">
        <v>15</v>
      </c>
      <c r="E208" s="74">
        <v>27</v>
      </c>
      <c r="F208" s="75">
        <v>2.2999999999999998</v>
      </c>
      <c r="G208" s="75">
        <v>1.4</v>
      </c>
      <c r="H208" s="75" t="s">
        <v>255</v>
      </c>
      <c r="I208" s="74">
        <v>42</v>
      </c>
      <c r="J208" s="75" t="s">
        <v>192</v>
      </c>
    </row>
    <row r="209" spans="1:10" s="76" customFormat="1" ht="15.05" customHeight="1" x14ac:dyDescent="0.25">
      <c r="A209" s="77"/>
      <c r="B209" s="28"/>
      <c r="C209" s="62" t="s">
        <v>140</v>
      </c>
      <c r="D209" s="74">
        <v>25</v>
      </c>
      <c r="E209" s="74">
        <v>40</v>
      </c>
      <c r="F209" s="75">
        <v>3.35</v>
      </c>
      <c r="G209" s="75">
        <v>1.95</v>
      </c>
      <c r="H209" s="75" t="s">
        <v>265</v>
      </c>
      <c r="I209" s="74">
        <v>45</v>
      </c>
      <c r="J209" s="75" t="s">
        <v>192</v>
      </c>
    </row>
    <row r="210" spans="1:10" s="76" customFormat="1" ht="15.05" customHeight="1" x14ac:dyDescent="0.25">
      <c r="A210" s="77"/>
      <c r="B210" s="28"/>
      <c r="C210" s="62" t="s">
        <v>141</v>
      </c>
      <c r="D210" s="74">
        <v>15</v>
      </c>
      <c r="E210" s="74">
        <v>32</v>
      </c>
      <c r="F210" s="75">
        <v>2.4</v>
      </c>
      <c r="G210" s="75">
        <v>1.5</v>
      </c>
      <c r="H210" s="75" t="s">
        <v>288</v>
      </c>
      <c r="I210" s="74">
        <v>42</v>
      </c>
      <c r="J210" s="75" t="s">
        <v>192</v>
      </c>
    </row>
    <row r="211" spans="1:10" s="80" customFormat="1" ht="15.05" customHeight="1" x14ac:dyDescent="0.25">
      <c r="A211" s="77"/>
      <c r="B211" s="77" t="s">
        <v>20</v>
      </c>
      <c r="C211" s="77"/>
      <c r="D211" s="78">
        <f>SUM(D208:D210)</f>
        <v>55</v>
      </c>
      <c r="E211" s="78">
        <f>SUM(E208:E210)</f>
        <v>99</v>
      </c>
      <c r="F211" s="79">
        <f t="shared" ref="F211:G211" si="16">SUM(F208:F210)</f>
        <v>8.0500000000000007</v>
      </c>
      <c r="G211" s="79">
        <f t="shared" si="16"/>
        <v>4.8499999999999996</v>
      </c>
      <c r="H211" s="79" t="s">
        <v>193</v>
      </c>
      <c r="I211" s="78" t="s">
        <v>193</v>
      </c>
      <c r="J211" s="79" t="s">
        <v>193</v>
      </c>
    </row>
    <row r="212" spans="1:10" s="80" customFormat="1" ht="15.05" customHeight="1" x14ac:dyDescent="0.25">
      <c r="A212" s="82" t="s">
        <v>142</v>
      </c>
      <c r="B212" s="15" t="s">
        <v>14</v>
      </c>
      <c r="C212" s="16" t="s">
        <v>496</v>
      </c>
      <c r="D212" s="168">
        <v>56</v>
      </c>
      <c r="E212" s="168">
        <v>65</v>
      </c>
      <c r="F212" s="169">
        <v>14.6</v>
      </c>
      <c r="G212" s="169">
        <v>9.1999999999999993</v>
      </c>
      <c r="H212" s="85" t="s">
        <v>235</v>
      </c>
      <c r="I212" s="84" t="s">
        <v>303</v>
      </c>
      <c r="J212" s="85" t="s">
        <v>194</v>
      </c>
    </row>
    <row r="213" spans="1:10" s="76" customFormat="1" ht="15.05" customHeight="1" x14ac:dyDescent="0.25">
      <c r="B213" s="127" t="s">
        <v>5</v>
      </c>
      <c r="C213" s="145" t="s">
        <v>143</v>
      </c>
      <c r="D213" s="146">
        <v>18</v>
      </c>
      <c r="E213" s="146">
        <v>25</v>
      </c>
      <c r="F213" s="147">
        <v>1.66</v>
      </c>
      <c r="G213" s="147">
        <v>0.97</v>
      </c>
      <c r="H213" s="178" t="s">
        <v>241</v>
      </c>
      <c r="I213" s="146" t="s">
        <v>238</v>
      </c>
      <c r="J213" s="147" t="s">
        <v>192</v>
      </c>
    </row>
    <row r="214" spans="1:10" s="76" customFormat="1" ht="15.05" customHeight="1" x14ac:dyDescent="0.25">
      <c r="A214" s="82" t="s">
        <v>144</v>
      </c>
      <c r="B214" s="15" t="s">
        <v>14</v>
      </c>
      <c r="C214" s="83" t="s">
        <v>210</v>
      </c>
      <c r="D214" s="84">
        <v>64</v>
      </c>
      <c r="E214" s="84">
        <v>82</v>
      </c>
      <c r="F214" s="85">
        <v>18.600000000000001</v>
      </c>
      <c r="G214" s="85">
        <v>11.5</v>
      </c>
      <c r="H214" s="85" t="s">
        <v>235</v>
      </c>
      <c r="I214" s="84" t="s">
        <v>234</v>
      </c>
      <c r="J214" s="85" t="s">
        <v>194</v>
      </c>
    </row>
    <row r="215" spans="1:10" s="76" customFormat="1" ht="15.05" customHeight="1" x14ac:dyDescent="0.25">
      <c r="A215" s="77"/>
      <c r="B215" s="28"/>
      <c r="C215" s="62" t="s">
        <v>593</v>
      </c>
      <c r="D215" s="74">
        <v>32</v>
      </c>
      <c r="E215" s="74">
        <v>43</v>
      </c>
      <c r="F215" s="75">
        <v>9.35</v>
      </c>
      <c r="G215" s="75">
        <v>6.35</v>
      </c>
      <c r="H215" s="75" t="s">
        <v>235</v>
      </c>
      <c r="I215" s="74" t="s">
        <v>291</v>
      </c>
      <c r="J215" s="75" t="s">
        <v>194</v>
      </c>
    </row>
    <row r="216" spans="1:10" s="76" customFormat="1" ht="15.05" customHeight="1" x14ac:dyDescent="0.25">
      <c r="A216" s="77"/>
      <c r="B216" s="28"/>
      <c r="C216" s="62" t="s">
        <v>607</v>
      </c>
      <c r="D216" s="74">
        <v>32</v>
      </c>
      <c r="E216" s="74">
        <v>39</v>
      </c>
      <c r="F216" s="75">
        <v>9.3000000000000007</v>
      </c>
      <c r="G216" s="75">
        <v>6.1</v>
      </c>
      <c r="H216" s="75" t="s">
        <v>235</v>
      </c>
      <c r="I216" s="74" t="s">
        <v>232</v>
      </c>
      <c r="J216" s="75" t="s">
        <v>194</v>
      </c>
    </row>
    <row r="217" spans="1:10" s="76" customFormat="1" ht="15.05" customHeight="1" x14ac:dyDescent="0.25">
      <c r="A217" s="77"/>
      <c r="B217" s="28"/>
      <c r="C217" s="62" t="s">
        <v>145</v>
      </c>
      <c r="D217" s="74">
        <v>97</v>
      </c>
      <c r="E217" s="74">
        <v>117</v>
      </c>
      <c r="F217" s="75">
        <v>25.24</v>
      </c>
      <c r="G217" s="75">
        <v>14.88</v>
      </c>
      <c r="H217" s="75" t="s">
        <v>244</v>
      </c>
      <c r="I217" s="74" t="s">
        <v>233</v>
      </c>
      <c r="J217" s="75" t="s">
        <v>194</v>
      </c>
    </row>
    <row r="218" spans="1:10" s="76" customFormat="1" ht="15.05" customHeight="1" x14ac:dyDescent="0.25">
      <c r="A218" s="77"/>
      <c r="B218" s="28"/>
      <c r="C218" s="62" t="s">
        <v>146</v>
      </c>
      <c r="D218" s="74">
        <v>32</v>
      </c>
      <c r="E218" s="74">
        <v>40</v>
      </c>
      <c r="F218" s="75">
        <v>9.3000000000000007</v>
      </c>
      <c r="G218" s="75">
        <v>6.1</v>
      </c>
      <c r="H218" s="75" t="s">
        <v>235</v>
      </c>
      <c r="I218" s="74" t="s">
        <v>234</v>
      </c>
      <c r="J218" s="75" t="s">
        <v>194</v>
      </c>
    </row>
    <row r="219" spans="1:10" s="76" customFormat="1" ht="15.05" customHeight="1" x14ac:dyDescent="0.25">
      <c r="A219" s="77"/>
      <c r="B219" s="28"/>
      <c r="C219" s="62" t="s">
        <v>497</v>
      </c>
      <c r="D219" s="74">
        <v>32</v>
      </c>
      <c r="E219" s="74">
        <v>41</v>
      </c>
      <c r="F219" s="75">
        <v>9.3000000000000007</v>
      </c>
      <c r="G219" s="75">
        <v>6.1</v>
      </c>
      <c r="H219" s="75" t="s">
        <v>235</v>
      </c>
      <c r="I219" s="74" t="s">
        <v>232</v>
      </c>
      <c r="J219" s="75" t="s">
        <v>194</v>
      </c>
    </row>
    <row r="220" spans="1:10" s="80" customFormat="1" ht="15.05" customHeight="1" x14ac:dyDescent="0.25">
      <c r="A220" s="77"/>
      <c r="B220" s="77" t="s">
        <v>16</v>
      </c>
      <c r="C220" s="77"/>
      <c r="D220" s="78">
        <f>SUM(D214:D219)</f>
        <v>289</v>
      </c>
      <c r="E220" s="78">
        <f t="shared" ref="E220:G220" si="17">SUM(E214:E219)</f>
        <v>362</v>
      </c>
      <c r="F220" s="79">
        <f t="shared" si="17"/>
        <v>81.089999999999989</v>
      </c>
      <c r="G220" s="79">
        <f t="shared" si="17"/>
        <v>51.030000000000008</v>
      </c>
      <c r="H220" s="79" t="s">
        <v>193</v>
      </c>
      <c r="I220" s="78" t="s">
        <v>193</v>
      </c>
      <c r="J220" s="79" t="s">
        <v>193</v>
      </c>
    </row>
    <row r="221" spans="1:10" s="76" customFormat="1" ht="15.05" customHeight="1" x14ac:dyDescent="0.25">
      <c r="A221" s="77"/>
      <c r="B221" s="28" t="s">
        <v>5</v>
      </c>
      <c r="C221" s="62" t="s">
        <v>147</v>
      </c>
      <c r="D221" s="74">
        <v>32</v>
      </c>
      <c r="E221" s="74">
        <v>49</v>
      </c>
      <c r="F221" s="75">
        <v>3.2</v>
      </c>
      <c r="G221" s="75">
        <v>1.6</v>
      </c>
      <c r="H221" s="75" t="s">
        <v>278</v>
      </c>
      <c r="I221" s="74">
        <v>38</v>
      </c>
      <c r="J221" s="75" t="s">
        <v>192</v>
      </c>
    </row>
    <row r="222" spans="1:10" s="76" customFormat="1" ht="15.05" customHeight="1" x14ac:dyDescent="0.25">
      <c r="A222" s="77"/>
      <c r="B222" s="28"/>
      <c r="C222" s="62" t="s">
        <v>148</v>
      </c>
      <c r="D222" s="74">
        <v>20</v>
      </c>
      <c r="E222" s="74">
        <v>29</v>
      </c>
      <c r="F222" s="75">
        <v>3.5</v>
      </c>
      <c r="G222" s="75">
        <v>2.25</v>
      </c>
      <c r="H222" s="75" t="s">
        <v>283</v>
      </c>
      <c r="I222" s="74">
        <v>39</v>
      </c>
      <c r="J222" s="75" t="s">
        <v>192</v>
      </c>
    </row>
    <row r="223" spans="1:10" s="80" customFormat="1" ht="15.05" customHeight="1" x14ac:dyDescent="0.25">
      <c r="A223" s="77"/>
      <c r="B223" s="77" t="s">
        <v>20</v>
      </c>
      <c r="C223" s="77"/>
      <c r="D223" s="78">
        <f>SUM(D221:D222)</f>
        <v>52</v>
      </c>
      <c r="E223" s="78">
        <f>SUM(E221:E222)</f>
        <v>78</v>
      </c>
      <c r="F223" s="79">
        <f>SUM(F221:F222)</f>
        <v>6.7</v>
      </c>
      <c r="G223" s="79">
        <f>SUM(G221:G222)</f>
        <v>3.85</v>
      </c>
      <c r="H223" s="79" t="s">
        <v>193</v>
      </c>
      <c r="I223" s="78" t="s">
        <v>193</v>
      </c>
      <c r="J223" s="79" t="s">
        <v>193</v>
      </c>
    </row>
    <row r="224" spans="1:10" s="76" customFormat="1" ht="15.05" customHeight="1" x14ac:dyDescent="0.25">
      <c r="A224" s="148" t="s">
        <v>149</v>
      </c>
      <c r="B224" s="120" t="s">
        <v>5</v>
      </c>
      <c r="C224" s="138" t="s">
        <v>150</v>
      </c>
      <c r="D224" s="149">
        <v>16</v>
      </c>
      <c r="E224" s="149">
        <v>32</v>
      </c>
      <c r="F224" s="150">
        <v>2</v>
      </c>
      <c r="G224" s="150">
        <v>1.5</v>
      </c>
      <c r="H224" s="150" t="s">
        <v>255</v>
      </c>
      <c r="I224" s="149" t="s">
        <v>238</v>
      </c>
      <c r="J224" s="150" t="s">
        <v>192</v>
      </c>
    </row>
    <row r="225" spans="1:11" s="76" customFormat="1" ht="15.05" customHeight="1" x14ac:dyDescent="0.25">
      <c r="A225" s="82" t="s">
        <v>151</v>
      </c>
      <c r="B225" s="83" t="s">
        <v>14</v>
      </c>
      <c r="C225" s="83" t="s">
        <v>211</v>
      </c>
      <c r="D225" s="84">
        <v>54</v>
      </c>
      <c r="E225" s="84">
        <v>70</v>
      </c>
      <c r="F225" s="85">
        <v>14.1</v>
      </c>
      <c r="G225" s="85">
        <v>7.2</v>
      </c>
      <c r="H225" s="85" t="s">
        <v>257</v>
      </c>
      <c r="I225" s="84" t="s">
        <v>233</v>
      </c>
      <c r="J225" s="85" t="s">
        <v>194</v>
      </c>
    </row>
    <row r="226" spans="1:11" s="76" customFormat="1" ht="15.05" customHeight="1" x14ac:dyDescent="0.25">
      <c r="A226" s="77"/>
      <c r="B226" s="28" t="s">
        <v>5</v>
      </c>
      <c r="C226" s="62" t="s">
        <v>212</v>
      </c>
      <c r="D226" s="74">
        <v>16</v>
      </c>
      <c r="E226" s="74">
        <v>22</v>
      </c>
      <c r="F226" s="75">
        <v>1.7</v>
      </c>
      <c r="G226" s="75">
        <v>0.85</v>
      </c>
      <c r="H226" s="75" t="s">
        <v>254</v>
      </c>
      <c r="I226" s="74" t="s">
        <v>238</v>
      </c>
      <c r="J226" s="75" t="s">
        <v>192</v>
      </c>
    </row>
    <row r="227" spans="1:11" s="76" customFormat="1" ht="15.05" customHeight="1" x14ac:dyDescent="0.25">
      <c r="A227" s="82" t="s">
        <v>154</v>
      </c>
      <c r="B227" s="15" t="s">
        <v>14</v>
      </c>
      <c r="C227" s="83" t="s">
        <v>594</v>
      </c>
      <c r="D227" s="84">
        <v>28</v>
      </c>
      <c r="E227" s="84">
        <v>23</v>
      </c>
      <c r="F227" s="85">
        <v>5.5</v>
      </c>
      <c r="G227" s="85">
        <v>2.6</v>
      </c>
      <c r="H227" s="85" t="s">
        <v>250</v>
      </c>
      <c r="I227" s="84" t="s">
        <v>233</v>
      </c>
      <c r="J227" s="85" t="s">
        <v>194</v>
      </c>
    </row>
    <row r="228" spans="1:11" s="76" customFormat="1" ht="15.05" customHeight="1" x14ac:dyDescent="0.25">
      <c r="A228" s="77"/>
      <c r="B228" s="28"/>
      <c r="C228" s="62" t="s">
        <v>155</v>
      </c>
      <c r="D228" s="74">
        <v>80</v>
      </c>
      <c r="E228" s="74">
        <v>104</v>
      </c>
      <c r="F228" s="75">
        <v>25.55</v>
      </c>
      <c r="G228" s="75">
        <v>15.6</v>
      </c>
      <c r="H228" s="75" t="s">
        <v>235</v>
      </c>
      <c r="I228" s="74" t="s">
        <v>233</v>
      </c>
      <c r="J228" s="75" t="s">
        <v>194</v>
      </c>
    </row>
    <row r="229" spans="1:11" s="76" customFormat="1" ht="15.05" customHeight="1" x14ac:dyDescent="0.25">
      <c r="A229" s="77"/>
      <c r="B229" s="77" t="s">
        <v>16</v>
      </c>
      <c r="C229" s="62"/>
      <c r="D229" s="78">
        <f>SUM(D227:D228)</f>
        <v>108</v>
      </c>
      <c r="E229" s="78">
        <f t="shared" ref="E229:G229" si="18">SUM(E227:E228)</f>
        <v>127</v>
      </c>
      <c r="F229" s="78">
        <f t="shared" si="18"/>
        <v>31.05</v>
      </c>
      <c r="G229" s="78">
        <f t="shared" si="18"/>
        <v>18.2</v>
      </c>
      <c r="H229" s="75"/>
      <c r="I229" s="74"/>
      <c r="J229" s="75"/>
    </row>
    <row r="230" spans="1:11" s="76" customFormat="1" ht="15.05" customHeight="1" x14ac:dyDescent="0.25">
      <c r="A230" s="140"/>
      <c r="B230" s="127" t="s">
        <v>5</v>
      </c>
      <c r="C230" s="145" t="s">
        <v>156</v>
      </c>
      <c r="D230" s="146">
        <v>15</v>
      </c>
      <c r="E230" s="146">
        <v>26</v>
      </c>
      <c r="F230" s="147">
        <v>2.1</v>
      </c>
      <c r="G230" s="147">
        <v>1.05</v>
      </c>
      <c r="H230" s="147" t="s">
        <v>239</v>
      </c>
      <c r="I230" s="195">
        <v>39</v>
      </c>
      <c r="J230" s="147" t="s">
        <v>192</v>
      </c>
      <c r="K230" s="190"/>
    </row>
    <row r="231" spans="1:11" s="76" customFormat="1" ht="15.05" customHeight="1" x14ac:dyDescent="0.25">
      <c r="A231" s="82" t="s">
        <v>157</v>
      </c>
      <c r="B231" s="15" t="s">
        <v>14</v>
      </c>
      <c r="C231" s="83" t="s">
        <v>213</v>
      </c>
      <c r="D231" s="84">
        <v>29</v>
      </c>
      <c r="E231" s="84">
        <v>33</v>
      </c>
      <c r="F231" s="85">
        <v>8.6999999999999993</v>
      </c>
      <c r="G231" s="85">
        <v>4.4000000000000004</v>
      </c>
      <c r="H231" s="85" t="s">
        <v>257</v>
      </c>
      <c r="I231" s="84" t="s">
        <v>233</v>
      </c>
      <c r="J231" s="85" t="s">
        <v>194</v>
      </c>
    </row>
    <row r="232" spans="1:11" s="76" customFormat="1" ht="15.05" customHeight="1" x14ac:dyDescent="0.25">
      <c r="A232" s="77"/>
      <c r="B232" s="28"/>
      <c r="C232" s="62" t="s">
        <v>569</v>
      </c>
      <c r="D232" s="74">
        <v>32</v>
      </c>
      <c r="E232" s="74">
        <v>37</v>
      </c>
      <c r="F232" s="75">
        <v>7.1</v>
      </c>
      <c r="G232" s="75">
        <v>3.8</v>
      </c>
      <c r="H232" s="75" t="s">
        <v>578</v>
      </c>
      <c r="I232" s="74" t="s">
        <v>232</v>
      </c>
      <c r="J232" s="75" t="s">
        <v>194</v>
      </c>
    </row>
    <row r="233" spans="1:11" s="76" customFormat="1" ht="15.05" customHeight="1" x14ac:dyDescent="0.25">
      <c r="A233" s="77"/>
      <c r="B233" s="28"/>
      <c r="C233" s="62" t="s">
        <v>499</v>
      </c>
      <c r="D233" s="74">
        <v>61</v>
      </c>
      <c r="E233" s="74">
        <v>70</v>
      </c>
      <c r="F233" s="75">
        <v>21</v>
      </c>
      <c r="G233" s="75">
        <v>12.8</v>
      </c>
      <c r="H233" s="75" t="s">
        <v>257</v>
      </c>
      <c r="I233" s="74" t="s">
        <v>233</v>
      </c>
      <c r="J233" s="75" t="s">
        <v>194</v>
      </c>
    </row>
    <row r="234" spans="1:11" s="76" customFormat="1" ht="15.05" customHeight="1" x14ac:dyDescent="0.25">
      <c r="A234" s="77"/>
      <c r="B234" s="28"/>
      <c r="C234" s="96" t="s">
        <v>350</v>
      </c>
      <c r="D234" s="74">
        <v>75</v>
      </c>
      <c r="E234" s="74">
        <v>84</v>
      </c>
      <c r="F234" s="75">
        <v>23.4</v>
      </c>
      <c r="G234" s="75">
        <v>14.6</v>
      </c>
      <c r="H234" s="75" t="s">
        <v>257</v>
      </c>
      <c r="I234" s="74" t="s">
        <v>233</v>
      </c>
      <c r="J234" s="75" t="s">
        <v>194</v>
      </c>
    </row>
    <row r="235" spans="1:11" s="76" customFormat="1" ht="15.05" customHeight="1" x14ac:dyDescent="0.25">
      <c r="A235" s="77"/>
      <c r="B235" s="28"/>
      <c r="C235" s="96" t="s">
        <v>570</v>
      </c>
      <c r="D235" s="74">
        <v>26</v>
      </c>
      <c r="E235" s="74">
        <v>53</v>
      </c>
      <c r="F235" s="75">
        <v>9</v>
      </c>
      <c r="G235" s="75">
        <v>4</v>
      </c>
      <c r="H235" s="75" t="s">
        <v>236</v>
      </c>
      <c r="I235" s="74" t="s">
        <v>249</v>
      </c>
      <c r="J235" s="75" t="s">
        <v>194</v>
      </c>
    </row>
    <row r="236" spans="1:11" s="76" customFormat="1" ht="15.05" customHeight="1" x14ac:dyDescent="0.25">
      <c r="A236" s="77"/>
      <c r="B236" s="77" t="s">
        <v>16</v>
      </c>
      <c r="C236" s="28"/>
      <c r="D236" s="78">
        <f>SUM(D231:D235)</f>
        <v>223</v>
      </c>
      <c r="E236" s="78">
        <f>SUM(E231:E235)</f>
        <v>277</v>
      </c>
      <c r="F236" s="79">
        <f>SUM(F231:F235)</f>
        <v>69.199999999999989</v>
      </c>
      <c r="G236" s="79">
        <f>SUM(G231:G235)</f>
        <v>39.6</v>
      </c>
      <c r="H236" s="79" t="s">
        <v>193</v>
      </c>
      <c r="I236" s="78" t="s">
        <v>193</v>
      </c>
      <c r="J236" s="79" t="s">
        <v>193</v>
      </c>
    </row>
    <row r="237" spans="1:11" s="76" customFormat="1" ht="15.05" customHeight="1" x14ac:dyDescent="0.25">
      <c r="A237" s="77"/>
      <c r="B237" s="28" t="s">
        <v>5</v>
      </c>
      <c r="C237" s="62" t="s">
        <v>214</v>
      </c>
      <c r="D237" s="74">
        <v>25</v>
      </c>
      <c r="E237" s="74">
        <v>51</v>
      </c>
      <c r="F237" s="75">
        <v>4.2</v>
      </c>
      <c r="G237" s="75">
        <v>2.4</v>
      </c>
      <c r="H237" s="161" t="s">
        <v>300</v>
      </c>
      <c r="I237" s="74">
        <v>45</v>
      </c>
      <c r="J237" s="75" t="s">
        <v>194</v>
      </c>
    </row>
    <row r="238" spans="1:11" s="80" customFormat="1" ht="15.05" customHeight="1" x14ac:dyDescent="0.25">
      <c r="A238" s="77"/>
      <c r="B238" s="77" t="s">
        <v>20</v>
      </c>
      <c r="C238" s="77"/>
      <c r="D238" s="78">
        <f>SUM(D237:D237)</f>
        <v>25</v>
      </c>
      <c r="E238" s="78">
        <f>SUM(E237:E237)</f>
        <v>51</v>
      </c>
      <c r="F238" s="79">
        <f>SUM(F237:F237)</f>
        <v>4.2</v>
      </c>
      <c r="G238" s="79">
        <f>SUM(G237:G237)</f>
        <v>2.4</v>
      </c>
      <c r="H238" s="79" t="s">
        <v>193</v>
      </c>
      <c r="I238" s="78" t="s">
        <v>193</v>
      </c>
      <c r="J238" s="79" t="s">
        <v>193</v>
      </c>
    </row>
    <row r="239" spans="1:11" s="80" customFormat="1" ht="15.05" customHeight="1" x14ac:dyDescent="0.25">
      <c r="A239" s="82" t="s">
        <v>160</v>
      </c>
      <c r="B239" s="15" t="s">
        <v>14</v>
      </c>
      <c r="C239" s="15" t="s">
        <v>571</v>
      </c>
      <c r="D239" s="84">
        <v>60</v>
      </c>
      <c r="E239" s="84">
        <v>76</v>
      </c>
      <c r="F239" s="85">
        <v>17.8</v>
      </c>
      <c r="G239" s="85">
        <v>12.8</v>
      </c>
      <c r="H239" s="85" t="s">
        <v>257</v>
      </c>
      <c r="I239" s="84" t="s">
        <v>291</v>
      </c>
      <c r="J239" s="85" t="s">
        <v>194</v>
      </c>
    </row>
    <row r="240" spans="1:11" s="76" customFormat="1" ht="15.05" customHeight="1" x14ac:dyDescent="0.25">
      <c r="A240" s="140"/>
      <c r="B240" s="127" t="s">
        <v>5</v>
      </c>
      <c r="C240" s="145" t="s">
        <v>572</v>
      </c>
      <c r="D240" s="146">
        <v>24</v>
      </c>
      <c r="E240" s="146">
        <v>28</v>
      </c>
      <c r="F240" s="147">
        <v>2.4</v>
      </c>
      <c r="G240" s="147">
        <v>1.5</v>
      </c>
      <c r="H240" s="147" t="s">
        <v>239</v>
      </c>
      <c r="I240" s="146" t="s">
        <v>253</v>
      </c>
      <c r="J240" s="147" t="s">
        <v>192</v>
      </c>
    </row>
    <row r="241" spans="1:10" s="76" customFormat="1" ht="15.05" customHeight="1" x14ac:dyDescent="0.25">
      <c r="A241" s="82" t="s">
        <v>162</v>
      </c>
      <c r="B241" s="15" t="s">
        <v>5</v>
      </c>
      <c r="C241" s="83" t="s">
        <v>163</v>
      </c>
      <c r="D241" s="84">
        <v>16</v>
      </c>
      <c r="E241" s="84">
        <v>15</v>
      </c>
      <c r="F241" s="85">
        <v>0.8</v>
      </c>
      <c r="G241" s="85">
        <v>0.4</v>
      </c>
      <c r="H241" s="169" t="s">
        <v>259</v>
      </c>
      <c r="I241" s="84" t="s">
        <v>602</v>
      </c>
      <c r="J241" s="85" t="s">
        <v>192</v>
      </c>
    </row>
    <row r="242" spans="1:10" s="76" customFormat="1" ht="15.05" customHeight="1" x14ac:dyDescent="0.25">
      <c r="A242" s="77"/>
      <c r="B242" s="28"/>
      <c r="C242" s="62" t="s">
        <v>164</v>
      </c>
      <c r="D242" s="74">
        <v>16</v>
      </c>
      <c r="E242" s="74">
        <v>18</v>
      </c>
      <c r="F242" s="75">
        <v>2.1</v>
      </c>
      <c r="G242" s="75">
        <v>1.4</v>
      </c>
      <c r="H242" s="75" t="s">
        <v>500</v>
      </c>
      <c r="I242" s="162" t="s">
        <v>258</v>
      </c>
      <c r="J242" s="75" t="s">
        <v>194</v>
      </c>
    </row>
    <row r="243" spans="1:10" s="80" customFormat="1" ht="15.05" customHeight="1" x14ac:dyDescent="0.25">
      <c r="A243" s="140"/>
      <c r="B243" s="140" t="s">
        <v>20</v>
      </c>
      <c r="C243" s="142"/>
      <c r="D243" s="143">
        <f>SUM(D241:D242)</f>
        <v>32</v>
      </c>
      <c r="E243" s="143">
        <f>SUM(E241:E242)</f>
        <v>33</v>
      </c>
      <c r="F243" s="144">
        <f t="shared" ref="F243:G243" si="19">SUM(F241:F242)</f>
        <v>2.9000000000000004</v>
      </c>
      <c r="G243" s="144">
        <f t="shared" si="19"/>
        <v>1.7999999999999998</v>
      </c>
      <c r="H243" s="144" t="s">
        <v>193</v>
      </c>
      <c r="I243" s="143" t="s">
        <v>193</v>
      </c>
      <c r="J243" s="144" t="s">
        <v>193</v>
      </c>
    </row>
    <row r="244" spans="1:10" s="76" customFormat="1" ht="15.05" customHeight="1" x14ac:dyDescent="0.25">
      <c r="A244" s="77" t="s">
        <v>165</v>
      </c>
      <c r="B244" s="28" t="s">
        <v>14</v>
      </c>
      <c r="C244" s="62" t="s">
        <v>166</v>
      </c>
      <c r="D244" s="74">
        <v>28</v>
      </c>
      <c r="E244" s="74">
        <v>37</v>
      </c>
      <c r="F244" s="75">
        <v>9.6</v>
      </c>
      <c r="G244" s="75">
        <v>5.5</v>
      </c>
      <c r="H244" s="75" t="s">
        <v>235</v>
      </c>
      <c r="I244" s="74">
        <v>46</v>
      </c>
      <c r="J244" s="75" t="s">
        <v>194</v>
      </c>
    </row>
    <row r="245" spans="1:10" s="76" customFormat="1" ht="15.05" customHeight="1" x14ac:dyDescent="0.25">
      <c r="A245" s="77"/>
      <c r="B245" s="28"/>
      <c r="C245" s="62" t="s">
        <v>501</v>
      </c>
      <c r="D245" s="74">
        <v>134</v>
      </c>
      <c r="E245" s="74">
        <v>171</v>
      </c>
      <c r="F245" s="75">
        <v>40.799999999999997</v>
      </c>
      <c r="G245" s="75">
        <v>23.8</v>
      </c>
      <c r="H245" s="75" t="s">
        <v>235</v>
      </c>
      <c r="I245" s="74">
        <v>46</v>
      </c>
      <c r="J245" s="75" t="s">
        <v>194</v>
      </c>
    </row>
    <row r="246" spans="1:10" s="76" customFormat="1" ht="15.05" customHeight="1" x14ac:dyDescent="0.25">
      <c r="A246" s="77"/>
      <c r="B246" s="28"/>
      <c r="C246" s="62" t="s">
        <v>441</v>
      </c>
      <c r="D246" s="74">
        <v>56</v>
      </c>
      <c r="E246" s="74">
        <v>62</v>
      </c>
      <c r="F246" s="75">
        <v>17.899999999999999</v>
      </c>
      <c r="G246" s="75">
        <v>11</v>
      </c>
      <c r="H246" s="75" t="s">
        <v>235</v>
      </c>
      <c r="I246" s="74">
        <v>46</v>
      </c>
      <c r="J246" s="75" t="s">
        <v>194</v>
      </c>
    </row>
    <row r="247" spans="1:10" s="76" customFormat="1" ht="15.05" customHeight="1" x14ac:dyDescent="0.25">
      <c r="A247" s="77"/>
      <c r="B247" s="28"/>
      <c r="C247" s="96" t="s">
        <v>301</v>
      </c>
      <c r="D247" s="74">
        <v>159</v>
      </c>
      <c r="E247" s="74">
        <v>207</v>
      </c>
      <c r="F247" s="75">
        <v>47.1</v>
      </c>
      <c r="G247" s="75">
        <v>29.4</v>
      </c>
      <c r="H247" s="75" t="s">
        <v>235</v>
      </c>
      <c r="I247" s="74">
        <v>46</v>
      </c>
      <c r="J247" s="75" t="s">
        <v>194</v>
      </c>
    </row>
    <row r="248" spans="1:10" s="76" customFormat="1" ht="15.05" customHeight="1" x14ac:dyDescent="0.25">
      <c r="A248" s="77"/>
      <c r="B248" s="28"/>
      <c r="C248" s="96" t="s">
        <v>167</v>
      </c>
      <c r="D248" s="74">
        <v>94</v>
      </c>
      <c r="E248" s="74">
        <v>114</v>
      </c>
      <c r="F248" s="75">
        <v>29.85</v>
      </c>
      <c r="G248" s="75">
        <v>18.55</v>
      </c>
      <c r="H248" s="75" t="s">
        <v>235</v>
      </c>
      <c r="I248" s="74">
        <v>46</v>
      </c>
      <c r="J248" s="75" t="s">
        <v>194</v>
      </c>
    </row>
    <row r="249" spans="1:10" s="76" customFormat="1" ht="15.05" customHeight="1" x14ac:dyDescent="0.25">
      <c r="A249" s="77"/>
      <c r="B249" s="28"/>
      <c r="C249" s="96" t="s">
        <v>302</v>
      </c>
      <c r="D249" s="74">
        <v>63</v>
      </c>
      <c r="E249" s="74">
        <v>76</v>
      </c>
      <c r="F249" s="75">
        <v>21.3</v>
      </c>
      <c r="G249" s="75">
        <v>12.4</v>
      </c>
      <c r="H249" s="75" t="s">
        <v>235</v>
      </c>
      <c r="I249" s="74">
        <v>46</v>
      </c>
      <c r="J249" s="75" t="s">
        <v>194</v>
      </c>
    </row>
    <row r="250" spans="1:10" s="76" customFormat="1" ht="15.05" customHeight="1" x14ac:dyDescent="0.25">
      <c r="A250" s="77"/>
      <c r="B250" s="77" t="s">
        <v>16</v>
      </c>
      <c r="C250" s="28"/>
      <c r="D250" s="78">
        <f>SUM(D244:D249)</f>
        <v>534</v>
      </c>
      <c r="E250" s="78">
        <f>SUM(E244:E249)</f>
        <v>667</v>
      </c>
      <c r="F250" s="79">
        <f t="shared" ref="F250:G250" si="20">SUM(F244:F249)</f>
        <v>166.55</v>
      </c>
      <c r="G250" s="79">
        <f t="shared" si="20"/>
        <v>100.64999999999999</v>
      </c>
      <c r="H250" s="79" t="s">
        <v>193</v>
      </c>
      <c r="I250" s="78" t="s">
        <v>193</v>
      </c>
      <c r="J250" s="79" t="s">
        <v>193</v>
      </c>
    </row>
    <row r="251" spans="1:10" s="76" customFormat="1" ht="15.05" customHeight="1" x14ac:dyDescent="0.25">
      <c r="A251" s="77"/>
      <c r="B251" s="28" t="s">
        <v>5</v>
      </c>
      <c r="C251" s="62" t="s">
        <v>168</v>
      </c>
      <c r="D251" s="74">
        <v>20</v>
      </c>
      <c r="E251" s="74">
        <v>34</v>
      </c>
      <c r="F251" s="75">
        <v>2.66</v>
      </c>
      <c r="G251" s="75">
        <v>1.86</v>
      </c>
      <c r="H251" s="75" t="s">
        <v>239</v>
      </c>
      <c r="I251" s="74">
        <v>39</v>
      </c>
      <c r="J251" s="75" t="s">
        <v>192</v>
      </c>
    </row>
    <row r="252" spans="1:10" s="76" customFormat="1" ht="15.05" customHeight="1" x14ac:dyDescent="0.25">
      <c r="A252" s="77"/>
      <c r="B252" s="28"/>
      <c r="C252" s="62" t="s">
        <v>215</v>
      </c>
      <c r="D252" s="74">
        <v>17</v>
      </c>
      <c r="E252" s="74">
        <v>36</v>
      </c>
      <c r="F252" s="75">
        <v>2.64</v>
      </c>
      <c r="G252" s="75">
        <v>0.92</v>
      </c>
      <c r="H252" s="75" t="s">
        <v>239</v>
      </c>
      <c r="I252" s="74">
        <v>39</v>
      </c>
      <c r="J252" s="75" t="s">
        <v>192</v>
      </c>
    </row>
    <row r="253" spans="1:10" s="76" customFormat="1" ht="15.05" customHeight="1" x14ac:dyDescent="0.25">
      <c r="A253" s="77"/>
      <c r="B253" s="28"/>
      <c r="C253" s="62" t="s">
        <v>216</v>
      </c>
      <c r="D253" s="74">
        <v>17</v>
      </c>
      <c r="E253" s="74">
        <v>35</v>
      </c>
      <c r="F253" s="75">
        <v>2.64</v>
      </c>
      <c r="G253" s="75">
        <v>0.92</v>
      </c>
      <c r="H253" s="75" t="s">
        <v>239</v>
      </c>
      <c r="I253" s="74">
        <v>39</v>
      </c>
      <c r="J253" s="75" t="s">
        <v>192</v>
      </c>
    </row>
    <row r="254" spans="1:10" s="76" customFormat="1" ht="15.05" customHeight="1" x14ac:dyDescent="0.25">
      <c r="A254" s="77"/>
      <c r="B254" s="28"/>
      <c r="C254" s="62" t="s">
        <v>165</v>
      </c>
      <c r="D254" s="74">
        <v>17</v>
      </c>
      <c r="E254" s="74">
        <v>33</v>
      </c>
      <c r="F254" s="75">
        <v>2.1800000000000002</v>
      </c>
      <c r="G254" s="75">
        <v>1.38</v>
      </c>
      <c r="H254" s="75" t="s">
        <v>239</v>
      </c>
      <c r="I254" s="74">
        <v>39</v>
      </c>
      <c r="J254" s="75" t="s">
        <v>192</v>
      </c>
    </row>
    <row r="255" spans="1:10" s="76" customFormat="1" ht="15.05" customHeight="1" x14ac:dyDescent="0.25">
      <c r="A255" s="77"/>
      <c r="B255" s="77" t="s">
        <v>20</v>
      </c>
      <c r="C255" s="28"/>
      <c r="D255" s="78">
        <f>SUM(D251:D254)</f>
        <v>71</v>
      </c>
      <c r="E255" s="78">
        <f>SUM(E251:E254)</f>
        <v>138</v>
      </c>
      <c r="F255" s="79">
        <f t="shared" ref="F255:G255" si="21">SUM(F251:F254)</f>
        <v>10.120000000000001</v>
      </c>
      <c r="G255" s="79">
        <f t="shared" si="21"/>
        <v>5.08</v>
      </c>
      <c r="H255" s="79" t="s">
        <v>193</v>
      </c>
      <c r="I255" s="78" t="s">
        <v>193</v>
      </c>
      <c r="J255" s="79" t="s">
        <v>193</v>
      </c>
    </row>
    <row r="256" spans="1:10" s="76" customFormat="1" ht="15.05" customHeight="1" x14ac:dyDescent="0.25">
      <c r="A256" s="82" t="s">
        <v>170</v>
      </c>
      <c r="B256" s="15" t="s">
        <v>14</v>
      </c>
      <c r="C256" s="83" t="s">
        <v>171</v>
      </c>
      <c r="D256" s="84">
        <v>60</v>
      </c>
      <c r="E256" s="84">
        <v>66</v>
      </c>
      <c r="F256" s="85">
        <v>15.4</v>
      </c>
      <c r="G256" s="85">
        <v>9.6</v>
      </c>
      <c r="H256" s="85" t="s">
        <v>235</v>
      </c>
      <c r="I256" s="84">
        <v>45</v>
      </c>
      <c r="J256" s="85" t="s">
        <v>194</v>
      </c>
    </row>
    <row r="257" spans="1:10" s="76" customFormat="1" ht="15.05" customHeight="1" x14ac:dyDescent="0.25">
      <c r="A257" s="77"/>
      <c r="B257" s="28"/>
      <c r="C257" s="62" t="s">
        <v>573</v>
      </c>
      <c r="D257" s="74">
        <v>44</v>
      </c>
      <c r="E257" s="74">
        <v>24</v>
      </c>
      <c r="F257" s="75">
        <v>8.1999999999999993</v>
      </c>
      <c r="G257" s="75">
        <v>5.4</v>
      </c>
      <c r="H257" s="75" t="s">
        <v>235</v>
      </c>
      <c r="I257" s="74">
        <v>50</v>
      </c>
      <c r="J257" s="75" t="s">
        <v>194</v>
      </c>
    </row>
    <row r="258" spans="1:10" s="76" customFormat="1" ht="15.05" customHeight="1" x14ac:dyDescent="0.25">
      <c r="A258" s="77"/>
      <c r="B258" s="28"/>
      <c r="C258" s="62" t="s">
        <v>172</v>
      </c>
      <c r="D258" s="74">
        <v>64</v>
      </c>
      <c r="E258" s="74">
        <v>76</v>
      </c>
      <c r="F258" s="75">
        <v>18.7</v>
      </c>
      <c r="G258" s="75">
        <v>11.3</v>
      </c>
      <c r="H258" s="75" t="s">
        <v>235</v>
      </c>
      <c r="I258" s="74">
        <v>45</v>
      </c>
      <c r="J258" s="75" t="s">
        <v>194</v>
      </c>
    </row>
    <row r="259" spans="1:10" s="76" customFormat="1" ht="15.05" customHeight="1" x14ac:dyDescent="0.25">
      <c r="A259" s="77"/>
      <c r="B259" s="28"/>
      <c r="C259" s="62" t="s">
        <v>442</v>
      </c>
      <c r="D259" s="74">
        <v>40</v>
      </c>
      <c r="E259" s="74">
        <v>47</v>
      </c>
      <c r="F259" s="75">
        <v>12</v>
      </c>
      <c r="G259" s="75">
        <v>6.2</v>
      </c>
      <c r="H259" s="75" t="s">
        <v>235</v>
      </c>
      <c r="I259" s="74">
        <v>45</v>
      </c>
      <c r="J259" s="75" t="s">
        <v>194</v>
      </c>
    </row>
    <row r="260" spans="1:10" s="80" customFormat="1" ht="15.05" customHeight="1" x14ac:dyDescent="0.25">
      <c r="A260" s="77"/>
      <c r="B260" s="77" t="s">
        <v>16</v>
      </c>
      <c r="C260" s="77"/>
      <c r="D260" s="78">
        <f>SUM(D256:D259)</f>
        <v>208</v>
      </c>
      <c r="E260" s="78">
        <f>SUM(E256:E259)</f>
        <v>213</v>
      </c>
      <c r="F260" s="79">
        <f>SUM(F256:F259)</f>
        <v>54.3</v>
      </c>
      <c r="G260" s="79">
        <f>SUM(G256:G259)</f>
        <v>32.5</v>
      </c>
      <c r="H260" s="79" t="s">
        <v>193</v>
      </c>
      <c r="I260" s="78" t="s">
        <v>193</v>
      </c>
      <c r="J260" s="79" t="s">
        <v>193</v>
      </c>
    </row>
    <row r="261" spans="1:10" s="76" customFormat="1" ht="15.05" customHeight="1" x14ac:dyDescent="0.25">
      <c r="A261" s="77"/>
      <c r="B261" s="28" t="s">
        <v>5</v>
      </c>
      <c r="C261" s="62" t="s">
        <v>173</v>
      </c>
      <c r="D261" s="74">
        <v>24</v>
      </c>
      <c r="E261" s="74">
        <v>14</v>
      </c>
      <c r="F261" s="75">
        <v>3</v>
      </c>
      <c r="G261" s="75">
        <v>2</v>
      </c>
      <c r="H261" s="161" t="s">
        <v>579</v>
      </c>
      <c r="I261" s="74">
        <v>36</v>
      </c>
      <c r="J261" s="75" t="s">
        <v>194</v>
      </c>
    </row>
    <row r="262" spans="1:10" s="76" customFormat="1" ht="15.05" customHeight="1" x14ac:dyDescent="0.25">
      <c r="A262" s="77"/>
      <c r="B262" s="28"/>
      <c r="C262" s="62" t="s">
        <v>175</v>
      </c>
      <c r="D262" s="74">
        <v>16</v>
      </c>
      <c r="E262" s="74">
        <v>24</v>
      </c>
      <c r="F262" s="75">
        <v>1.76</v>
      </c>
      <c r="G262" s="75">
        <v>0.88</v>
      </c>
      <c r="H262" s="75" t="s">
        <v>239</v>
      </c>
      <c r="I262" s="74">
        <v>37</v>
      </c>
      <c r="J262" s="75" t="s">
        <v>192</v>
      </c>
    </row>
    <row r="263" spans="1:10" s="76" customFormat="1" ht="15.05" customHeight="1" x14ac:dyDescent="0.25">
      <c r="A263" s="77"/>
      <c r="B263" s="28"/>
      <c r="C263" s="62" t="s">
        <v>176</v>
      </c>
      <c r="D263" s="74">
        <v>16</v>
      </c>
      <c r="E263" s="74">
        <v>28</v>
      </c>
      <c r="F263" s="75">
        <v>1.76</v>
      </c>
      <c r="G263" s="75">
        <v>0.88</v>
      </c>
      <c r="H263" s="75" t="s">
        <v>239</v>
      </c>
      <c r="I263" s="74">
        <v>37</v>
      </c>
      <c r="J263" s="75" t="s">
        <v>192</v>
      </c>
    </row>
    <row r="264" spans="1:10" s="80" customFormat="1" ht="15.05" customHeight="1" x14ac:dyDescent="0.25">
      <c r="A264" s="77"/>
      <c r="B264" s="77" t="s">
        <v>20</v>
      </c>
      <c r="C264" s="77"/>
      <c r="D264" s="78">
        <f>SUM(D261:D263)</f>
        <v>56</v>
      </c>
      <c r="E264" s="78">
        <f>SUM(E261:E263)</f>
        <v>66</v>
      </c>
      <c r="F264" s="79">
        <f>SUM(F261:F263)</f>
        <v>6.52</v>
      </c>
      <c r="G264" s="79">
        <f>SUM(G261:G263)</f>
        <v>3.76</v>
      </c>
      <c r="H264" s="79" t="s">
        <v>193</v>
      </c>
      <c r="I264" s="78" t="s">
        <v>193</v>
      </c>
      <c r="J264" s="79" t="s">
        <v>193</v>
      </c>
    </row>
    <row r="265" spans="1:10" s="76" customFormat="1" ht="15.05" customHeight="1" x14ac:dyDescent="0.25">
      <c r="A265" s="82" t="s">
        <v>178</v>
      </c>
      <c r="B265" s="15" t="s">
        <v>14</v>
      </c>
      <c r="C265" s="35" t="s">
        <v>306</v>
      </c>
      <c r="D265" s="84">
        <v>80</v>
      </c>
      <c r="E265" s="84">
        <v>80</v>
      </c>
      <c r="F265" s="85">
        <v>22</v>
      </c>
      <c r="G265" s="85">
        <v>14</v>
      </c>
      <c r="H265" s="85" t="s">
        <v>257</v>
      </c>
      <c r="I265" s="84">
        <v>45</v>
      </c>
      <c r="J265" s="85" t="s">
        <v>194</v>
      </c>
    </row>
    <row r="266" spans="1:10" s="76" customFormat="1" ht="15.05" customHeight="1" x14ac:dyDescent="0.25">
      <c r="A266" s="77"/>
      <c r="B266" s="28"/>
      <c r="C266" s="87" t="s">
        <v>443</v>
      </c>
      <c r="D266" s="74">
        <v>54</v>
      </c>
      <c r="E266" s="74">
        <v>64</v>
      </c>
      <c r="F266" s="75">
        <v>19.7</v>
      </c>
      <c r="G266" s="75">
        <v>12.2</v>
      </c>
      <c r="H266" s="75" t="s">
        <v>235</v>
      </c>
      <c r="I266" s="74">
        <v>46</v>
      </c>
      <c r="J266" s="75" t="s">
        <v>194</v>
      </c>
    </row>
    <row r="267" spans="1:10" s="76" customFormat="1" ht="15.05" customHeight="1" x14ac:dyDescent="0.25">
      <c r="A267" s="77"/>
      <c r="B267" s="28"/>
      <c r="C267" s="62" t="s">
        <v>305</v>
      </c>
      <c r="D267" s="74">
        <v>25</v>
      </c>
      <c r="E267" s="74">
        <v>31</v>
      </c>
      <c r="F267" s="75">
        <v>6.8</v>
      </c>
      <c r="G267" s="75">
        <v>4.3</v>
      </c>
      <c r="H267" s="75" t="s">
        <v>235</v>
      </c>
      <c r="I267" s="74">
        <v>46</v>
      </c>
      <c r="J267" s="75" t="s">
        <v>194</v>
      </c>
    </row>
    <row r="268" spans="1:10" s="80" customFormat="1" ht="15.05" customHeight="1" x14ac:dyDescent="0.25">
      <c r="A268" s="77"/>
      <c r="B268" s="77" t="s">
        <v>16</v>
      </c>
      <c r="C268" s="77"/>
      <c r="D268" s="78">
        <f>SUM(D265:D267)</f>
        <v>159</v>
      </c>
      <c r="E268" s="78">
        <f>SUM(E265:E267)</f>
        <v>175</v>
      </c>
      <c r="F268" s="79">
        <f t="shared" ref="F268:G268" si="22">SUM(F265:F267)</f>
        <v>48.5</v>
      </c>
      <c r="G268" s="79">
        <f t="shared" si="22"/>
        <v>30.5</v>
      </c>
      <c r="H268" s="79" t="s">
        <v>193</v>
      </c>
      <c r="I268" s="78" t="s">
        <v>193</v>
      </c>
      <c r="J268" s="79" t="s">
        <v>193</v>
      </c>
    </row>
    <row r="269" spans="1:10" s="76" customFormat="1" ht="15.05" customHeight="1" x14ac:dyDescent="0.25">
      <c r="A269" s="77"/>
      <c r="B269" s="28" t="s">
        <v>5</v>
      </c>
      <c r="C269" s="62" t="s">
        <v>574</v>
      </c>
      <c r="D269" s="74">
        <v>16</v>
      </c>
      <c r="E269" s="74">
        <v>19</v>
      </c>
      <c r="F269" s="75">
        <v>3.9</v>
      </c>
      <c r="G269" s="75">
        <v>2</v>
      </c>
      <c r="H269" s="75" t="s">
        <v>255</v>
      </c>
      <c r="I269" s="74">
        <v>39</v>
      </c>
      <c r="J269" s="75" t="s">
        <v>194</v>
      </c>
    </row>
    <row r="270" spans="1:10" s="76" customFormat="1" ht="15.05" customHeight="1" x14ac:dyDescent="0.25">
      <c r="A270" s="77"/>
      <c r="B270" s="28"/>
      <c r="C270" s="62" t="s">
        <v>217</v>
      </c>
      <c r="D270" s="74">
        <v>84</v>
      </c>
      <c r="E270" s="74">
        <v>52</v>
      </c>
      <c r="F270" s="75">
        <v>10</v>
      </c>
      <c r="G270" s="75">
        <v>6</v>
      </c>
      <c r="H270" s="75" t="s">
        <v>307</v>
      </c>
      <c r="I270" s="74">
        <v>39</v>
      </c>
      <c r="J270" s="75" t="s">
        <v>194</v>
      </c>
    </row>
    <row r="271" spans="1:10" s="76" customFormat="1" ht="15.05" customHeight="1" x14ac:dyDescent="0.25">
      <c r="A271" s="77"/>
      <c r="B271" s="28"/>
      <c r="C271" s="62" t="s">
        <v>411</v>
      </c>
      <c r="D271" s="74">
        <v>32</v>
      </c>
      <c r="E271" s="74">
        <v>31</v>
      </c>
      <c r="F271" s="75">
        <v>4.9000000000000004</v>
      </c>
      <c r="G271" s="75">
        <v>4</v>
      </c>
      <c r="H271" s="75" t="s">
        <v>255</v>
      </c>
      <c r="I271" s="74">
        <v>39</v>
      </c>
      <c r="J271" s="75" t="s">
        <v>194</v>
      </c>
    </row>
    <row r="272" spans="1:10" s="76" customFormat="1" ht="15.05" customHeight="1" x14ac:dyDescent="0.25">
      <c r="A272" s="77"/>
      <c r="B272" s="28"/>
      <c r="C272" s="62" t="s">
        <v>412</v>
      </c>
      <c r="D272" s="74">
        <v>16</v>
      </c>
      <c r="E272" s="74">
        <v>26</v>
      </c>
      <c r="F272" s="75">
        <v>2.5</v>
      </c>
      <c r="G272" s="75">
        <v>2.5</v>
      </c>
      <c r="H272" s="75" t="s">
        <v>500</v>
      </c>
      <c r="I272" s="74">
        <v>38</v>
      </c>
      <c r="J272" s="75" t="s">
        <v>194</v>
      </c>
    </row>
    <row r="273" spans="1:12" s="80" customFormat="1" ht="15.05" customHeight="1" x14ac:dyDescent="0.25">
      <c r="A273" s="77"/>
      <c r="B273" s="77" t="s">
        <v>20</v>
      </c>
      <c r="C273" s="77"/>
      <c r="D273" s="78">
        <f>SUM(D269:D272)</f>
        <v>148</v>
      </c>
      <c r="E273" s="78">
        <f t="shared" ref="E273:G273" si="23">SUM(E269:E272)</f>
        <v>128</v>
      </c>
      <c r="F273" s="79">
        <f t="shared" si="23"/>
        <v>21.3</v>
      </c>
      <c r="G273" s="79">
        <f t="shared" si="23"/>
        <v>14.5</v>
      </c>
      <c r="H273" s="79" t="s">
        <v>193</v>
      </c>
      <c r="I273" s="78" t="s">
        <v>193</v>
      </c>
      <c r="J273" s="79" t="s">
        <v>193</v>
      </c>
    </row>
    <row r="274" spans="1:12" s="81" customFormat="1" ht="15.05" customHeight="1" x14ac:dyDescent="0.25">
      <c r="A274" s="97"/>
      <c r="B274" s="97"/>
      <c r="C274" s="97" t="s">
        <v>16</v>
      </c>
      <c r="D274" s="98">
        <f>D268+D260+D250+D236+D220+D207+D197+D190+D181+D165+D131+D69+D65+D57+D50+D42+D29+D18+D14+D229+D225+D76+D74+D212+D9+D239</f>
        <v>8413</v>
      </c>
      <c r="E274" s="98">
        <f>E268+E260+E250+E236+E220+E207+E197+E190+E181+E165+E131+E69+E65+E57+E50+E42+E29+E18+E14+E229+E225+E76+E74+E212+E9+E239</f>
        <v>9514</v>
      </c>
      <c r="F274" s="99">
        <f>F268+F260+F250+F236+F220+F207+F197+F190+F181+F165+F131+F69+F65+F57+F50+F42+F29+F18+F14+F229+F225+F76+F74+F212+F9+F239</f>
        <v>2462.0499999999997</v>
      </c>
      <c r="G274" s="99">
        <f>G268+G260+G250+G236+G220+G207+G197+G190+G181+G165+G131+G69+G65+G57+G50+G42+G29+G18+G14+G229+G225+G76+G74+G212+G9+G239</f>
        <v>1475.3200000000002</v>
      </c>
      <c r="H274" s="99"/>
      <c r="I274" s="99"/>
      <c r="J274" s="99"/>
      <c r="L274" s="118"/>
    </row>
    <row r="275" spans="1:12" s="81" customFormat="1" ht="15.05" customHeight="1" x14ac:dyDescent="0.25">
      <c r="A275" s="97"/>
      <c r="B275" s="97"/>
      <c r="C275" s="97" t="s">
        <v>20</v>
      </c>
      <c r="D275" s="98">
        <f>D273+D264+D255+D243+D238+D230+D223+D211+D202+D189+D169+D158+D77+D73+D67+D61+D45+D53+D34+D22+D226+D15+D10+D11+D12+D13+D35+D36+D54+D75+D159+D170+D171+D213+D224+D240</f>
        <v>2021</v>
      </c>
      <c r="E275" s="98">
        <f>E273+E264+E255+E243+E238+E230+E223+E211+E202+E189+E169+E158+E77+E73+E67+E61+E45+E53+E34+E22+E226+E15+E10+E11+E12+E13+E35+E36+E54+E75+E159+E170+E171+E213+E224+E240</f>
        <v>2897</v>
      </c>
      <c r="F275" s="99">
        <f>F273+F264+F255+F243+F238+F230+F223+F211+F202+F189+F169+F158+F77+F73+F67+F61+F45+F53+F34+F22+F226+F15+F10+F11+F12+F13+F35+F36+F54+F75+F159+F170+F171+F213+F224+F240</f>
        <v>301.14999999999998</v>
      </c>
      <c r="G275" s="99">
        <f>G273+G264+G255+G243+G238+G230+G223+G211+G202+G189+G169+G158+G77+G73+G67+G61+G45+G53+G34+G22+G226+G15+G10+G11+G12+G13+G35+G36+G54+G75+G159+G170+G171+G213+G224+G240</f>
        <v>175.46999999999997</v>
      </c>
      <c r="H275" s="99"/>
      <c r="I275" s="99"/>
      <c r="J275" s="99"/>
      <c r="L275" s="118"/>
    </row>
    <row r="276" spans="1:12" s="7" customFormat="1" x14ac:dyDescent="0.25">
      <c r="A276" s="101" t="s">
        <v>415</v>
      </c>
      <c r="B276" s="101"/>
      <c r="D276" s="3"/>
      <c r="E276" s="3"/>
      <c r="F276" s="3"/>
      <c r="G276" s="3"/>
      <c r="H276" s="8"/>
      <c r="I276" s="8"/>
      <c r="J276" s="8"/>
    </row>
    <row r="277" spans="1:12" s="7" customFormat="1" x14ac:dyDescent="0.25">
      <c r="A277" s="101" t="s">
        <v>507</v>
      </c>
      <c r="B277" s="101"/>
      <c r="D277" s="3"/>
      <c r="E277" s="3"/>
      <c r="F277" s="3"/>
      <c r="G277" s="3"/>
      <c r="H277" s="8"/>
      <c r="I277" s="8"/>
      <c r="J277" s="8"/>
    </row>
    <row r="278" spans="1:12" s="7" customFormat="1" x14ac:dyDescent="0.25">
      <c r="A278" s="102" t="s">
        <v>508</v>
      </c>
      <c r="B278" s="102"/>
      <c r="D278" s="3"/>
      <c r="E278" s="3"/>
      <c r="F278" s="3"/>
      <c r="G278" s="3"/>
      <c r="H278" s="8"/>
      <c r="I278" s="8"/>
      <c r="J278" s="8"/>
    </row>
    <row r="279" spans="1:12" s="7" customFormat="1" x14ac:dyDescent="0.25">
      <c r="A279" s="102" t="s">
        <v>597</v>
      </c>
      <c r="B279" s="102"/>
      <c r="D279" s="3"/>
      <c r="E279" s="3"/>
      <c r="F279" s="3"/>
      <c r="G279" s="3"/>
      <c r="H279" s="8"/>
      <c r="I279" s="8"/>
      <c r="J279" s="8"/>
    </row>
    <row r="280" spans="1:12" x14ac:dyDescent="0.25">
      <c r="G280" s="180"/>
      <c r="J280" s="170"/>
    </row>
    <row r="281" spans="1:12" ht="15.05" thickBot="1" x14ac:dyDescent="0.3">
      <c r="A281" s="109"/>
      <c r="B281" s="110"/>
      <c r="C281" s="110"/>
      <c r="D281" s="112"/>
      <c r="E281" s="110"/>
      <c r="F281" s="112"/>
      <c r="G281" s="184"/>
      <c r="H281" s="185"/>
      <c r="I281" s="185"/>
      <c r="J281" s="185" t="s">
        <v>598</v>
      </c>
    </row>
  </sheetData>
  <pageMargins left="0.39370078740157483" right="0.39370078740157483" top="0.19685039370078741" bottom="0.19685039370078741" header="0.51181102362204722" footer="0.51181102362204722"/>
  <pageSetup paperSize="9" scale="77" orientation="portrait" r:id="rId1"/>
  <headerFooter alignWithMargins="0">
    <oddFooter>&amp;R&amp;"Arial Narrow,Normal"&amp;8&amp;P/&amp;N</oddFooter>
  </headerFooter>
  <rowBreaks count="1" manualBreakCount="1">
    <brk id="255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50"/>
  <sheetViews>
    <sheetView zoomScaleNormal="100" workbookViewId="0">
      <pane ySplit="8" topLeftCell="A9" activePane="bottomLeft" state="frozen"/>
      <selection activeCell="J4" sqref="J4"/>
      <selection pane="bottomLeft" activeCell="J4" sqref="J4"/>
    </sheetView>
  </sheetViews>
  <sheetFormatPr baseColWidth="10" defaultRowHeight="14.4" x14ac:dyDescent="0.25"/>
  <cols>
    <col min="1" max="1" width="12.69921875" style="5" customWidth="1"/>
    <col min="2" max="2" width="9.8984375" style="6" customWidth="1"/>
    <col min="3" max="3" width="20.5" style="7" customWidth="1"/>
    <col min="4" max="5" width="8.59765625" style="3" customWidth="1"/>
    <col min="6" max="7" width="11.5" style="3" customWidth="1"/>
    <col min="8" max="9" width="8" style="8" customWidth="1"/>
    <col min="10" max="10" width="7.5" style="8" customWidth="1"/>
    <col min="11" max="241" width="11" style="8"/>
    <col min="242" max="242" width="10.19921875" style="8" customWidth="1"/>
    <col min="243" max="244" width="5.69921875" style="8" customWidth="1"/>
    <col min="245" max="245" width="1.5" style="8" customWidth="1"/>
    <col min="246" max="247" width="6.3984375" style="8" customWidth="1"/>
    <col min="248" max="248" width="1.5" style="8" customWidth="1"/>
    <col min="249" max="250" width="6" style="8" customWidth="1"/>
    <col min="251" max="255" width="11" style="8"/>
    <col min="256" max="256" width="2.5" style="8" customWidth="1"/>
    <col min="257" max="259" width="11" style="8"/>
    <col min="260" max="260" width="2.8984375" style="8" customWidth="1"/>
    <col min="261" max="497" width="11" style="8"/>
    <col min="498" max="498" width="10.19921875" style="8" customWidth="1"/>
    <col min="499" max="500" width="5.69921875" style="8" customWidth="1"/>
    <col min="501" max="501" width="1.5" style="8" customWidth="1"/>
    <col min="502" max="503" width="6.3984375" style="8" customWidth="1"/>
    <col min="504" max="504" width="1.5" style="8" customWidth="1"/>
    <col min="505" max="506" width="6" style="8" customWidth="1"/>
    <col min="507" max="511" width="11" style="8"/>
    <col min="512" max="512" width="2.5" style="8" customWidth="1"/>
    <col min="513" max="515" width="11" style="8"/>
    <col min="516" max="516" width="2.8984375" style="8" customWidth="1"/>
    <col min="517" max="753" width="11" style="8"/>
    <col min="754" max="754" width="10.19921875" style="8" customWidth="1"/>
    <col min="755" max="756" width="5.69921875" style="8" customWidth="1"/>
    <col min="757" max="757" width="1.5" style="8" customWidth="1"/>
    <col min="758" max="759" width="6.3984375" style="8" customWidth="1"/>
    <col min="760" max="760" width="1.5" style="8" customWidth="1"/>
    <col min="761" max="762" width="6" style="8" customWidth="1"/>
    <col min="763" max="767" width="11" style="8"/>
    <col min="768" max="768" width="2.5" style="8" customWidth="1"/>
    <col min="769" max="771" width="11" style="8"/>
    <col min="772" max="772" width="2.8984375" style="8" customWidth="1"/>
    <col min="773" max="1009" width="11" style="8"/>
    <col min="1010" max="1010" width="10.19921875" style="8" customWidth="1"/>
    <col min="1011" max="1012" width="5.69921875" style="8" customWidth="1"/>
    <col min="1013" max="1013" width="1.5" style="8" customWidth="1"/>
    <col min="1014" max="1015" width="6.3984375" style="8" customWidth="1"/>
    <col min="1016" max="1016" width="1.5" style="8" customWidth="1"/>
    <col min="1017" max="1018" width="6" style="8" customWidth="1"/>
    <col min="1019" max="1023" width="11" style="8"/>
    <col min="1024" max="1024" width="2.5" style="8" customWidth="1"/>
    <col min="1025" max="1027" width="11" style="8"/>
    <col min="1028" max="1028" width="2.8984375" style="8" customWidth="1"/>
    <col min="1029" max="1265" width="11" style="8"/>
    <col min="1266" max="1266" width="10.19921875" style="8" customWidth="1"/>
    <col min="1267" max="1268" width="5.69921875" style="8" customWidth="1"/>
    <col min="1269" max="1269" width="1.5" style="8" customWidth="1"/>
    <col min="1270" max="1271" width="6.3984375" style="8" customWidth="1"/>
    <col min="1272" max="1272" width="1.5" style="8" customWidth="1"/>
    <col min="1273" max="1274" width="6" style="8" customWidth="1"/>
    <col min="1275" max="1279" width="11" style="8"/>
    <col min="1280" max="1280" width="2.5" style="8" customWidth="1"/>
    <col min="1281" max="1283" width="11" style="8"/>
    <col min="1284" max="1284" width="2.8984375" style="8" customWidth="1"/>
    <col min="1285" max="1521" width="11" style="8"/>
    <col min="1522" max="1522" width="10.19921875" style="8" customWidth="1"/>
    <col min="1523" max="1524" width="5.69921875" style="8" customWidth="1"/>
    <col min="1525" max="1525" width="1.5" style="8" customWidth="1"/>
    <col min="1526" max="1527" width="6.3984375" style="8" customWidth="1"/>
    <col min="1528" max="1528" width="1.5" style="8" customWidth="1"/>
    <col min="1529" max="1530" width="6" style="8" customWidth="1"/>
    <col min="1531" max="1535" width="11" style="8"/>
    <col min="1536" max="1536" width="2.5" style="8" customWidth="1"/>
    <col min="1537" max="1539" width="11" style="8"/>
    <col min="1540" max="1540" width="2.8984375" style="8" customWidth="1"/>
    <col min="1541" max="1777" width="11" style="8"/>
    <col min="1778" max="1778" width="10.19921875" style="8" customWidth="1"/>
    <col min="1779" max="1780" width="5.69921875" style="8" customWidth="1"/>
    <col min="1781" max="1781" width="1.5" style="8" customWidth="1"/>
    <col min="1782" max="1783" width="6.3984375" style="8" customWidth="1"/>
    <col min="1784" max="1784" width="1.5" style="8" customWidth="1"/>
    <col min="1785" max="1786" width="6" style="8" customWidth="1"/>
    <col min="1787" max="1791" width="11" style="8"/>
    <col min="1792" max="1792" width="2.5" style="8" customWidth="1"/>
    <col min="1793" max="1795" width="11" style="8"/>
    <col min="1796" max="1796" width="2.8984375" style="8" customWidth="1"/>
    <col min="1797" max="2033" width="11" style="8"/>
    <col min="2034" max="2034" width="10.19921875" style="8" customWidth="1"/>
    <col min="2035" max="2036" width="5.69921875" style="8" customWidth="1"/>
    <col min="2037" max="2037" width="1.5" style="8" customWidth="1"/>
    <col min="2038" max="2039" width="6.3984375" style="8" customWidth="1"/>
    <col min="2040" max="2040" width="1.5" style="8" customWidth="1"/>
    <col min="2041" max="2042" width="6" style="8" customWidth="1"/>
    <col min="2043" max="2047" width="11" style="8"/>
    <col min="2048" max="2048" width="2.5" style="8" customWidth="1"/>
    <col min="2049" max="2051" width="11" style="8"/>
    <col min="2052" max="2052" width="2.8984375" style="8" customWidth="1"/>
    <col min="2053" max="2289" width="11" style="8"/>
    <col min="2290" max="2290" width="10.19921875" style="8" customWidth="1"/>
    <col min="2291" max="2292" width="5.69921875" style="8" customWidth="1"/>
    <col min="2293" max="2293" width="1.5" style="8" customWidth="1"/>
    <col min="2294" max="2295" width="6.3984375" style="8" customWidth="1"/>
    <col min="2296" max="2296" width="1.5" style="8" customWidth="1"/>
    <col min="2297" max="2298" width="6" style="8" customWidth="1"/>
    <col min="2299" max="2303" width="11" style="8"/>
    <col min="2304" max="2304" width="2.5" style="8" customWidth="1"/>
    <col min="2305" max="2307" width="11" style="8"/>
    <col min="2308" max="2308" width="2.8984375" style="8" customWidth="1"/>
    <col min="2309" max="2545" width="11" style="8"/>
    <col min="2546" max="2546" width="10.19921875" style="8" customWidth="1"/>
    <col min="2547" max="2548" width="5.69921875" style="8" customWidth="1"/>
    <col min="2549" max="2549" width="1.5" style="8" customWidth="1"/>
    <col min="2550" max="2551" width="6.3984375" style="8" customWidth="1"/>
    <col min="2552" max="2552" width="1.5" style="8" customWidth="1"/>
    <col min="2553" max="2554" width="6" style="8" customWidth="1"/>
    <col min="2555" max="2559" width="11" style="8"/>
    <col min="2560" max="2560" width="2.5" style="8" customWidth="1"/>
    <col min="2561" max="2563" width="11" style="8"/>
    <col min="2564" max="2564" width="2.8984375" style="8" customWidth="1"/>
    <col min="2565" max="2801" width="11" style="8"/>
    <col min="2802" max="2802" width="10.19921875" style="8" customWidth="1"/>
    <col min="2803" max="2804" width="5.69921875" style="8" customWidth="1"/>
    <col min="2805" max="2805" width="1.5" style="8" customWidth="1"/>
    <col min="2806" max="2807" width="6.3984375" style="8" customWidth="1"/>
    <col min="2808" max="2808" width="1.5" style="8" customWidth="1"/>
    <col min="2809" max="2810" width="6" style="8" customWidth="1"/>
    <col min="2811" max="2815" width="11" style="8"/>
    <col min="2816" max="2816" width="2.5" style="8" customWidth="1"/>
    <col min="2817" max="2819" width="11" style="8"/>
    <col min="2820" max="2820" width="2.8984375" style="8" customWidth="1"/>
    <col min="2821" max="3057" width="11" style="8"/>
    <col min="3058" max="3058" width="10.19921875" style="8" customWidth="1"/>
    <col min="3059" max="3060" width="5.69921875" style="8" customWidth="1"/>
    <col min="3061" max="3061" width="1.5" style="8" customWidth="1"/>
    <col min="3062" max="3063" width="6.3984375" style="8" customWidth="1"/>
    <col min="3064" max="3064" width="1.5" style="8" customWidth="1"/>
    <col min="3065" max="3066" width="6" style="8" customWidth="1"/>
    <col min="3067" max="3071" width="11" style="8"/>
    <col min="3072" max="3072" width="2.5" style="8" customWidth="1"/>
    <col min="3073" max="3075" width="11" style="8"/>
    <col min="3076" max="3076" width="2.8984375" style="8" customWidth="1"/>
    <col min="3077" max="3313" width="11" style="8"/>
    <col min="3314" max="3314" width="10.19921875" style="8" customWidth="1"/>
    <col min="3315" max="3316" width="5.69921875" style="8" customWidth="1"/>
    <col min="3317" max="3317" width="1.5" style="8" customWidth="1"/>
    <col min="3318" max="3319" width="6.3984375" style="8" customWidth="1"/>
    <col min="3320" max="3320" width="1.5" style="8" customWidth="1"/>
    <col min="3321" max="3322" width="6" style="8" customWidth="1"/>
    <col min="3323" max="3327" width="11" style="8"/>
    <col min="3328" max="3328" width="2.5" style="8" customWidth="1"/>
    <col min="3329" max="3331" width="11" style="8"/>
    <col min="3332" max="3332" width="2.8984375" style="8" customWidth="1"/>
    <col min="3333" max="3569" width="11" style="8"/>
    <col min="3570" max="3570" width="10.19921875" style="8" customWidth="1"/>
    <col min="3571" max="3572" width="5.69921875" style="8" customWidth="1"/>
    <col min="3573" max="3573" width="1.5" style="8" customWidth="1"/>
    <col min="3574" max="3575" width="6.3984375" style="8" customWidth="1"/>
    <col min="3576" max="3576" width="1.5" style="8" customWidth="1"/>
    <col min="3577" max="3578" width="6" style="8" customWidth="1"/>
    <col min="3579" max="3583" width="11" style="8"/>
    <col min="3584" max="3584" width="2.5" style="8" customWidth="1"/>
    <col min="3585" max="3587" width="11" style="8"/>
    <col min="3588" max="3588" width="2.8984375" style="8" customWidth="1"/>
    <col min="3589" max="3825" width="11" style="8"/>
    <col min="3826" max="3826" width="10.19921875" style="8" customWidth="1"/>
    <col min="3827" max="3828" width="5.69921875" style="8" customWidth="1"/>
    <col min="3829" max="3829" width="1.5" style="8" customWidth="1"/>
    <col min="3830" max="3831" width="6.3984375" style="8" customWidth="1"/>
    <col min="3832" max="3832" width="1.5" style="8" customWidth="1"/>
    <col min="3833" max="3834" width="6" style="8" customWidth="1"/>
    <col min="3835" max="3839" width="11" style="8"/>
    <col min="3840" max="3840" width="2.5" style="8" customWidth="1"/>
    <col min="3841" max="3843" width="11" style="8"/>
    <col min="3844" max="3844" width="2.8984375" style="8" customWidth="1"/>
    <col min="3845" max="4081" width="11" style="8"/>
    <col min="4082" max="4082" width="10.19921875" style="8" customWidth="1"/>
    <col min="4083" max="4084" width="5.69921875" style="8" customWidth="1"/>
    <col min="4085" max="4085" width="1.5" style="8" customWidth="1"/>
    <col min="4086" max="4087" width="6.3984375" style="8" customWidth="1"/>
    <col min="4088" max="4088" width="1.5" style="8" customWidth="1"/>
    <col min="4089" max="4090" width="6" style="8" customWidth="1"/>
    <col min="4091" max="4095" width="11" style="8"/>
    <col min="4096" max="4096" width="2.5" style="8" customWidth="1"/>
    <col min="4097" max="4099" width="11" style="8"/>
    <col min="4100" max="4100" width="2.8984375" style="8" customWidth="1"/>
    <col min="4101" max="4337" width="11" style="8"/>
    <col min="4338" max="4338" width="10.19921875" style="8" customWidth="1"/>
    <col min="4339" max="4340" width="5.69921875" style="8" customWidth="1"/>
    <col min="4341" max="4341" width="1.5" style="8" customWidth="1"/>
    <col min="4342" max="4343" width="6.3984375" style="8" customWidth="1"/>
    <col min="4344" max="4344" width="1.5" style="8" customWidth="1"/>
    <col min="4345" max="4346" width="6" style="8" customWidth="1"/>
    <col min="4347" max="4351" width="11" style="8"/>
    <col min="4352" max="4352" width="2.5" style="8" customWidth="1"/>
    <col min="4353" max="4355" width="11" style="8"/>
    <col min="4356" max="4356" width="2.8984375" style="8" customWidth="1"/>
    <col min="4357" max="4593" width="11" style="8"/>
    <col min="4594" max="4594" width="10.19921875" style="8" customWidth="1"/>
    <col min="4595" max="4596" width="5.69921875" style="8" customWidth="1"/>
    <col min="4597" max="4597" width="1.5" style="8" customWidth="1"/>
    <col min="4598" max="4599" width="6.3984375" style="8" customWidth="1"/>
    <col min="4600" max="4600" width="1.5" style="8" customWidth="1"/>
    <col min="4601" max="4602" width="6" style="8" customWidth="1"/>
    <col min="4603" max="4607" width="11" style="8"/>
    <col min="4608" max="4608" width="2.5" style="8" customWidth="1"/>
    <col min="4609" max="4611" width="11" style="8"/>
    <col min="4612" max="4612" width="2.8984375" style="8" customWidth="1"/>
    <col min="4613" max="4849" width="11" style="8"/>
    <col min="4850" max="4850" width="10.19921875" style="8" customWidth="1"/>
    <col min="4851" max="4852" width="5.69921875" style="8" customWidth="1"/>
    <col min="4853" max="4853" width="1.5" style="8" customWidth="1"/>
    <col min="4854" max="4855" width="6.3984375" style="8" customWidth="1"/>
    <col min="4856" max="4856" width="1.5" style="8" customWidth="1"/>
    <col min="4857" max="4858" width="6" style="8" customWidth="1"/>
    <col min="4859" max="4863" width="11" style="8"/>
    <col min="4864" max="4864" width="2.5" style="8" customWidth="1"/>
    <col min="4865" max="4867" width="11" style="8"/>
    <col min="4868" max="4868" width="2.8984375" style="8" customWidth="1"/>
    <col min="4869" max="5105" width="11" style="8"/>
    <col min="5106" max="5106" width="10.19921875" style="8" customWidth="1"/>
    <col min="5107" max="5108" width="5.69921875" style="8" customWidth="1"/>
    <col min="5109" max="5109" width="1.5" style="8" customWidth="1"/>
    <col min="5110" max="5111" width="6.3984375" style="8" customWidth="1"/>
    <col min="5112" max="5112" width="1.5" style="8" customWidth="1"/>
    <col min="5113" max="5114" width="6" style="8" customWidth="1"/>
    <col min="5115" max="5119" width="11" style="8"/>
    <col min="5120" max="5120" width="2.5" style="8" customWidth="1"/>
    <col min="5121" max="5123" width="11" style="8"/>
    <col min="5124" max="5124" width="2.8984375" style="8" customWidth="1"/>
    <col min="5125" max="5361" width="11" style="8"/>
    <col min="5362" max="5362" width="10.19921875" style="8" customWidth="1"/>
    <col min="5363" max="5364" width="5.69921875" style="8" customWidth="1"/>
    <col min="5365" max="5365" width="1.5" style="8" customWidth="1"/>
    <col min="5366" max="5367" width="6.3984375" style="8" customWidth="1"/>
    <col min="5368" max="5368" width="1.5" style="8" customWidth="1"/>
    <col min="5369" max="5370" width="6" style="8" customWidth="1"/>
    <col min="5371" max="5375" width="11" style="8"/>
    <col min="5376" max="5376" width="2.5" style="8" customWidth="1"/>
    <col min="5377" max="5379" width="11" style="8"/>
    <col min="5380" max="5380" width="2.8984375" style="8" customWidth="1"/>
    <col min="5381" max="5617" width="11" style="8"/>
    <col min="5618" max="5618" width="10.19921875" style="8" customWidth="1"/>
    <col min="5619" max="5620" width="5.69921875" style="8" customWidth="1"/>
    <col min="5621" max="5621" width="1.5" style="8" customWidth="1"/>
    <col min="5622" max="5623" width="6.3984375" style="8" customWidth="1"/>
    <col min="5624" max="5624" width="1.5" style="8" customWidth="1"/>
    <col min="5625" max="5626" width="6" style="8" customWidth="1"/>
    <col min="5627" max="5631" width="11" style="8"/>
    <col min="5632" max="5632" width="2.5" style="8" customWidth="1"/>
    <col min="5633" max="5635" width="11" style="8"/>
    <col min="5636" max="5636" width="2.8984375" style="8" customWidth="1"/>
    <col min="5637" max="5873" width="11" style="8"/>
    <col min="5874" max="5874" width="10.19921875" style="8" customWidth="1"/>
    <col min="5875" max="5876" width="5.69921875" style="8" customWidth="1"/>
    <col min="5877" max="5877" width="1.5" style="8" customWidth="1"/>
    <col min="5878" max="5879" width="6.3984375" style="8" customWidth="1"/>
    <col min="5880" max="5880" width="1.5" style="8" customWidth="1"/>
    <col min="5881" max="5882" width="6" style="8" customWidth="1"/>
    <col min="5883" max="5887" width="11" style="8"/>
    <col min="5888" max="5888" width="2.5" style="8" customWidth="1"/>
    <col min="5889" max="5891" width="11" style="8"/>
    <col min="5892" max="5892" width="2.8984375" style="8" customWidth="1"/>
    <col min="5893" max="6129" width="11" style="8"/>
    <col min="6130" max="6130" width="10.19921875" style="8" customWidth="1"/>
    <col min="6131" max="6132" width="5.69921875" style="8" customWidth="1"/>
    <col min="6133" max="6133" width="1.5" style="8" customWidth="1"/>
    <col min="6134" max="6135" width="6.3984375" style="8" customWidth="1"/>
    <col min="6136" max="6136" width="1.5" style="8" customWidth="1"/>
    <col min="6137" max="6138" width="6" style="8" customWidth="1"/>
    <col min="6139" max="6143" width="11" style="8"/>
    <col min="6144" max="6144" width="2.5" style="8" customWidth="1"/>
    <col min="6145" max="6147" width="11" style="8"/>
    <col min="6148" max="6148" width="2.8984375" style="8" customWidth="1"/>
    <col min="6149" max="6385" width="11" style="8"/>
    <col min="6386" max="6386" width="10.19921875" style="8" customWidth="1"/>
    <col min="6387" max="6388" width="5.69921875" style="8" customWidth="1"/>
    <col min="6389" max="6389" width="1.5" style="8" customWidth="1"/>
    <col min="6390" max="6391" width="6.3984375" style="8" customWidth="1"/>
    <col min="6392" max="6392" width="1.5" style="8" customWidth="1"/>
    <col min="6393" max="6394" width="6" style="8" customWidth="1"/>
    <col min="6395" max="6399" width="11" style="8"/>
    <col min="6400" max="6400" width="2.5" style="8" customWidth="1"/>
    <col min="6401" max="6403" width="11" style="8"/>
    <col min="6404" max="6404" width="2.8984375" style="8" customWidth="1"/>
    <col min="6405" max="6641" width="11" style="8"/>
    <col min="6642" max="6642" width="10.19921875" style="8" customWidth="1"/>
    <col min="6643" max="6644" width="5.69921875" style="8" customWidth="1"/>
    <col min="6645" max="6645" width="1.5" style="8" customWidth="1"/>
    <col min="6646" max="6647" width="6.3984375" style="8" customWidth="1"/>
    <col min="6648" max="6648" width="1.5" style="8" customWidth="1"/>
    <col min="6649" max="6650" width="6" style="8" customWidth="1"/>
    <col min="6651" max="6655" width="11" style="8"/>
    <col min="6656" max="6656" width="2.5" style="8" customWidth="1"/>
    <col min="6657" max="6659" width="11" style="8"/>
    <col min="6660" max="6660" width="2.8984375" style="8" customWidth="1"/>
    <col min="6661" max="6897" width="11" style="8"/>
    <col min="6898" max="6898" width="10.19921875" style="8" customWidth="1"/>
    <col min="6899" max="6900" width="5.69921875" style="8" customWidth="1"/>
    <col min="6901" max="6901" width="1.5" style="8" customWidth="1"/>
    <col min="6902" max="6903" width="6.3984375" style="8" customWidth="1"/>
    <col min="6904" max="6904" width="1.5" style="8" customWidth="1"/>
    <col min="6905" max="6906" width="6" style="8" customWidth="1"/>
    <col min="6907" max="6911" width="11" style="8"/>
    <col min="6912" max="6912" width="2.5" style="8" customWidth="1"/>
    <col min="6913" max="6915" width="11" style="8"/>
    <col min="6916" max="6916" width="2.8984375" style="8" customWidth="1"/>
    <col min="6917" max="7153" width="11" style="8"/>
    <col min="7154" max="7154" width="10.19921875" style="8" customWidth="1"/>
    <col min="7155" max="7156" width="5.69921875" style="8" customWidth="1"/>
    <col min="7157" max="7157" width="1.5" style="8" customWidth="1"/>
    <col min="7158" max="7159" width="6.3984375" style="8" customWidth="1"/>
    <col min="7160" max="7160" width="1.5" style="8" customWidth="1"/>
    <col min="7161" max="7162" width="6" style="8" customWidth="1"/>
    <col min="7163" max="7167" width="11" style="8"/>
    <col min="7168" max="7168" width="2.5" style="8" customWidth="1"/>
    <col min="7169" max="7171" width="11" style="8"/>
    <col min="7172" max="7172" width="2.8984375" style="8" customWidth="1"/>
    <col min="7173" max="7409" width="11" style="8"/>
    <col min="7410" max="7410" width="10.19921875" style="8" customWidth="1"/>
    <col min="7411" max="7412" width="5.69921875" style="8" customWidth="1"/>
    <col min="7413" max="7413" width="1.5" style="8" customWidth="1"/>
    <col min="7414" max="7415" width="6.3984375" style="8" customWidth="1"/>
    <col min="7416" max="7416" width="1.5" style="8" customWidth="1"/>
    <col min="7417" max="7418" width="6" style="8" customWidth="1"/>
    <col min="7419" max="7423" width="11" style="8"/>
    <col min="7424" max="7424" width="2.5" style="8" customWidth="1"/>
    <col min="7425" max="7427" width="11" style="8"/>
    <col min="7428" max="7428" width="2.8984375" style="8" customWidth="1"/>
    <col min="7429" max="7665" width="11" style="8"/>
    <col min="7666" max="7666" width="10.19921875" style="8" customWidth="1"/>
    <col min="7667" max="7668" width="5.69921875" style="8" customWidth="1"/>
    <col min="7669" max="7669" width="1.5" style="8" customWidth="1"/>
    <col min="7670" max="7671" width="6.3984375" style="8" customWidth="1"/>
    <col min="7672" max="7672" width="1.5" style="8" customWidth="1"/>
    <col min="7673" max="7674" width="6" style="8" customWidth="1"/>
    <col min="7675" max="7679" width="11" style="8"/>
    <col min="7680" max="7680" width="2.5" style="8" customWidth="1"/>
    <col min="7681" max="7683" width="11" style="8"/>
    <col min="7684" max="7684" width="2.8984375" style="8" customWidth="1"/>
    <col min="7685" max="7921" width="11" style="8"/>
    <col min="7922" max="7922" width="10.19921875" style="8" customWidth="1"/>
    <col min="7923" max="7924" width="5.69921875" style="8" customWidth="1"/>
    <col min="7925" max="7925" width="1.5" style="8" customWidth="1"/>
    <col min="7926" max="7927" width="6.3984375" style="8" customWidth="1"/>
    <col min="7928" max="7928" width="1.5" style="8" customWidth="1"/>
    <col min="7929" max="7930" width="6" style="8" customWidth="1"/>
    <col min="7931" max="7935" width="11" style="8"/>
    <col min="7936" max="7936" width="2.5" style="8" customWidth="1"/>
    <col min="7937" max="7939" width="11" style="8"/>
    <col min="7940" max="7940" width="2.8984375" style="8" customWidth="1"/>
    <col min="7941" max="8177" width="11" style="8"/>
    <col min="8178" max="8178" width="10.19921875" style="8" customWidth="1"/>
    <col min="8179" max="8180" width="5.69921875" style="8" customWidth="1"/>
    <col min="8181" max="8181" width="1.5" style="8" customWidth="1"/>
    <col min="8182" max="8183" width="6.3984375" style="8" customWidth="1"/>
    <col min="8184" max="8184" width="1.5" style="8" customWidth="1"/>
    <col min="8185" max="8186" width="6" style="8" customWidth="1"/>
    <col min="8187" max="8191" width="11" style="8"/>
    <col min="8192" max="8192" width="2.5" style="8" customWidth="1"/>
    <col min="8193" max="8195" width="11" style="8"/>
    <col min="8196" max="8196" width="2.8984375" style="8" customWidth="1"/>
    <col min="8197" max="8433" width="11" style="8"/>
    <col min="8434" max="8434" width="10.19921875" style="8" customWidth="1"/>
    <col min="8435" max="8436" width="5.69921875" style="8" customWidth="1"/>
    <col min="8437" max="8437" width="1.5" style="8" customWidth="1"/>
    <col min="8438" max="8439" width="6.3984375" style="8" customWidth="1"/>
    <col min="8440" max="8440" width="1.5" style="8" customWidth="1"/>
    <col min="8441" max="8442" width="6" style="8" customWidth="1"/>
    <col min="8443" max="8447" width="11" style="8"/>
    <col min="8448" max="8448" width="2.5" style="8" customWidth="1"/>
    <col min="8449" max="8451" width="11" style="8"/>
    <col min="8452" max="8452" width="2.8984375" style="8" customWidth="1"/>
    <col min="8453" max="8689" width="11" style="8"/>
    <col min="8690" max="8690" width="10.19921875" style="8" customWidth="1"/>
    <col min="8691" max="8692" width="5.69921875" style="8" customWidth="1"/>
    <col min="8693" max="8693" width="1.5" style="8" customWidth="1"/>
    <col min="8694" max="8695" width="6.3984375" style="8" customWidth="1"/>
    <col min="8696" max="8696" width="1.5" style="8" customWidth="1"/>
    <col min="8697" max="8698" width="6" style="8" customWidth="1"/>
    <col min="8699" max="8703" width="11" style="8"/>
    <col min="8704" max="8704" width="2.5" style="8" customWidth="1"/>
    <col min="8705" max="8707" width="11" style="8"/>
    <col min="8708" max="8708" width="2.8984375" style="8" customWidth="1"/>
    <col min="8709" max="8945" width="11" style="8"/>
    <col min="8946" max="8946" width="10.19921875" style="8" customWidth="1"/>
    <col min="8947" max="8948" width="5.69921875" style="8" customWidth="1"/>
    <col min="8949" max="8949" width="1.5" style="8" customWidth="1"/>
    <col min="8950" max="8951" width="6.3984375" style="8" customWidth="1"/>
    <col min="8952" max="8952" width="1.5" style="8" customWidth="1"/>
    <col min="8953" max="8954" width="6" style="8" customWidth="1"/>
    <col min="8955" max="8959" width="11" style="8"/>
    <col min="8960" max="8960" width="2.5" style="8" customWidth="1"/>
    <col min="8961" max="8963" width="11" style="8"/>
    <col min="8964" max="8964" width="2.8984375" style="8" customWidth="1"/>
    <col min="8965" max="9201" width="11" style="8"/>
    <col min="9202" max="9202" width="10.19921875" style="8" customWidth="1"/>
    <col min="9203" max="9204" width="5.69921875" style="8" customWidth="1"/>
    <col min="9205" max="9205" width="1.5" style="8" customWidth="1"/>
    <col min="9206" max="9207" width="6.3984375" style="8" customWidth="1"/>
    <col min="9208" max="9208" width="1.5" style="8" customWidth="1"/>
    <col min="9209" max="9210" width="6" style="8" customWidth="1"/>
    <col min="9211" max="9215" width="11" style="8"/>
    <col min="9216" max="9216" width="2.5" style="8" customWidth="1"/>
    <col min="9217" max="9219" width="11" style="8"/>
    <col min="9220" max="9220" width="2.8984375" style="8" customWidth="1"/>
    <col min="9221" max="9457" width="11" style="8"/>
    <col min="9458" max="9458" width="10.19921875" style="8" customWidth="1"/>
    <col min="9459" max="9460" width="5.69921875" style="8" customWidth="1"/>
    <col min="9461" max="9461" width="1.5" style="8" customWidth="1"/>
    <col min="9462" max="9463" width="6.3984375" style="8" customWidth="1"/>
    <col min="9464" max="9464" width="1.5" style="8" customWidth="1"/>
    <col min="9465" max="9466" width="6" style="8" customWidth="1"/>
    <col min="9467" max="9471" width="11" style="8"/>
    <col min="9472" max="9472" width="2.5" style="8" customWidth="1"/>
    <col min="9473" max="9475" width="11" style="8"/>
    <col min="9476" max="9476" width="2.8984375" style="8" customWidth="1"/>
    <col min="9477" max="9713" width="11" style="8"/>
    <col min="9714" max="9714" width="10.19921875" style="8" customWidth="1"/>
    <col min="9715" max="9716" width="5.69921875" style="8" customWidth="1"/>
    <col min="9717" max="9717" width="1.5" style="8" customWidth="1"/>
    <col min="9718" max="9719" width="6.3984375" style="8" customWidth="1"/>
    <col min="9720" max="9720" width="1.5" style="8" customWidth="1"/>
    <col min="9721" max="9722" width="6" style="8" customWidth="1"/>
    <col min="9723" max="9727" width="11" style="8"/>
    <col min="9728" max="9728" width="2.5" style="8" customWidth="1"/>
    <col min="9729" max="9731" width="11" style="8"/>
    <col min="9732" max="9732" width="2.8984375" style="8" customWidth="1"/>
    <col min="9733" max="9969" width="11" style="8"/>
    <col min="9970" max="9970" width="10.19921875" style="8" customWidth="1"/>
    <col min="9971" max="9972" width="5.69921875" style="8" customWidth="1"/>
    <col min="9973" max="9973" width="1.5" style="8" customWidth="1"/>
    <col min="9974" max="9975" width="6.3984375" style="8" customWidth="1"/>
    <col min="9976" max="9976" width="1.5" style="8" customWidth="1"/>
    <col min="9977" max="9978" width="6" style="8" customWidth="1"/>
    <col min="9979" max="9983" width="11" style="8"/>
    <col min="9984" max="9984" width="2.5" style="8" customWidth="1"/>
    <col min="9985" max="9987" width="11" style="8"/>
    <col min="9988" max="9988" width="2.8984375" style="8" customWidth="1"/>
    <col min="9989" max="10225" width="11" style="8"/>
    <col min="10226" max="10226" width="10.19921875" style="8" customWidth="1"/>
    <col min="10227" max="10228" width="5.69921875" style="8" customWidth="1"/>
    <col min="10229" max="10229" width="1.5" style="8" customWidth="1"/>
    <col min="10230" max="10231" width="6.3984375" style="8" customWidth="1"/>
    <col min="10232" max="10232" width="1.5" style="8" customWidth="1"/>
    <col min="10233" max="10234" width="6" style="8" customWidth="1"/>
    <col min="10235" max="10239" width="11" style="8"/>
    <col min="10240" max="10240" width="2.5" style="8" customWidth="1"/>
    <col min="10241" max="10243" width="11" style="8"/>
    <col min="10244" max="10244" width="2.8984375" style="8" customWidth="1"/>
    <col min="10245" max="10481" width="11" style="8"/>
    <col min="10482" max="10482" width="10.19921875" style="8" customWidth="1"/>
    <col min="10483" max="10484" width="5.69921875" style="8" customWidth="1"/>
    <col min="10485" max="10485" width="1.5" style="8" customWidth="1"/>
    <col min="10486" max="10487" width="6.3984375" style="8" customWidth="1"/>
    <col min="10488" max="10488" width="1.5" style="8" customWidth="1"/>
    <col min="10489" max="10490" width="6" style="8" customWidth="1"/>
    <col min="10491" max="10495" width="11" style="8"/>
    <col min="10496" max="10496" width="2.5" style="8" customWidth="1"/>
    <col min="10497" max="10499" width="11" style="8"/>
    <col min="10500" max="10500" width="2.8984375" style="8" customWidth="1"/>
    <col min="10501" max="10737" width="11" style="8"/>
    <col min="10738" max="10738" width="10.19921875" style="8" customWidth="1"/>
    <col min="10739" max="10740" width="5.69921875" style="8" customWidth="1"/>
    <col min="10741" max="10741" width="1.5" style="8" customWidth="1"/>
    <col min="10742" max="10743" width="6.3984375" style="8" customWidth="1"/>
    <col min="10744" max="10744" width="1.5" style="8" customWidth="1"/>
    <col min="10745" max="10746" width="6" style="8" customWidth="1"/>
    <col min="10747" max="10751" width="11" style="8"/>
    <col min="10752" max="10752" width="2.5" style="8" customWidth="1"/>
    <col min="10753" max="10755" width="11" style="8"/>
    <col min="10756" max="10756" width="2.8984375" style="8" customWidth="1"/>
    <col min="10757" max="10993" width="11" style="8"/>
    <col min="10994" max="10994" width="10.19921875" style="8" customWidth="1"/>
    <col min="10995" max="10996" width="5.69921875" style="8" customWidth="1"/>
    <col min="10997" max="10997" width="1.5" style="8" customWidth="1"/>
    <col min="10998" max="10999" width="6.3984375" style="8" customWidth="1"/>
    <col min="11000" max="11000" width="1.5" style="8" customWidth="1"/>
    <col min="11001" max="11002" width="6" style="8" customWidth="1"/>
    <col min="11003" max="11007" width="11" style="8"/>
    <col min="11008" max="11008" width="2.5" style="8" customWidth="1"/>
    <col min="11009" max="11011" width="11" style="8"/>
    <col min="11012" max="11012" width="2.8984375" style="8" customWidth="1"/>
    <col min="11013" max="11249" width="11" style="8"/>
    <col min="11250" max="11250" width="10.19921875" style="8" customWidth="1"/>
    <col min="11251" max="11252" width="5.69921875" style="8" customWidth="1"/>
    <col min="11253" max="11253" width="1.5" style="8" customWidth="1"/>
    <col min="11254" max="11255" width="6.3984375" style="8" customWidth="1"/>
    <col min="11256" max="11256" width="1.5" style="8" customWidth="1"/>
    <col min="11257" max="11258" width="6" style="8" customWidth="1"/>
    <col min="11259" max="11263" width="11" style="8"/>
    <col min="11264" max="11264" width="2.5" style="8" customWidth="1"/>
    <col min="11265" max="11267" width="11" style="8"/>
    <col min="11268" max="11268" width="2.8984375" style="8" customWidth="1"/>
    <col min="11269" max="11505" width="11" style="8"/>
    <col min="11506" max="11506" width="10.19921875" style="8" customWidth="1"/>
    <col min="11507" max="11508" width="5.69921875" style="8" customWidth="1"/>
    <col min="11509" max="11509" width="1.5" style="8" customWidth="1"/>
    <col min="11510" max="11511" width="6.3984375" style="8" customWidth="1"/>
    <col min="11512" max="11512" width="1.5" style="8" customWidth="1"/>
    <col min="11513" max="11514" width="6" style="8" customWidth="1"/>
    <col min="11515" max="11519" width="11" style="8"/>
    <col min="11520" max="11520" width="2.5" style="8" customWidth="1"/>
    <col min="11521" max="11523" width="11" style="8"/>
    <col min="11524" max="11524" width="2.8984375" style="8" customWidth="1"/>
    <col min="11525" max="11761" width="11" style="8"/>
    <col min="11762" max="11762" width="10.19921875" style="8" customWidth="1"/>
    <col min="11763" max="11764" width="5.69921875" style="8" customWidth="1"/>
    <col min="11765" max="11765" width="1.5" style="8" customWidth="1"/>
    <col min="11766" max="11767" width="6.3984375" style="8" customWidth="1"/>
    <col min="11768" max="11768" width="1.5" style="8" customWidth="1"/>
    <col min="11769" max="11770" width="6" style="8" customWidth="1"/>
    <col min="11771" max="11775" width="11" style="8"/>
    <col min="11776" max="11776" width="2.5" style="8" customWidth="1"/>
    <col min="11777" max="11779" width="11" style="8"/>
    <col min="11780" max="11780" width="2.8984375" style="8" customWidth="1"/>
    <col min="11781" max="12017" width="11" style="8"/>
    <col min="12018" max="12018" width="10.19921875" style="8" customWidth="1"/>
    <col min="12019" max="12020" width="5.69921875" style="8" customWidth="1"/>
    <col min="12021" max="12021" width="1.5" style="8" customWidth="1"/>
    <col min="12022" max="12023" width="6.3984375" style="8" customWidth="1"/>
    <col min="12024" max="12024" width="1.5" style="8" customWidth="1"/>
    <col min="12025" max="12026" width="6" style="8" customWidth="1"/>
    <col min="12027" max="12031" width="11" style="8"/>
    <col min="12032" max="12032" width="2.5" style="8" customWidth="1"/>
    <col min="12033" max="12035" width="11" style="8"/>
    <col min="12036" max="12036" width="2.8984375" style="8" customWidth="1"/>
    <col min="12037" max="12273" width="11" style="8"/>
    <col min="12274" max="12274" width="10.19921875" style="8" customWidth="1"/>
    <col min="12275" max="12276" width="5.69921875" style="8" customWidth="1"/>
    <col min="12277" max="12277" width="1.5" style="8" customWidth="1"/>
    <col min="12278" max="12279" width="6.3984375" style="8" customWidth="1"/>
    <col min="12280" max="12280" width="1.5" style="8" customWidth="1"/>
    <col min="12281" max="12282" width="6" style="8" customWidth="1"/>
    <col min="12283" max="12287" width="11" style="8"/>
    <col min="12288" max="12288" width="2.5" style="8" customWidth="1"/>
    <col min="12289" max="12291" width="11" style="8"/>
    <col min="12292" max="12292" width="2.8984375" style="8" customWidth="1"/>
    <col min="12293" max="12529" width="11" style="8"/>
    <col min="12530" max="12530" width="10.19921875" style="8" customWidth="1"/>
    <col min="12531" max="12532" width="5.69921875" style="8" customWidth="1"/>
    <col min="12533" max="12533" width="1.5" style="8" customWidth="1"/>
    <col min="12534" max="12535" width="6.3984375" style="8" customWidth="1"/>
    <col min="12536" max="12536" width="1.5" style="8" customWidth="1"/>
    <col min="12537" max="12538" width="6" style="8" customWidth="1"/>
    <col min="12539" max="12543" width="11" style="8"/>
    <col min="12544" max="12544" width="2.5" style="8" customWidth="1"/>
    <col min="12545" max="12547" width="11" style="8"/>
    <col min="12548" max="12548" width="2.8984375" style="8" customWidth="1"/>
    <col min="12549" max="12785" width="11" style="8"/>
    <col min="12786" max="12786" width="10.19921875" style="8" customWidth="1"/>
    <col min="12787" max="12788" width="5.69921875" style="8" customWidth="1"/>
    <col min="12789" max="12789" width="1.5" style="8" customWidth="1"/>
    <col min="12790" max="12791" width="6.3984375" style="8" customWidth="1"/>
    <col min="12792" max="12792" width="1.5" style="8" customWidth="1"/>
    <col min="12793" max="12794" width="6" style="8" customWidth="1"/>
    <col min="12795" max="12799" width="11" style="8"/>
    <col min="12800" max="12800" width="2.5" style="8" customWidth="1"/>
    <col min="12801" max="12803" width="11" style="8"/>
    <col min="12804" max="12804" width="2.8984375" style="8" customWidth="1"/>
    <col min="12805" max="13041" width="11" style="8"/>
    <col min="13042" max="13042" width="10.19921875" style="8" customWidth="1"/>
    <col min="13043" max="13044" width="5.69921875" style="8" customWidth="1"/>
    <col min="13045" max="13045" width="1.5" style="8" customWidth="1"/>
    <col min="13046" max="13047" width="6.3984375" style="8" customWidth="1"/>
    <col min="13048" max="13048" width="1.5" style="8" customWidth="1"/>
    <col min="13049" max="13050" width="6" style="8" customWidth="1"/>
    <col min="13051" max="13055" width="11" style="8"/>
    <col min="13056" max="13056" width="2.5" style="8" customWidth="1"/>
    <col min="13057" max="13059" width="11" style="8"/>
    <col min="13060" max="13060" width="2.8984375" style="8" customWidth="1"/>
    <col min="13061" max="13297" width="11" style="8"/>
    <col min="13298" max="13298" width="10.19921875" style="8" customWidth="1"/>
    <col min="13299" max="13300" width="5.69921875" style="8" customWidth="1"/>
    <col min="13301" max="13301" width="1.5" style="8" customWidth="1"/>
    <col min="13302" max="13303" width="6.3984375" style="8" customWidth="1"/>
    <col min="13304" max="13304" width="1.5" style="8" customWidth="1"/>
    <col min="13305" max="13306" width="6" style="8" customWidth="1"/>
    <col min="13307" max="13311" width="11" style="8"/>
    <col min="13312" max="13312" width="2.5" style="8" customWidth="1"/>
    <col min="13313" max="13315" width="11" style="8"/>
    <col min="13316" max="13316" width="2.8984375" style="8" customWidth="1"/>
    <col min="13317" max="13553" width="11" style="8"/>
    <col min="13554" max="13554" width="10.19921875" style="8" customWidth="1"/>
    <col min="13555" max="13556" width="5.69921875" style="8" customWidth="1"/>
    <col min="13557" max="13557" width="1.5" style="8" customWidth="1"/>
    <col min="13558" max="13559" width="6.3984375" style="8" customWidth="1"/>
    <col min="13560" max="13560" width="1.5" style="8" customWidth="1"/>
    <col min="13561" max="13562" width="6" style="8" customWidth="1"/>
    <col min="13563" max="13567" width="11" style="8"/>
    <col min="13568" max="13568" width="2.5" style="8" customWidth="1"/>
    <col min="13569" max="13571" width="11" style="8"/>
    <col min="13572" max="13572" width="2.8984375" style="8" customWidth="1"/>
    <col min="13573" max="13809" width="11" style="8"/>
    <col min="13810" max="13810" width="10.19921875" style="8" customWidth="1"/>
    <col min="13811" max="13812" width="5.69921875" style="8" customWidth="1"/>
    <col min="13813" max="13813" width="1.5" style="8" customWidth="1"/>
    <col min="13814" max="13815" width="6.3984375" style="8" customWidth="1"/>
    <col min="13816" max="13816" width="1.5" style="8" customWidth="1"/>
    <col min="13817" max="13818" width="6" style="8" customWidth="1"/>
    <col min="13819" max="13823" width="11" style="8"/>
    <col min="13824" max="13824" width="2.5" style="8" customWidth="1"/>
    <col min="13825" max="13827" width="11" style="8"/>
    <col min="13828" max="13828" width="2.8984375" style="8" customWidth="1"/>
    <col min="13829" max="14065" width="11" style="8"/>
    <col min="14066" max="14066" width="10.19921875" style="8" customWidth="1"/>
    <col min="14067" max="14068" width="5.69921875" style="8" customWidth="1"/>
    <col min="14069" max="14069" width="1.5" style="8" customWidth="1"/>
    <col min="14070" max="14071" width="6.3984375" style="8" customWidth="1"/>
    <col min="14072" max="14072" width="1.5" style="8" customWidth="1"/>
    <col min="14073" max="14074" width="6" style="8" customWidth="1"/>
    <col min="14075" max="14079" width="11" style="8"/>
    <col min="14080" max="14080" width="2.5" style="8" customWidth="1"/>
    <col min="14081" max="14083" width="11" style="8"/>
    <col min="14084" max="14084" width="2.8984375" style="8" customWidth="1"/>
    <col min="14085" max="14321" width="11" style="8"/>
    <col min="14322" max="14322" width="10.19921875" style="8" customWidth="1"/>
    <col min="14323" max="14324" width="5.69921875" style="8" customWidth="1"/>
    <col min="14325" max="14325" width="1.5" style="8" customWidth="1"/>
    <col min="14326" max="14327" width="6.3984375" style="8" customWidth="1"/>
    <col min="14328" max="14328" width="1.5" style="8" customWidth="1"/>
    <col min="14329" max="14330" width="6" style="8" customWidth="1"/>
    <col min="14331" max="14335" width="11" style="8"/>
    <col min="14336" max="14336" width="2.5" style="8" customWidth="1"/>
    <col min="14337" max="14339" width="11" style="8"/>
    <col min="14340" max="14340" width="2.8984375" style="8" customWidth="1"/>
    <col min="14341" max="14577" width="11" style="8"/>
    <col min="14578" max="14578" width="10.19921875" style="8" customWidth="1"/>
    <col min="14579" max="14580" width="5.69921875" style="8" customWidth="1"/>
    <col min="14581" max="14581" width="1.5" style="8" customWidth="1"/>
    <col min="14582" max="14583" width="6.3984375" style="8" customWidth="1"/>
    <col min="14584" max="14584" width="1.5" style="8" customWidth="1"/>
    <col min="14585" max="14586" width="6" style="8" customWidth="1"/>
    <col min="14587" max="14591" width="11" style="8"/>
    <col min="14592" max="14592" width="2.5" style="8" customWidth="1"/>
    <col min="14593" max="14595" width="11" style="8"/>
    <col min="14596" max="14596" width="2.8984375" style="8" customWidth="1"/>
    <col min="14597" max="14833" width="11" style="8"/>
    <col min="14834" max="14834" width="10.19921875" style="8" customWidth="1"/>
    <col min="14835" max="14836" width="5.69921875" style="8" customWidth="1"/>
    <col min="14837" max="14837" width="1.5" style="8" customWidth="1"/>
    <col min="14838" max="14839" width="6.3984375" style="8" customWidth="1"/>
    <col min="14840" max="14840" width="1.5" style="8" customWidth="1"/>
    <col min="14841" max="14842" width="6" style="8" customWidth="1"/>
    <col min="14843" max="14847" width="11" style="8"/>
    <col min="14848" max="14848" width="2.5" style="8" customWidth="1"/>
    <col min="14849" max="14851" width="11" style="8"/>
    <col min="14852" max="14852" width="2.8984375" style="8" customWidth="1"/>
    <col min="14853" max="15089" width="11" style="8"/>
    <col min="15090" max="15090" width="10.19921875" style="8" customWidth="1"/>
    <col min="15091" max="15092" width="5.69921875" style="8" customWidth="1"/>
    <col min="15093" max="15093" width="1.5" style="8" customWidth="1"/>
    <col min="15094" max="15095" width="6.3984375" style="8" customWidth="1"/>
    <col min="15096" max="15096" width="1.5" style="8" customWidth="1"/>
    <col min="15097" max="15098" width="6" style="8" customWidth="1"/>
    <col min="15099" max="15103" width="11" style="8"/>
    <col min="15104" max="15104" width="2.5" style="8" customWidth="1"/>
    <col min="15105" max="15107" width="11" style="8"/>
    <col min="15108" max="15108" width="2.8984375" style="8" customWidth="1"/>
    <col min="15109" max="15345" width="11" style="8"/>
    <col min="15346" max="15346" width="10.19921875" style="8" customWidth="1"/>
    <col min="15347" max="15348" width="5.69921875" style="8" customWidth="1"/>
    <col min="15349" max="15349" width="1.5" style="8" customWidth="1"/>
    <col min="15350" max="15351" width="6.3984375" style="8" customWidth="1"/>
    <col min="15352" max="15352" width="1.5" style="8" customWidth="1"/>
    <col min="15353" max="15354" width="6" style="8" customWidth="1"/>
    <col min="15355" max="15359" width="11" style="8"/>
    <col min="15360" max="15360" width="2.5" style="8" customWidth="1"/>
    <col min="15361" max="15363" width="11" style="8"/>
    <col min="15364" max="15364" width="2.8984375" style="8" customWidth="1"/>
    <col min="15365" max="15601" width="11" style="8"/>
    <col min="15602" max="15602" width="10.19921875" style="8" customWidth="1"/>
    <col min="15603" max="15604" width="5.69921875" style="8" customWidth="1"/>
    <col min="15605" max="15605" width="1.5" style="8" customWidth="1"/>
    <col min="15606" max="15607" width="6.3984375" style="8" customWidth="1"/>
    <col min="15608" max="15608" width="1.5" style="8" customWidth="1"/>
    <col min="15609" max="15610" width="6" style="8" customWidth="1"/>
    <col min="15611" max="15615" width="11" style="8"/>
    <col min="15616" max="15616" width="2.5" style="8" customWidth="1"/>
    <col min="15617" max="15619" width="11" style="8"/>
    <col min="15620" max="15620" width="2.8984375" style="8" customWidth="1"/>
    <col min="15621" max="15857" width="11" style="8"/>
    <col min="15858" max="15858" width="10.19921875" style="8" customWidth="1"/>
    <col min="15859" max="15860" width="5.69921875" style="8" customWidth="1"/>
    <col min="15861" max="15861" width="1.5" style="8" customWidth="1"/>
    <col min="15862" max="15863" width="6.3984375" style="8" customWidth="1"/>
    <col min="15864" max="15864" width="1.5" style="8" customWidth="1"/>
    <col min="15865" max="15866" width="6" style="8" customWidth="1"/>
    <col min="15867" max="15871" width="11" style="8"/>
    <col min="15872" max="15872" width="2.5" style="8" customWidth="1"/>
    <col min="15873" max="15875" width="11" style="8"/>
    <col min="15876" max="15876" width="2.8984375" style="8" customWidth="1"/>
    <col min="15877" max="16113" width="11" style="8"/>
    <col min="16114" max="16114" width="10.19921875" style="8" customWidth="1"/>
    <col min="16115" max="16116" width="5.69921875" style="8" customWidth="1"/>
    <col min="16117" max="16117" width="1.5" style="8" customWidth="1"/>
    <col min="16118" max="16119" width="6.3984375" style="8" customWidth="1"/>
    <col min="16120" max="16120" width="1.5" style="8" customWidth="1"/>
    <col min="16121" max="16122" width="6" style="8" customWidth="1"/>
    <col min="16123" max="16127" width="11" style="8"/>
    <col min="16128" max="16128" width="2.5" style="8" customWidth="1"/>
    <col min="16129" max="16131" width="11" style="8"/>
    <col min="16132" max="16132" width="2.8984375" style="8" customWidth="1"/>
    <col min="16133" max="16384" width="11" style="8"/>
  </cols>
  <sheetData>
    <row r="1" spans="1:10" x14ac:dyDescent="0.25">
      <c r="A1" s="103"/>
      <c r="B1" s="103"/>
      <c r="C1" s="103"/>
      <c r="D1" s="103"/>
      <c r="E1" s="103"/>
    </row>
    <row r="2" spans="1:10" x14ac:dyDescent="0.25">
      <c r="A2" s="104" t="s">
        <v>505</v>
      </c>
      <c r="B2" s="105"/>
      <c r="C2" s="105"/>
      <c r="D2" s="105"/>
      <c r="E2" s="105"/>
    </row>
    <row r="3" spans="1:10" x14ac:dyDescent="0.25">
      <c r="A3" s="104"/>
      <c r="B3" s="105"/>
      <c r="C3" s="105"/>
      <c r="D3" s="105"/>
      <c r="E3" s="105"/>
    </row>
    <row r="4" spans="1:10" ht="15.05" thickBot="1" x14ac:dyDescent="0.3">
      <c r="A4" s="106" t="s">
        <v>187</v>
      </c>
      <c r="B4" s="107"/>
      <c r="C4" s="107"/>
      <c r="D4" s="113"/>
      <c r="E4" s="107"/>
      <c r="F4" s="112"/>
      <c r="G4" s="113"/>
      <c r="H4" s="108"/>
      <c r="I4" s="108"/>
      <c r="J4" s="108" t="s">
        <v>580</v>
      </c>
    </row>
    <row r="6" spans="1:10" s="4" customFormat="1" ht="13.15" x14ac:dyDescent="0.25">
      <c r="A6" s="1" t="s">
        <v>385</v>
      </c>
      <c r="B6" s="1"/>
      <c r="C6" s="2"/>
      <c r="D6" s="3"/>
      <c r="E6" s="3"/>
      <c r="F6" s="3"/>
      <c r="G6" s="3"/>
    </row>
    <row r="7" spans="1:10" ht="5.35" customHeight="1" x14ac:dyDescent="0.25"/>
    <row r="8" spans="1:10" s="13" customFormat="1" ht="35.700000000000003" x14ac:dyDescent="0.25">
      <c r="A8" s="9" t="s">
        <v>0</v>
      </c>
      <c r="B8" s="9" t="s">
        <v>1</v>
      </c>
      <c r="C8" s="10" t="s">
        <v>2</v>
      </c>
      <c r="D8" s="11" t="s">
        <v>383</v>
      </c>
      <c r="E8" s="11" t="s">
        <v>3</v>
      </c>
      <c r="F8" s="12" t="s">
        <v>384</v>
      </c>
      <c r="G8" s="12" t="s">
        <v>503</v>
      </c>
      <c r="H8" s="11" t="s">
        <v>190</v>
      </c>
      <c r="I8" s="11" t="s">
        <v>220</v>
      </c>
      <c r="J8" s="11" t="s">
        <v>191</v>
      </c>
    </row>
    <row r="9" spans="1:10" s="21" customFormat="1" ht="15.05" customHeight="1" x14ac:dyDescent="0.2">
      <c r="A9" s="14" t="s">
        <v>4</v>
      </c>
      <c r="B9" s="15" t="s">
        <v>5</v>
      </c>
      <c r="C9" s="16" t="s">
        <v>6</v>
      </c>
      <c r="D9" s="18">
        <v>25</v>
      </c>
      <c r="E9" s="17">
        <v>60</v>
      </c>
      <c r="F9" s="19">
        <v>5.49</v>
      </c>
      <c r="G9" s="20">
        <v>3.1208</v>
      </c>
      <c r="H9" s="18">
        <v>41</v>
      </c>
      <c r="I9" s="18">
        <v>39</v>
      </c>
      <c r="J9" s="20" t="s">
        <v>194</v>
      </c>
    </row>
    <row r="10" spans="1:10" s="21" customFormat="1" ht="15.05" customHeight="1" x14ac:dyDescent="0.2">
      <c r="A10" s="119" t="s">
        <v>7</v>
      </c>
      <c r="B10" s="120" t="s">
        <v>5</v>
      </c>
      <c r="C10" s="121" t="s">
        <v>188</v>
      </c>
      <c r="D10" s="122">
        <v>14</v>
      </c>
      <c r="E10" s="123">
        <v>38</v>
      </c>
      <c r="F10" s="124">
        <v>2</v>
      </c>
      <c r="G10" s="125">
        <v>1</v>
      </c>
      <c r="H10" s="122">
        <v>28</v>
      </c>
      <c r="I10" s="122">
        <v>30</v>
      </c>
      <c r="J10" s="125" t="s">
        <v>192</v>
      </c>
    </row>
    <row r="11" spans="1:10" s="21" customFormat="1" ht="15.05" customHeight="1" x14ac:dyDescent="0.2">
      <c r="A11" s="27" t="s">
        <v>9</v>
      </c>
      <c r="B11" s="28" t="s">
        <v>5</v>
      </c>
      <c r="C11" s="29" t="s">
        <v>189</v>
      </c>
      <c r="D11" s="31">
        <v>15</v>
      </c>
      <c r="E11" s="30">
        <v>23</v>
      </c>
      <c r="F11" s="22">
        <v>1</v>
      </c>
      <c r="G11" s="32">
        <v>0.5</v>
      </c>
      <c r="H11" s="31">
        <v>20</v>
      </c>
      <c r="I11" s="31">
        <v>38.200000000000003</v>
      </c>
      <c r="J11" s="32" t="s">
        <v>192</v>
      </c>
    </row>
    <row r="12" spans="1:10" s="21" customFormat="1" ht="15.05" customHeight="1" x14ac:dyDescent="0.2">
      <c r="A12" s="119" t="s">
        <v>11</v>
      </c>
      <c r="B12" s="120" t="s">
        <v>5</v>
      </c>
      <c r="C12" s="121" t="s">
        <v>12</v>
      </c>
      <c r="D12" s="122">
        <v>16</v>
      </c>
      <c r="E12" s="123">
        <v>22</v>
      </c>
      <c r="F12" s="124">
        <v>1.17</v>
      </c>
      <c r="G12" s="125">
        <v>0.56999999999999995</v>
      </c>
      <c r="H12" s="122">
        <v>18.5</v>
      </c>
      <c r="I12" s="122">
        <v>38</v>
      </c>
      <c r="J12" s="125" t="s">
        <v>192</v>
      </c>
    </row>
    <row r="13" spans="1:10" s="21" customFormat="1" ht="15.05" customHeight="1" x14ac:dyDescent="0.2">
      <c r="A13" s="27" t="s">
        <v>13</v>
      </c>
      <c r="B13" s="28" t="s">
        <v>14</v>
      </c>
      <c r="C13" s="34" t="s">
        <v>312</v>
      </c>
      <c r="D13" s="31">
        <v>88</v>
      </c>
      <c r="E13" s="30">
        <v>116</v>
      </c>
      <c r="F13" s="22">
        <v>29</v>
      </c>
      <c r="G13" s="32">
        <v>13</v>
      </c>
      <c r="H13" s="31">
        <v>57.3</v>
      </c>
      <c r="I13" s="31">
        <v>46.2</v>
      </c>
      <c r="J13" s="32" t="s">
        <v>194</v>
      </c>
    </row>
    <row r="14" spans="1:10" s="21" customFormat="1" ht="15.05" customHeight="1" x14ac:dyDescent="0.2">
      <c r="A14" s="27"/>
      <c r="B14" s="28" t="s">
        <v>5</v>
      </c>
      <c r="C14" s="34" t="s">
        <v>225</v>
      </c>
      <c r="D14" s="31">
        <v>15</v>
      </c>
      <c r="E14" s="30">
        <v>24</v>
      </c>
      <c r="F14" s="22">
        <v>1.3</v>
      </c>
      <c r="G14" s="32">
        <v>0.65</v>
      </c>
      <c r="H14" s="31">
        <v>20</v>
      </c>
      <c r="I14" s="31">
        <v>38</v>
      </c>
      <c r="J14" s="32" t="s">
        <v>192</v>
      </c>
    </row>
    <row r="15" spans="1:10" s="21" customFormat="1" ht="15.05" customHeight="1" x14ac:dyDescent="0.2">
      <c r="A15" s="14" t="s">
        <v>15</v>
      </c>
      <c r="B15" s="15" t="s">
        <v>14</v>
      </c>
      <c r="C15" s="35" t="s">
        <v>15</v>
      </c>
      <c r="D15" s="18">
        <v>78</v>
      </c>
      <c r="E15" s="17">
        <v>105</v>
      </c>
      <c r="F15" s="20">
        <v>22.4</v>
      </c>
      <c r="G15" s="20">
        <v>11.4</v>
      </c>
      <c r="H15" s="18">
        <v>55</v>
      </c>
      <c r="I15" s="18">
        <v>47</v>
      </c>
      <c r="J15" s="20" t="s">
        <v>194</v>
      </c>
    </row>
    <row r="16" spans="1:10" s="24" customFormat="1" ht="15.05" customHeight="1" x14ac:dyDescent="0.25">
      <c r="A16" s="33"/>
      <c r="B16" s="27" t="s">
        <v>16</v>
      </c>
      <c r="C16" s="36"/>
      <c r="D16" s="38">
        <v>78</v>
      </c>
      <c r="E16" s="37">
        <v>105</v>
      </c>
      <c r="F16" s="40">
        <v>22.4</v>
      </c>
      <c r="G16" s="40">
        <v>11.4</v>
      </c>
      <c r="H16" s="38" t="s">
        <v>193</v>
      </c>
      <c r="I16" s="38" t="s">
        <v>193</v>
      </c>
      <c r="J16" s="40" t="s">
        <v>193</v>
      </c>
    </row>
    <row r="17" spans="1:10" s="21" customFormat="1" ht="15.05" customHeight="1" x14ac:dyDescent="0.2">
      <c r="A17" s="27"/>
      <c r="B17" s="28" t="s">
        <v>5</v>
      </c>
      <c r="C17" s="29" t="s">
        <v>17</v>
      </c>
      <c r="D17" s="31">
        <v>15</v>
      </c>
      <c r="E17" s="30">
        <v>29</v>
      </c>
      <c r="F17" s="22">
        <v>1.32</v>
      </c>
      <c r="G17" s="32">
        <v>0.66</v>
      </c>
      <c r="H17" s="31">
        <v>23</v>
      </c>
      <c r="I17" s="31">
        <v>38</v>
      </c>
      <c r="J17" s="32" t="s">
        <v>192</v>
      </c>
    </row>
    <row r="18" spans="1:10" s="21" customFormat="1" ht="15.05" customHeight="1" x14ac:dyDescent="0.25">
      <c r="A18" s="27"/>
      <c r="B18" s="41"/>
      <c r="C18" s="29" t="s">
        <v>18</v>
      </c>
      <c r="D18" s="31">
        <v>15</v>
      </c>
      <c r="E18" s="30">
        <v>35</v>
      </c>
      <c r="F18" s="22">
        <v>1.55</v>
      </c>
      <c r="G18" s="32">
        <v>0.78</v>
      </c>
      <c r="H18" s="31">
        <v>27.2</v>
      </c>
      <c r="I18" s="31">
        <v>38</v>
      </c>
      <c r="J18" s="32" t="s">
        <v>192</v>
      </c>
    </row>
    <row r="19" spans="1:10" s="21" customFormat="1" ht="15.05" customHeight="1" x14ac:dyDescent="0.25">
      <c r="A19" s="27"/>
      <c r="B19" s="41"/>
      <c r="C19" s="29" t="s">
        <v>19</v>
      </c>
      <c r="D19" s="31">
        <v>16</v>
      </c>
      <c r="E19" s="30">
        <v>26</v>
      </c>
      <c r="F19" s="22">
        <v>1.32</v>
      </c>
      <c r="G19" s="32">
        <v>0.66</v>
      </c>
      <c r="H19" s="31">
        <v>23</v>
      </c>
      <c r="I19" s="31">
        <v>38</v>
      </c>
      <c r="J19" s="32" t="s">
        <v>192</v>
      </c>
    </row>
    <row r="20" spans="1:10" s="44" customFormat="1" ht="15.05" customHeight="1" x14ac:dyDescent="0.25">
      <c r="A20" s="27"/>
      <c r="B20" s="27" t="s">
        <v>20</v>
      </c>
      <c r="C20" s="36"/>
      <c r="D20" s="37">
        <f>SUM(D17:D19)</f>
        <v>46</v>
      </c>
      <c r="E20" s="37">
        <f>SUM(E17:E19)</f>
        <v>90</v>
      </c>
      <c r="F20" s="43">
        <f t="shared" ref="F20:G20" si="0">SUM(F17:F19)</f>
        <v>4.1900000000000004</v>
      </c>
      <c r="G20" s="43">
        <f t="shared" si="0"/>
        <v>2.1</v>
      </c>
      <c r="H20" s="37" t="s">
        <v>193</v>
      </c>
      <c r="I20" s="37" t="s">
        <v>193</v>
      </c>
      <c r="J20" s="43" t="s">
        <v>193</v>
      </c>
    </row>
    <row r="21" spans="1:10" s="21" customFormat="1" ht="15.05" customHeight="1" x14ac:dyDescent="0.2">
      <c r="A21" s="14" t="s">
        <v>21</v>
      </c>
      <c r="B21" s="15" t="s">
        <v>14</v>
      </c>
      <c r="C21" s="16" t="s">
        <v>22</v>
      </c>
      <c r="D21" s="18">
        <v>20</v>
      </c>
      <c r="E21" s="17">
        <v>35</v>
      </c>
      <c r="F21" s="19">
        <v>5.25</v>
      </c>
      <c r="G21" s="20">
        <v>3.15</v>
      </c>
      <c r="H21" s="18">
        <v>57.3</v>
      </c>
      <c r="I21" s="18">
        <v>45</v>
      </c>
      <c r="J21" s="20" t="s">
        <v>194</v>
      </c>
    </row>
    <row r="22" spans="1:10" s="21" customFormat="1" ht="15.05" customHeight="1" x14ac:dyDescent="0.25">
      <c r="A22" s="27"/>
      <c r="B22" s="41"/>
      <c r="C22" s="29" t="s">
        <v>23</v>
      </c>
      <c r="D22" s="31">
        <v>74</v>
      </c>
      <c r="E22" s="30">
        <v>102</v>
      </c>
      <c r="F22" s="22">
        <v>21.1</v>
      </c>
      <c r="G22" s="32">
        <v>12.2</v>
      </c>
      <c r="H22" s="31">
        <v>57.3</v>
      </c>
      <c r="I22" s="31">
        <v>45</v>
      </c>
      <c r="J22" s="32" t="s">
        <v>194</v>
      </c>
    </row>
    <row r="23" spans="1:10" s="21" customFormat="1" ht="15.05" customHeight="1" x14ac:dyDescent="0.25">
      <c r="A23" s="27"/>
      <c r="B23" s="41"/>
      <c r="C23" s="29" t="s">
        <v>24</v>
      </c>
      <c r="D23" s="31">
        <v>61</v>
      </c>
      <c r="E23" s="30">
        <v>77</v>
      </c>
      <c r="F23" s="22">
        <v>16.399999999999999</v>
      </c>
      <c r="G23" s="32">
        <v>10.199999999999999</v>
      </c>
      <c r="H23" s="31">
        <v>57.3</v>
      </c>
      <c r="I23" s="31">
        <v>45</v>
      </c>
      <c r="J23" s="32" t="s">
        <v>194</v>
      </c>
    </row>
    <row r="24" spans="1:10" s="21" customFormat="1" ht="15.05" customHeight="1" x14ac:dyDescent="0.25">
      <c r="A24" s="27"/>
      <c r="B24" s="41"/>
      <c r="C24" s="29" t="s">
        <v>25</v>
      </c>
      <c r="D24" s="31">
        <v>90</v>
      </c>
      <c r="E24" s="30">
        <v>108</v>
      </c>
      <c r="F24" s="22">
        <v>25.8</v>
      </c>
      <c r="G24" s="32">
        <v>16.7</v>
      </c>
      <c r="H24" s="31">
        <v>60</v>
      </c>
      <c r="I24" s="31">
        <v>46</v>
      </c>
      <c r="J24" s="32" t="s">
        <v>194</v>
      </c>
    </row>
    <row r="25" spans="1:10" s="21" customFormat="1" ht="15.05" customHeight="1" x14ac:dyDescent="0.25">
      <c r="A25" s="27"/>
      <c r="B25" s="41"/>
      <c r="C25" s="29" t="s">
        <v>26</v>
      </c>
      <c r="D25" s="31">
        <v>43</v>
      </c>
      <c r="E25" s="30">
        <v>53</v>
      </c>
      <c r="F25" s="22">
        <v>12.7</v>
      </c>
      <c r="G25" s="32">
        <v>8</v>
      </c>
      <c r="H25" s="31">
        <v>57.3</v>
      </c>
      <c r="I25" s="31">
        <v>45</v>
      </c>
      <c r="J25" s="32" t="s">
        <v>194</v>
      </c>
    </row>
    <row r="26" spans="1:10" s="44" customFormat="1" ht="15.05" customHeight="1" x14ac:dyDescent="0.25">
      <c r="A26" s="27"/>
      <c r="B26" s="27" t="s">
        <v>16</v>
      </c>
      <c r="C26" s="36"/>
      <c r="D26" s="37">
        <f>SUM(D21:D25)</f>
        <v>288</v>
      </c>
      <c r="E26" s="37">
        <f>SUM(E21:E25)</f>
        <v>375</v>
      </c>
      <c r="F26" s="43">
        <f t="shared" ref="F26:G26" si="1">SUM(F21:F25)</f>
        <v>81.25</v>
      </c>
      <c r="G26" s="43">
        <f t="shared" si="1"/>
        <v>50.25</v>
      </c>
      <c r="H26" s="37" t="s">
        <v>193</v>
      </c>
      <c r="I26" s="37" t="s">
        <v>193</v>
      </c>
      <c r="J26" s="43" t="s">
        <v>193</v>
      </c>
    </row>
    <row r="27" spans="1:10" s="21" customFormat="1" ht="15.05" customHeight="1" x14ac:dyDescent="0.2">
      <c r="A27" s="27"/>
      <c r="B27" s="28" t="s">
        <v>5</v>
      </c>
      <c r="C27" s="29" t="s">
        <v>27</v>
      </c>
      <c r="D27" s="31">
        <v>15</v>
      </c>
      <c r="E27" s="30">
        <v>34</v>
      </c>
      <c r="F27" s="22">
        <v>2.4</v>
      </c>
      <c r="G27" s="32">
        <v>1.6</v>
      </c>
      <c r="H27" s="31">
        <v>32</v>
      </c>
      <c r="I27" s="31">
        <v>38.5</v>
      </c>
      <c r="J27" s="32" t="s">
        <v>192</v>
      </c>
    </row>
    <row r="28" spans="1:10" s="21" customFormat="1" ht="15.05" customHeight="1" x14ac:dyDescent="0.25">
      <c r="A28" s="27"/>
      <c r="B28" s="41"/>
      <c r="C28" s="29" t="s">
        <v>28</v>
      </c>
      <c r="D28" s="31">
        <v>26</v>
      </c>
      <c r="E28" s="30">
        <v>58</v>
      </c>
      <c r="F28" s="22">
        <v>5</v>
      </c>
      <c r="G28" s="32">
        <v>3</v>
      </c>
      <c r="H28" s="31">
        <v>40</v>
      </c>
      <c r="I28" s="31">
        <v>45</v>
      </c>
      <c r="J28" s="32" t="s">
        <v>192</v>
      </c>
    </row>
    <row r="29" spans="1:10" s="21" customFormat="1" ht="15.05" customHeight="1" x14ac:dyDescent="0.25">
      <c r="A29" s="27"/>
      <c r="B29" s="41"/>
      <c r="C29" s="29" t="s">
        <v>29</v>
      </c>
      <c r="D29" s="31">
        <v>19</v>
      </c>
      <c r="E29" s="30">
        <v>35</v>
      </c>
      <c r="F29" s="22">
        <v>1.6</v>
      </c>
      <c r="G29" s="32">
        <v>0.8</v>
      </c>
      <c r="H29" s="31">
        <v>28</v>
      </c>
      <c r="I29" s="31">
        <v>38.5</v>
      </c>
      <c r="J29" s="32" t="s">
        <v>192</v>
      </c>
    </row>
    <row r="30" spans="1:10" s="21" customFormat="1" ht="15.05" customHeight="1" x14ac:dyDescent="0.25">
      <c r="A30" s="27"/>
      <c r="B30" s="41"/>
      <c r="C30" s="29" t="s">
        <v>30</v>
      </c>
      <c r="D30" s="31">
        <v>23</v>
      </c>
      <c r="E30" s="30">
        <v>52</v>
      </c>
      <c r="F30" s="22">
        <v>3.16</v>
      </c>
      <c r="G30" s="32">
        <v>1.776</v>
      </c>
      <c r="H30" s="31">
        <v>32</v>
      </c>
      <c r="I30" s="31">
        <v>39</v>
      </c>
      <c r="J30" s="32" t="s">
        <v>192</v>
      </c>
    </row>
    <row r="31" spans="1:10" s="21" customFormat="1" ht="15.05" customHeight="1" x14ac:dyDescent="0.25">
      <c r="A31" s="27"/>
      <c r="B31" s="27" t="s">
        <v>20</v>
      </c>
      <c r="C31" s="29"/>
      <c r="D31" s="37">
        <f>SUM(D27:D30)</f>
        <v>83</v>
      </c>
      <c r="E31" s="37">
        <f>SUM(E27:E30)</f>
        <v>179</v>
      </c>
      <c r="F31" s="43">
        <f t="shared" ref="F31:G31" si="2">SUM(F27:F30)</f>
        <v>12.16</v>
      </c>
      <c r="G31" s="43">
        <f t="shared" si="2"/>
        <v>7.1759999999999993</v>
      </c>
      <c r="H31" s="37" t="s">
        <v>193</v>
      </c>
      <c r="I31" s="37" t="s">
        <v>193</v>
      </c>
      <c r="J31" s="43" t="s">
        <v>193</v>
      </c>
    </row>
    <row r="32" spans="1:10" s="21" customFormat="1" ht="15.05" customHeight="1" x14ac:dyDescent="0.2">
      <c r="A32" s="119" t="s">
        <v>31</v>
      </c>
      <c r="B32" s="120" t="s">
        <v>5</v>
      </c>
      <c r="C32" s="121" t="s">
        <v>364</v>
      </c>
      <c r="D32" s="122">
        <v>16</v>
      </c>
      <c r="E32" s="123">
        <v>21</v>
      </c>
      <c r="F32" s="124">
        <v>0.8</v>
      </c>
      <c r="G32" s="125">
        <v>0.4</v>
      </c>
      <c r="H32" s="122">
        <v>14</v>
      </c>
      <c r="I32" s="122">
        <v>39</v>
      </c>
      <c r="J32" s="125" t="s">
        <v>192</v>
      </c>
    </row>
    <row r="33" spans="1:10" s="21" customFormat="1" ht="15.05" customHeight="1" x14ac:dyDescent="0.2">
      <c r="A33" s="119" t="s">
        <v>32</v>
      </c>
      <c r="B33" s="120" t="s">
        <v>5</v>
      </c>
      <c r="C33" s="121" t="s">
        <v>33</v>
      </c>
      <c r="D33" s="122">
        <v>24</v>
      </c>
      <c r="E33" s="123">
        <v>36</v>
      </c>
      <c r="F33" s="124">
        <v>2.4</v>
      </c>
      <c r="G33" s="125">
        <v>1.2</v>
      </c>
      <c r="H33" s="122">
        <v>22.2</v>
      </c>
      <c r="I33" s="122">
        <v>39</v>
      </c>
      <c r="J33" s="125" t="s">
        <v>192</v>
      </c>
    </row>
    <row r="34" spans="1:10" s="21" customFormat="1" ht="15.05" customHeight="1" x14ac:dyDescent="0.2">
      <c r="A34" s="27" t="s">
        <v>34</v>
      </c>
      <c r="B34" s="28" t="s">
        <v>14</v>
      </c>
      <c r="C34" s="34" t="s">
        <v>314</v>
      </c>
      <c r="D34" s="31">
        <v>54</v>
      </c>
      <c r="E34" s="30">
        <v>68</v>
      </c>
      <c r="F34" s="22">
        <v>14.1</v>
      </c>
      <c r="G34" s="32">
        <v>8.8000000000000007</v>
      </c>
      <c r="H34" s="31">
        <v>56.2</v>
      </c>
      <c r="I34" s="31">
        <v>46</v>
      </c>
      <c r="J34" s="32" t="s">
        <v>194</v>
      </c>
    </row>
    <row r="35" spans="1:10" s="21" customFormat="1" ht="15.05" customHeight="1" x14ac:dyDescent="0.2">
      <c r="A35" s="27"/>
      <c r="B35" s="28"/>
      <c r="C35" s="34" t="s">
        <v>218</v>
      </c>
      <c r="D35" s="31">
        <v>63</v>
      </c>
      <c r="E35" s="30">
        <v>81</v>
      </c>
      <c r="F35" s="22">
        <v>17</v>
      </c>
      <c r="G35" s="32">
        <v>10.8</v>
      </c>
      <c r="H35" s="31">
        <v>57.3</v>
      </c>
      <c r="I35" s="31">
        <v>45</v>
      </c>
      <c r="J35" s="32" t="s">
        <v>194</v>
      </c>
    </row>
    <row r="36" spans="1:10" s="44" customFormat="1" ht="15.05" customHeight="1" x14ac:dyDescent="0.25">
      <c r="A36" s="27"/>
      <c r="B36" s="27" t="s">
        <v>16</v>
      </c>
      <c r="C36" s="36"/>
      <c r="D36" s="37">
        <f>SUM(D34:D35)</f>
        <v>117</v>
      </c>
      <c r="E36" s="37">
        <f>SUM(E34:E35)</f>
        <v>149</v>
      </c>
      <c r="F36" s="43">
        <f t="shared" ref="F36:G36" si="3">SUM(F34:F35)</f>
        <v>31.1</v>
      </c>
      <c r="G36" s="43">
        <f t="shared" si="3"/>
        <v>19.600000000000001</v>
      </c>
      <c r="H36" s="38" t="s">
        <v>193</v>
      </c>
      <c r="I36" s="38" t="s">
        <v>193</v>
      </c>
      <c r="J36" s="40" t="s">
        <v>193</v>
      </c>
    </row>
    <row r="37" spans="1:10" s="51" customFormat="1" ht="15.05" customHeight="1" x14ac:dyDescent="0.2">
      <c r="A37" s="47"/>
      <c r="B37" s="28" t="s">
        <v>5</v>
      </c>
      <c r="C37" s="48" t="s">
        <v>35</v>
      </c>
      <c r="D37" s="50">
        <v>22</v>
      </c>
      <c r="E37" s="49">
        <v>38</v>
      </c>
      <c r="F37" s="22">
        <v>2.8</v>
      </c>
      <c r="G37" s="22">
        <v>2.1</v>
      </c>
      <c r="H37" s="50">
        <v>25</v>
      </c>
      <c r="I37" s="50">
        <v>45</v>
      </c>
      <c r="J37" s="22" t="s">
        <v>192</v>
      </c>
    </row>
    <row r="38" spans="1:10" s="51" customFormat="1" ht="15.05" customHeight="1" x14ac:dyDescent="0.25">
      <c r="A38" s="47"/>
      <c r="B38" s="48"/>
      <c r="C38" s="53" t="s">
        <v>36</v>
      </c>
      <c r="D38" s="50">
        <v>22</v>
      </c>
      <c r="E38" s="49">
        <v>31</v>
      </c>
      <c r="F38" s="22">
        <v>4.8</v>
      </c>
      <c r="G38" s="22">
        <v>3.2</v>
      </c>
      <c r="H38" s="50">
        <v>32</v>
      </c>
      <c r="I38" s="50">
        <v>40</v>
      </c>
      <c r="J38" s="22" t="s">
        <v>194</v>
      </c>
    </row>
    <row r="39" spans="1:10" s="51" customFormat="1" ht="15.05" customHeight="1" x14ac:dyDescent="0.25">
      <c r="A39" s="47"/>
      <c r="B39" s="48"/>
      <c r="C39" s="53" t="s">
        <v>38</v>
      </c>
      <c r="D39" s="50">
        <v>22</v>
      </c>
      <c r="E39" s="49">
        <v>38</v>
      </c>
      <c r="F39" s="22">
        <v>3.25</v>
      </c>
      <c r="G39" s="22">
        <v>1.44</v>
      </c>
      <c r="H39" s="50">
        <v>34.299999999999997</v>
      </c>
      <c r="I39" s="50">
        <v>39</v>
      </c>
      <c r="J39" s="22" t="s">
        <v>192</v>
      </c>
    </row>
    <row r="40" spans="1:10" s="51" customFormat="1" ht="15.05" customHeight="1" x14ac:dyDescent="0.25">
      <c r="A40" s="47"/>
      <c r="B40" s="27" t="s">
        <v>20</v>
      </c>
      <c r="C40" s="53"/>
      <c r="D40" s="55">
        <f>SUM(D37:D39)</f>
        <v>66</v>
      </c>
      <c r="E40" s="55">
        <f>SUM(E37:E39)</f>
        <v>107</v>
      </c>
      <c r="F40" s="56">
        <f>SUM(F37:F39)</f>
        <v>10.85</v>
      </c>
      <c r="G40" s="56">
        <f>SUM(G37:G39)</f>
        <v>6.74</v>
      </c>
      <c r="H40" s="55" t="s">
        <v>193</v>
      </c>
      <c r="I40" s="55" t="s">
        <v>193</v>
      </c>
      <c r="J40" s="56" t="s">
        <v>193</v>
      </c>
    </row>
    <row r="41" spans="1:10" s="51" customFormat="1" ht="15.05" customHeight="1" x14ac:dyDescent="0.2">
      <c r="A41" s="57" t="s">
        <v>39</v>
      </c>
      <c r="B41" s="15" t="s">
        <v>14</v>
      </c>
      <c r="C41" s="58" t="s">
        <v>315</v>
      </c>
      <c r="D41" s="60">
        <v>63</v>
      </c>
      <c r="E41" s="59">
        <v>38</v>
      </c>
      <c r="F41" s="19">
        <v>16.2</v>
      </c>
      <c r="G41" s="19">
        <v>8.1</v>
      </c>
      <c r="H41" s="60">
        <v>75</v>
      </c>
      <c r="I41" s="60">
        <v>49</v>
      </c>
      <c r="J41" s="19" t="s">
        <v>194</v>
      </c>
    </row>
    <row r="42" spans="1:10" s="51" customFormat="1" ht="15.05" customHeight="1" x14ac:dyDescent="0.25">
      <c r="A42" s="47"/>
      <c r="B42" s="48"/>
      <c r="C42" s="53" t="s">
        <v>40</v>
      </c>
      <c r="D42" s="50">
        <v>60</v>
      </c>
      <c r="E42" s="49">
        <v>64</v>
      </c>
      <c r="F42" s="22">
        <v>14.6</v>
      </c>
      <c r="G42" s="22">
        <v>10.6</v>
      </c>
      <c r="H42" s="50">
        <v>57.3</v>
      </c>
      <c r="I42" s="50">
        <v>46</v>
      </c>
      <c r="J42" s="22" t="s">
        <v>194</v>
      </c>
    </row>
    <row r="43" spans="1:10" s="51" customFormat="1" ht="15.05" customHeight="1" x14ac:dyDescent="0.25">
      <c r="A43" s="47"/>
      <c r="B43" s="48"/>
      <c r="C43" s="62" t="s">
        <v>41</v>
      </c>
      <c r="D43" s="50">
        <v>40</v>
      </c>
      <c r="E43" s="49">
        <v>40</v>
      </c>
      <c r="F43" s="22">
        <v>13.9</v>
      </c>
      <c r="G43" s="22">
        <v>10.1</v>
      </c>
      <c r="H43" s="50">
        <v>52.3</v>
      </c>
      <c r="I43" s="50">
        <v>46</v>
      </c>
      <c r="J43" s="22" t="s">
        <v>194</v>
      </c>
    </row>
    <row r="44" spans="1:10" s="66" customFormat="1" ht="15.05" customHeight="1" x14ac:dyDescent="0.25">
      <c r="A44" s="63"/>
      <c r="B44" s="27" t="s">
        <v>16</v>
      </c>
      <c r="C44" s="64"/>
      <c r="D44" s="65">
        <f>SUM(D41:D43)</f>
        <v>163</v>
      </c>
      <c r="E44" s="65">
        <f>SUM(E41:E43)</f>
        <v>142</v>
      </c>
      <c r="F44" s="39">
        <f t="shared" ref="F44:G44" si="4">SUM(F41:F43)</f>
        <v>44.699999999999996</v>
      </c>
      <c r="G44" s="39">
        <f t="shared" si="4"/>
        <v>28.799999999999997</v>
      </c>
      <c r="H44" s="65" t="s">
        <v>193</v>
      </c>
      <c r="I44" s="65" t="s">
        <v>193</v>
      </c>
      <c r="J44" s="39" t="s">
        <v>193</v>
      </c>
    </row>
    <row r="45" spans="1:10" s="51" customFormat="1" ht="15.05" customHeight="1" x14ac:dyDescent="0.2">
      <c r="A45" s="63"/>
      <c r="B45" s="28" t="s">
        <v>5</v>
      </c>
      <c r="C45" s="68" t="s">
        <v>42</v>
      </c>
      <c r="D45" s="50">
        <v>16</v>
      </c>
      <c r="E45" s="50">
        <v>33</v>
      </c>
      <c r="F45" s="22">
        <v>1.4</v>
      </c>
      <c r="G45" s="22">
        <v>0.7</v>
      </c>
      <c r="H45" s="50">
        <v>28</v>
      </c>
      <c r="I45" s="50">
        <v>38.5</v>
      </c>
      <c r="J45" s="22" t="s">
        <v>192</v>
      </c>
    </row>
    <row r="46" spans="1:10" s="51" customFormat="1" ht="15.05" customHeight="1" x14ac:dyDescent="0.25">
      <c r="A46" s="63"/>
      <c r="B46" s="69"/>
      <c r="C46" s="62" t="s">
        <v>43</v>
      </c>
      <c r="D46" s="50">
        <v>15</v>
      </c>
      <c r="E46" s="50">
        <v>32</v>
      </c>
      <c r="F46" s="22">
        <v>1.6</v>
      </c>
      <c r="G46" s="22">
        <v>0.8</v>
      </c>
      <c r="H46" s="50">
        <v>30</v>
      </c>
      <c r="I46" s="50">
        <v>39.5</v>
      </c>
      <c r="J46" s="22" t="s">
        <v>192</v>
      </c>
    </row>
    <row r="47" spans="1:10" s="66" customFormat="1" ht="15.05" customHeight="1" x14ac:dyDescent="0.25">
      <c r="A47" s="63"/>
      <c r="B47" s="63" t="s">
        <v>20</v>
      </c>
      <c r="C47" s="70"/>
      <c r="D47" s="65">
        <f>SUM(D45:D46)</f>
        <v>31</v>
      </c>
      <c r="E47" s="65">
        <f>SUM(E45:E46)</f>
        <v>65</v>
      </c>
      <c r="F47" s="39">
        <f t="shared" ref="F47:G47" si="5">SUM(F45:F46)</f>
        <v>3</v>
      </c>
      <c r="G47" s="39">
        <f t="shared" si="5"/>
        <v>1.5</v>
      </c>
      <c r="H47" s="65" t="s">
        <v>193</v>
      </c>
      <c r="I47" s="65" t="s">
        <v>193</v>
      </c>
      <c r="J47" s="39" t="s">
        <v>193</v>
      </c>
    </row>
    <row r="48" spans="1:10" s="51" customFormat="1" ht="15.05" customHeight="1" x14ac:dyDescent="0.2">
      <c r="A48" s="137" t="s">
        <v>44</v>
      </c>
      <c r="B48" s="120" t="s">
        <v>5</v>
      </c>
      <c r="C48" s="138" t="s">
        <v>45</v>
      </c>
      <c r="D48" s="139">
        <v>32</v>
      </c>
      <c r="E48" s="139">
        <v>38</v>
      </c>
      <c r="F48" s="124">
        <v>4</v>
      </c>
      <c r="G48" s="124">
        <v>2</v>
      </c>
      <c r="H48" s="139">
        <v>36</v>
      </c>
      <c r="I48" s="139">
        <v>39</v>
      </c>
      <c r="J48" s="124" t="s">
        <v>192</v>
      </c>
    </row>
    <row r="49" spans="1:10" s="51" customFormat="1" ht="15.05" customHeight="1" x14ac:dyDescent="0.2">
      <c r="A49" s="71" t="s">
        <v>46</v>
      </c>
      <c r="B49" s="15" t="s">
        <v>14</v>
      </c>
      <c r="C49" s="72" t="s">
        <v>316</v>
      </c>
      <c r="D49" s="60">
        <v>96</v>
      </c>
      <c r="E49" s="60">
        <v>130</v>
      </c>
      <c r="F49" s="19">
        <v>30.8</v>
      </c>
      <c r="G49" s="19">
        <v>14.7</v>
      </c>
      <c r="H49" s="60">
        <v>55</v>
      </c>
      <c r="I49" s="60">
        <v>46</v>
      </c>
      <c r="J49" s="19" t="s">
        <v>194</v>
      </c>
    </row>
    <row r="50" spans="1:10" s="66" customFormat="1" ht="15.05" customHeight="1" x14ac:dyDescent="0.25">
      <c r="A50" s="47"/>
      <c r="B50" s="27" t="s">
        <v>16</v>
      </c>
      <c r="C50" s="70"/>
      <c r="D50" s="65">
        <v>96</v>
      </c>
      <c r="E50" s="65">
        <v>130</v>
      </c>
      <c r="F50" s="39">
        <v>30.8</v>
      </c>
      <c r="G50" s="39">
        <v>14.7</v>
      </c>
      <c r="H50" s="65" t="s">
        <v>193</v>
      </c>
      <c r="I50" s="65" t="s">
        <v>193</v>
      </c>
      <c r="J50" s="39" t="s">
        <v>193</v>
      </c>
    </row>
    <row r="51" spans="1:10" s="76" customFormat="1" ht="15.05" customHeight="1" x14ac:dyDescent="0.25">
      <c r="A51" s="47"/>
      <c r="B51" s="28" t="s">
        <v>5</v>
      </c>
      <c r="C51" s="73" t="s">
        <v>47</v>
      </c>
      <c r="D51" s="74">
        <v>19</v>
      </c>
      <c r="E51" s="74">
        <v>18</v>
      </c>
      <c r="F51" s="75">
        <v>1</v>
      </c>
      <c r="G51" s="75">
        <v>0.5</v>
      </c>
      <c r="H51" s="74">
        <v>15</v>
      </c>
      <c r="I51" s="74">
        <v>38</v>
      </c>
      <c r="J51" s="75" t="s">
        <v>192</v>
      </c>
    </row>
    <row r="52" spans="1:10" s="76" customFormat="1" ht="15.05" customHeight="1" x14ac:dyDescent="0.25">
      <c r="A52" s="77"/>
      <c r="B52" s="28"/>
      <c r="C52" s="73" t="s">
        <v>48</v>
      </c>
      <c r="D52" s="74">
        <v>17</v>
      </c>
      <c r="E52" s="74">
        <v>29</v>
      </c>
      <c r="F52" s="75">
        <v>2</v>
      </c>
      <c r="G52" s="75">
        <v>1</v>
      </c>
      <c r="H52" s="74">
        <v>30</v>
      </c>
      <c r="I52" s="74">
        <v>38</v>
      </c>
      <c r="J52" s="75" t="s">
        <v>192</v>
      </c>
    </row>
    <row r="53" spans="1:10" s="76" customFormat="1" ht="15.05" customHeight="1" x14ac:dyDescent="0.25">
      <c r="A53" s="77"/>
      <c r="B53" s="28"/>
      <c r="C53" s="73" t="s">
        <v>49</v>
      </c>
      <c r="D53" s="74">
        <v>31</v>
      </c>
      <c r="E53" s="74">
        <v>60</v>
      </c>
      <c r="F53" s="75">
        <v>4.5</v>
      </c>
      <c r="G53" s="75">
        <v>3</v>
      </c>
      <c r="H53" s="74">
        <v>30</v>
      </c>
      <c r="I53" s="74">
        <v>38</v>
      </c>
      <c r="J53" s="75" t="s">
        <v>192</v>
      </c>
    </row>
    <row r="54" spans="1:10" s="80" customFormat="1" ht="15.05" customHeight="1" x14ac:dyDescent="0.25">
      <c r="A54" s="77"/>
      <c r="B54" s="63" t="s">
        <v>20</v>
      </c>
      <c r="C54" s="70"/>
      <c r="D54" s="78">
        <f>SUM(D51:D53)</f>
        <v>67</v>
      </c>
      <c r="E54" s="78">
        <f>SUM(E51:E53)</f>
        <v>107</v>
      </c>
      <c r="F54" s="79">
        <f t="shared" ref="F54:G54" si="6">SUM(F51:F53)</f>
        <v>7.5</v>
      </c>
      <c r="G54" s="79">
        <f t="shared" si="6"/>
        <v>4.5</v>
      </c>
      <c r="H54" s="78" t="s">
        <v>193</v>
      </c>
      <c r="I54" s="78" t="s">
        <v>193</v>
      </c>
      <c r="J54" s="79" t="s">
        <v>193</v>
      </c>
    </row>
    <row r="55" spans="1:10" s="76" customFormat="1" ht="15.05" customHeight="1" x14ac:dyDescent="0.25">
      <c r="A55" s="82" t="s">
        <v>50</v>
      </c>
      <c r="B55" s="15" t="s">
        <v>14</v>
      </c>
      <c r="C55" s="83" t="s">
        <v>317</v>
      </c>
      <c r="D55" s="84">
        <v>63</v>
      </c>
      <c r="E55" s="84">
        <v>84</v>
      </c>
      <c r="F55" s="85">
        <v>18.8</v>
      </c>
      <c r="G55" s="85">
        <v>9.1999999999999993</v>
      </c>
      <c r="H55" s="84">
        <v>57.3</v>
      </c>
      <c r="I55" s="84">
        <v>46</v>
      </c>
      <c r="J55" s="85" t="s">
        <v>194</v>
      </c>
    </row>
    <row r="56" spans="1:10" s="76" customFormat="1" ht="15.05" customHeight="1" x14ac:dyDescent="0.25">
      <c r="A56" s="77"/>
      <c r="B56" s="28"/>
      <c r="C56" s="86" t="s">
        <v>318</v>
      </c>
      <c r="D56" s="74">
        <v>53</v>
      </c>
      <c r="E56" s="74">
        <v>61</v>
      </c>
      <c r="F56" s="75">
        <v>14.5</v>
      </c>
      <c r="G56" s="75">
        <v>9.5</v>
      </c>
      <c r="H56" s="74">
        <v>57.3</v>
      </c>
      <c r="I56" s="74">
        <v>45</v>
      </c>
      <c r="J56" s="75" t="s">
        <v>194</v>
      </c>
    </row>
    <row r="57" spans="1:10" s="80" customFormat="1" ht="15.05" customHeight="1" x14ac:dyDescent="0.25">
      <c r="A57" s="77"/>
      <c r="B57" s="27" t="s">
        <v>16</v>
      </c>
      <c r="C57" s="70"/>
      <c r="D57" s="78">
        <f>D55+D56</f>
        <v>116</v>
      </c>
      <c r="E57" s="78">
        <f>E55+E56</f>
        <v>145</v>
      </c>
      <c r="F57" s="79">
        <f t="shared" ref="F57:G57" si="7">F55+F56</f>
        <v>33.299999999999997</v>
      </c>
      <c r="G57" s="79">
        <f t="shared" si="7"/>
        <v>18.7</v>
      </c>
      <c r="H57" s="78" t="s">
        <v>193</v>
      </c>
      <c r="I57" s="78" t="s">
        <v>193</v>
      </c>
      <c r="J57" s="79" t="s">
        <v>193</v>
      </c>
    </row>
    <row r="58" spans="1:10" s="76" customFormat="1" ht="15.05" customHeight="1" x14ac:dyDescent="0.25">
      <c r="A58" s="77"/>
      <c r="B58" s="28" t="s">
        <v>5</v>
      </c>
      <c r="C58" s="68" t="s">
        <v>51</v>
      </c>
      <c r="D58" s="74">
        <v>19</v>
      </c>
      <c r="E58" s="74">
        <v>37</v>
      </c>
      <c r="F58" s="75">
        <v>1.7</v>
      </c>
      <c r="G58" s="75">
        <v>1.7</v>
      </c>
      <c r="H58" s="74">
        <v>36</v>
      </c>
      <c r="I58" s="74">
        <v>41.8</v>
      </c>
      <c r="J58" s="75" t="s">
        <v>192</v>
      </c>
    </row>
    <row r="59" spans="1:10" s="80" customFormat="1" ht="15.05" customHeight="1" x14ac:dyDescent="0.25">
      <c r="A59" s="77"/>
      <c r="B59" s="63" t="s">
        <v>20</v>
      </c>
      <c r="C59" s="70"/>
      <c r="D59" s="78">
        <v>19</v>
      </c>
      <c r="E59" s="78">
        <v>37</v>
      </c>
      <c r="F59" s="79">
        <v>1.7</v>
      </c>
      <c r="G59" s="79">
        <v>1.7</v>
      </c>
      <c r="H59" s="78" t="s">
        <v>193</v>
      </c>
      <c r="I59" s="78" t="s">
        <v>193</v>
      </c>
      <c r="J59" s="79" t="s">
        <v>193</v>
      </c>
    </row>
    <row r="60" spans="1:10" s="76" customFormat="1" ht="15.05" customHeight="1" x14ac:dyDescent="0.25">
      <c r="A60" s="82" t="s">
        <v>52</v>
      </c>
      <c r="B60" s="15" t="s">
        <v>14</v>
      </c>
      <c r="C60" s="35" t="s">
        <v>363</v>
      </c>
      <c r="D60" s="84">
        <v>60</v>
      </c>
      <c r="E60" s="84">
        <v>86</v>
      </c>
      <c r="F60" s="85">
        <v>14.4</v>
      </c>
      <c r="G60" s="85">
        <v>8.8000000000000007</v>
      </c>
      <c r="H60" s="84">
        <v>55</v>
      </c>
      <c r="I60" s="84">
        <v>46</v>
      </c>
      <c r="J60" s="85" t="s">
        <v>194</v>
      </c>
    </row>
    <row r="61" spans="1:10" s="76" customFormat="1" ht="15.05" customHeight="1" x14ac:dyDescent="0.25">
      <c r="A61" s="77"/>
      <c r="B61" s="27" t="s">
        <v>16</v>
      </c>
      <c r="C61" s="62"/>
      <c r="D61" s="78">
        <v>60</v>
      </c>
      <c r="E61" s="78">
        <v>86</v>
      </c>
      <c r="F61" s="79">
        <v>14.4</v>
      </c>
      <c r="G61" s="79">
        <v>8.8000000000000007</v>
      </c>
      <c r="H61" s="78" t="s">
        <v>193</v>
      </c>
      <c r="I61" s="78" t="s">
        <v>193</v>
      </c>
      <c r="J61" s="79" t="s">
        <v>193</v>
      </c>
    </row>
    <row r="62" spans="1:10" s="76" customFormat="1" ht="15.05" customHeight="1" x14ac:dyDescent="0.25">
      <c r="A62" s="77"/>
      <c r="B62" s="28" t="s">
        <v>5</v>
      </c>
      <c r="C62" s="62" t="s">
        <v>195</v>
      </c>
      <c r="D62" s="74">
        <v>14</v>
      </c>
      <c r="E62" s="74">
        <v>15</v>
      </c>
      <c r="F62" s="75">
        <v>1.36</v>
      </c>
      <c r="G62" s="75">
        <v>0.68</v>
      </c>
      <c r="H62" s="74">
        <v>25</v>
      </c>
      <c r="I62" s="74">
        <v>46</v>
      </c>
      <c r="J62" s="75" t="s">
        <v>194</v>
      </c>
    </row>
    <row r="63" spans="1:10" s="76" customFormat="1" ht="15.05" customHeight="1" x14ac:dyDescent="0.25">
      <c r="A63" s="47"/>
      <c r="B63" s="48"/>
      <c r="C63" s="62" t="s">
        <v>53</v>
      </c>
      <c r="D63" s="74">
        <v>11</v>
      </c>
      <c r="E63" s="74">
        <v>13</v>
      </c>
      <c r="F63" s="75">
        <v>2.2000000000000002</v>
      </c>
      <c r="G63" s="75">
        <v>1</v>
      </c>
      <c r="H63" s="74">
        <v>24</v>
      </c>
      <c r="I63" s="74">
        <v>36</v>
      </c>
      <c r="J63" s="75" t="s">
        <v>194</v>
      </c>
    </row>
    <row r="64" spans="1:10" s="76" customFormat="1" ht="15.05" customHeight="1" x14ac:dyDescent="0.25">
      <c r="A64" s="47"/>
      <c r="B64" s="48"/>
      <c r="C64" s="62" t="s">
        <v>54</v>
      </c>
      <c r="D64" s="74">
        <v>18</v>
      </c>
      <c r="E64" s="74">
        <v>22</v>
      </c>
      <c r="F64" s="75">
        <v>0.77</v>
      </c>
      <c r="G64" s="75">
        <v>0.38500000000000001</v>
      </c>
      <c r="H64" s="74">
        <v>14</v>
      </c>
      <c r="I64" s="74">
        <v>39</v>
      </c>
      <c r="J64" s="75" t="s">
        <v>192</v>
      </c>
    </row>
    <row r="65" spans="1:10" s="76" customFormat="1" ht="15.05" customHeight="1" x14ac:dyDescent="0.25">
      <c r="A65" s="152"/>
      <c r="B65" s="141" t="s">
        <v>20</v>
      </c>
      <c r="C65" s="145"/>
      <c r="D65" s="143">
        <f>SUM(D62:D64)</f>
        <v>43</v>
      </c>
      <c r="E65" s="143">
        <f>SUM(E62:E64)</f>
        <v>50</v>
      </c>
      <c r="F65" s="144">
        <f t="shared" ref="F65:G65" si="8">SUM(F62:F64)</f>
        <v>4.33</v>
      </c>
      <c r="G65" s="144">
        <f t="shared" si="8"/>
        <v>2.0650000000000004</v>
      </c>
      <c r="H65" s="143" t="s">
        <v>193</v>
      </c>
      <c r="I65" s="143" t="s">
        <v>193</v>
      </c>
      <c r="J65" s="144" t="s">
        <v>193</v>
      </c>
    </row>
    <row r="66" spans="1:10" s="76" customFormat="1" ht="15.05" customHeight="1" x14ac:dyDescent="0.25">
      <c r="A66" s="153" t="s">
        <v>55</v>
      </c>
      <c r="B66" s="120" t="s">
        <v>5</v>
      </c>
      <c r="C66" s="138" t="s">
        <v>56</v>
      </c>
      <c r="D66" s="149">
        <v>29</v>
      </c>
      <c r="E66" s="149">
        <v>32</v>
      </c>
      <c r="F66" s="150">
        <v>2.6</v>
      </c>
      <c r="G66" s="150">
        <v>1.3</v>
      </c>
      <c r="H66" s="149">
        <v>27</v>
      </c>
      <c r="I66" s="149">
        <v>39</v>
      </c>
      <c r="J66" s="150" t="s">
        <v>192</v>
      </c>
    </row>
    <row r="67" spans="1:10" s="76" customFormat="1" ht="15.05" customHeight="1" x14ac:dyDescent="0.25">
      <c r="A67" s="77" t="s">
        <v>57</v>
      </c>
      <c r="B67" s="28" t="s">
        <v>5</v>
      </c>
      <c r="C67" s="62" t="s">
        <v>219</v>
      </c>
      <c r="D67" s="74">
        <v>12</v>
      </c>
      <c r="E67" s="74">
        <v>28</v>
      </c>
      <c r="F67" s="75">
        <v>3.89</v>
      </c>
      <c r="G67" s="75">
        <v>1.48</v>
      </c>
      <c r="H67" s="74">
        <v>37.299999999999997</v>
      </c>
      <c r="I67" s="74">
        <v>39</v>
      </c>
      <c r="J67" s="75" t="s">
        <v>194</v>
      </c>
    </row>
    <row r="68" spans="1:10" s="76" customFormat="1" ht="15.05" customHeight="1" x14ac:dyDescent="0.25">
      <c r="A68" s="77"/>
      <c r="B68" s="28"/>
      <c r="C68" s="62" t="s">
        <v>196</v>
      </c>
      <c r="D68" s="74">
        <v>19</v>
      </c>
      <c r="E68" s="74">
        <v>31</v>
      </c>
      <c r="F68" s="75">
        <v>1.72</v>
      </c>
      <c r="G68" s="75">
        <v>0.92</v>
      </c>
      <c r="H68" s="74">
        <v>30</v>
      </c>
      <c r="I68" s="74">
        <v>37.5</v>
      </c>
      <c r="J68" s="75" t="s">
        <v>192</v>
      </c>
    </row>
    <row r="69" spans="1:10" s="81" customFormat="1" ht="15.05" customHeight="1" x14ac:dyDescent="0.25">
      <c r="A69" s="93"/>
      <c r="B69" s="63" t="s">
        <v>20</v>
      </c>
      <c r="C69" s="89"/>
      <c r="D69" s="90">
        <f>SUM(D67:D68)</f>
        <v>31</v>
      </c>
      <c r="E69" s="90">
        <f>SUM(E67:E68)</f>
        <v>59</v>
      </c>
      <c r="F69" s="91">
        <f t="shared" ref="F69:G69" si="9">SUM(F67:F68)</f>
        <v>5.61</v>
      </c>
      <c r="G69" s="91">
        <f t="shared" si="9"/>
        <v>2.4</v>
      </c>
      <c r="H69" s="90" t="s">
        <v>193</v>
      </c>
      <c r="I69" s="90" t="s">
        <v>193</v>
      </c>
      <c r="J69" s="91" t="s">
        <v>193</v>
      </c>
    </row>
    <row r="70" spans="1:10" s="76" customFormat="1" ht="15.05" customHeight="1" x14ac:dyDescent="0.25">
      <c r="A70" s="82" t="s">
        <v>59</v>
      </c>
      <c r="B70" s="15" t="s">
        <v>14</v>
      </c>
      <c r="C70" s="83" t="s">
        <v>60</v>
      </c>
      <c r="D70" s="84">
        <v>60</v>
      </c>
      <c r="E70" s="84">
        <v>71</v>
      </c>
      <c r="F70" s="85">
        <v>17.600000000000001</v>
      </c>
      <c r="G70" s="85">
        <v>11.05</v>
      </c>
      <c r="H70" s="84">
        <v>60</v>
      </c>
      <c r="I70" s="84">
        <v>45</v>
      </c>
      <c r="J70" s="85" t="s">
        <v>194</v>
      </c>
    </row>
    <row r="71" spans="1:10" s="76" customFormat="1" ht="15.05" customHeight="1" x14ac:dyDescent="0.25">
      <c r="A71" s="77"/>
      <c r="B71" s="28"/>
      <c r="C71" s="73" t="s">
        <v>320</v>
      </c>
      <c r="D71" s="74">
        <v>65</v>
      </c>
      <c r="E71" s="74">
        <v>78</v>
      </c>
      <c r="F71" s="75">
        <v>17.149999999999999</v>
      </c>
      <c r="G71" s="75">
        <v>9.75</v>
      </c>
      <c r="H71" s="74">
        <v>60</v>
      </c>
      <c r="I71" s="74">
        <v>45</v>
      </c>
      <c r="J71" s="75" t="s">
        <v>194</v>
      </c>
    </row>
    <row r="72" spans="1:10" s="76" customFormat="1" ht="15.05" customHeight="1" x14ac:dyDescent="0.25">
      <c r="A72" s="77"/>
      <c r="B72" s="28"/>
      <c r="C72" s="73" t="s">
        <v>62</v>
      </c>
      <c r="D72" s="74">
        <v>20</v>
      </c>
      <c r="E72" s="74">
        <v>24</v>
      </c>
      <c r="F72" s="75">
        <v>4</v>
      </c>
      <c r="G72" s="75">
        <v>3.2</v>
      </c>
      <c r="H72" s="74">
        <v>57.3</v>
      </c>
      <c r="I72" s="74">
        <v>45</v>
      </c>
      <c r="J72" s="75" t="s">
        <v>194</v>
      </c>
    </row>
    <row r="73" spans="1:10" s="76" customFormat="1" ht="15.05" customHeight="1" x14ac:dyDescent="0.25">
      <c r="A73" s="77"/>
      <c r="B73" s="28"/>
      <c r="C73" s="73" t="s">
        <v>63</v>
      </c>
      <c r="D73" s="74">
        <v>70</v>
      </c>
      <c r="E73" s="74">
        <v>84</v>
      </c>
      <c r="F73" s="75">
        <v>18.399999999999999</v>
      </c>
      <c r="G73" s="75">
        <v>10</v>
      </c>
      <c r="H73" s="74">
        <v>57.3</v>
      </c>
      <c r="I73" s="74">
        <v>45</v>
      </c>
      <c r="J73" s="75" t="s">
        <v>194</v>
      </c>
    </row>
    <row r="74" spans="1:10" s="76" customFormat="1" ht="15.05" customHeight="1" x14ac:dyDescent="0.25">
      <c r="A74" s="77"/>
      <c r="B74" s="28"/>
      <c r="C74" s="73" t="s">
        <v>64</v>
      </c>
      <c r="D74" s="74">
        <v>44</v>
      </c>
      <c r="E74" s="74">
        <v>47</v>
      </c>
      <c r="F74" s="75">
        <v>11.6</v>
      </c>
      <c r="G74" s="75">
        <v>5.8</v>
      </c>
      <c r="H74" s="74">
        <v>55</v>
      </c>
      <c r="I74" s="74">
        <v>45</v>
      </c>
      <c r="J74" s="75" t="s">
        <v>194</v>
      </c>
    </row>
    <row r="75" spans="1:10" s="76" customFormat="1" ht="15.05" customHeight="1" x14ac:dyDescent="0.25">
      <c r="A75" s="77"/>
      <c r="B75" s="28"/>
      <c r="C75" s="73" t="s">
        <v>362</v>
      </c>
      <c r="D75" s="74">
        <v>60</v>
      </c>
      <c r="E75" s="74">
        <v>75</v>
      </c>
      <c r="F75" s="75">
        <v>17.7</v>
      </c>
      <c r="G75" s="75">
        <v>11.7</v>
      </c>
      <c r="H75" s="74">
        <v>60</v>
      </c>
      <c r="I75" s="74">
        <v>45</v>
      </c>
      <c r="J75" s="75" t="s">
        <v>194</v>
      </c>
    </row>
    <row r="76" spans="1:10" s="76" customFormat="1" ht="15.05" customHeight="1" x14ac:dyDescent="0.25">
      <c r="A76" s="77"/>
      <c r="B76" s="28"/>
      <c r="C76" s="73" t="s">
        <v>65</v>
      </c>
      <c r="D76" s="74">
        <v>63</v>
      </c>
      <c r="E76" s="74">
        <v>74</v>
      </c>
      <c r="F76" s="75">
        <v>18.399999999999999</v>
      </c>
      <c r="G76" s="75">
        <v>10</v>
      </c>
      <c r="H76" s="74">
        <v>60</v>
      </c>
      <c r="I76" s="74">
        <v>45.4</v>
      </c>
      <c r="J76" s="75" t="s">
        <v>194</v>
      </c>
    </row>
    <row r="77" spans="1:10" s="76" customFormat="1" ht="15.05" customHeight="1" x14ac:dyDescent="0.25">
      <c r="A77" s="77"/>
      <c r="B77" s="28"/>
      <c r="C77" s="73" t="s">
        <v>361</v>
      </c>
      <c r="D77" s="74">
        <v>28</v>
      </c>
      <c r="E77" s="74">
        <v>36</v>
      </c>
      <c r="F77" s="75">
        <v>8.5</v>
      </c>
      <c r="G77" s="75">
        <v>4.8</v>
      </c>
      <c r="H77" s="74">
        <v>60</v>
      </c>
      <c r="I77" s="74">
        <v>52</v>
      </c>
      <c r="J77" s="75" t="s">
        <v>194</v>
      </c>
    </row>
    <row r="78" spans="1:10" s="76" customFormat="1" ht="15.05" customHeight="1" x14ac:dyDescent="0.25">
      <c r="A78" s="77"/>
      <c r="B78" s="28"/>
      <c r="C78" s="62" t="s">
        <v>66</v>
      </c>
      <c r="D78" s="74">
        <v>54</v>
      </c>
      <c r="E78" s="74">
        <v>54</v>
      </c>
      <c r="F78" s="75">
        <v>12.8</v>
      </c>
      <c r="G78" s="75">
        <v>6</v>
      </c>
      <c r="H78" s="74">
        <v>60</v>
      </c>
      <c r="I78" s="74">
        <v>45</v>
      </c>
      <c r="J78" s="75" t="s">
        <v>194</v>
      </c>
    </row>
    <row r="79" spans="1:10" s="76" customFormat="1" ht="15.05" customHeight="1" x14ac:dyDescent="0.25">
      <c r="A79" s="77"/>
      <c r="B79" s="28"/>
      <c r="C79" s="114" t="s">
        <v>197</v>
      </c>
      <c r="D79" s="74">
        <v>79</v>
      </c>
      <c r="E79" s="74">
        <v>90</v>
      </c>
      <c r="F79" s="75">
        <v>26.5</v>
      </c>
      <c r="G79" s="75">
        <v>14.1</v>
      </c>
      <c r="H79" s="74">
        <v>60</v>
      </c>
      <c r="I79" s="74">
        <v>45</v>
      </c>
      <c r="J79" s="75" t="s">
        <v>194</v>
      </c>
    </row>
    <row r="80" spans="1:10" s="76" customFormat="1" ht="15.05" customHeight="1" x14ac:dyDescent="0.25">
      <c r="A80" s="77"/>
      <c r="B80" s="28"/>
      <c r="C80" s="73" t="s">
        <v>198</v>
      </c>
      <c r="D80" s="74">
        <v>54</v>
      </c>
      <c r="E80" s="74">
        <v>59</v>
      </c>
      <c r="F80" s="75">
        <v>14.2</v>
      </c>
      <c r="G80" s="75">
        <v>8.5</v>
      </c>
      <c r="H80" s="74">
        <v>60</v>
      </c>
      <c r="I80" s="74">
        <v>45</v>
      </c>
      <c r="J80" s="75" t="s">
        <v>194</v>
      </c>
    </row>
    <row r="81" spans="1:10" s="76" customFormat="1" ht="15.05" customHeight="1" x14ac:dyDescent="0.25">
      <c r="A81" s="77"/>
      <c r="B81" s="28"/>
      <c r="C81" s="73" t="s">
        <v>67</v>
      </c>
      <c r="D81" s="74">
        <v>52</v>
      </c>
      <c r="E81" s="74">
        <v>59</v>
      </c>
      <c r="F81" s="75">
        <v>14</v>
      </c>
      <c r="G81" s="75">
        <v>7</v>
      </c>
      <c r="H81" s="74">
        <v>60</v>
      </c>
      <c r="I81" s="74">
        <v>45</v>
      </c>
      <c r="J81" s="75" t="s">
        <v>194</v>
      </c>
    </row>
    <row r="82" spans="1:10" s="76" customFormat="1" ht="15.05" customHeight="1" x14ac:dyDescent="0.25">
      <c r="A82" s="77"/>
      <c r="B82" s="28"/>
      <c r="C82" s="73" t="s">
        <v>323</v>
      </c>
      <c r="D82" s="74">
        <v>104</v>
      </c>
      <c r="E82" s="74">
        <v>130</v>
      </c>
      <c r="F82" s="75">
        <v>28.6</v>
      </c>
      <c r="G82" s="75">
        <v>16.5</v>
      </c>
      <c r="H82" s="74">
        <v>60</v>
      </c>
      <c r="I82" s="74">
        <v>52</v>
      </c>
      <c r="J82" s="75" t="s">
        <v>194</v>
      </c>
    </row>
    <row r="83" spans="1:10" s="76" customFormat="1" ht="15.05" customHeight="1" x14ac:dyDescent="0.25">
      <c r="A83" s="77"/>
      <c r="B83" s="28"/>
      <c r="C83" s="73" t="s">
        <v>226</v>
      </c>
      <c r="D83" s="74">
        <v>52</v>
      </c>
      <c r="E83" s="74">
        <v>61</v>
      </c>
      <c r="F83" s="75">
        <v>14.56</v>
      </c>
      <c r="G83" s="75">
        <v>8.1999999999999993</v>
      </c>
      <c r="H83" s="74">
        <v>60</v>
      </c>
      <c r="I83" s="74">
        <v>46</v>
      </c>
      <c r="J83" s="75" t="s">
        <v>194</v>
      </c>
    </row>
    <row r="84" spans="1:10" s="76" customFormat="1" ht="15.05" customHeight="1" x14ac:dyDescent="0.25">
      <c r="A84" s="77"/>
      <c r="B84" s="28"/>
      <c r="C84" s="73" t="s">
        <v>199</v>
      </c>
      <c r="D84" s="74">
        <v>107</v>
      </c>
      <c r="E84" s="74">
        <v>116</v>
      </c>
      <c r="F84" s="75">
        <v>32.1</v>
      </c>
      <c r="G84" s="75">
        <v>20.399999999999999</v>
      </c>
      <c r="H84" s="74">
        <v>60</v>
      </c>
      <c r="I84" s="74">
        <v>45.4</v>
      </c>
      <c r="J84" s="75" t="s">
        <v>194</v>
      </c>
    </row>
    <row r="85" spans="1:10" s="76" customFormat="1" ht="15.05" customHeight="1" x14ac:dyDescent="0.25">
      <c r="A85" s="77"/>
      <c r="B85" s="28"/>
      <c r="C85" s="73" t="s">
        <v>70</v>
      </c>
      <c r="D85" s="74">
        <v>62</v>
      </c>
      <c r="E85" s="74">
        <v>70</v>
      </c>
      <c r="F85" s="75">
        <v>15.8</v>
      </c>
      <c r="G85" s="75">
        <v>10</v>
      </c>
      <c r="H85" s="74">
        <v>55</v>
      </c>
      <c r="I85" s="74">
        <v>45</v>
      </c>
      <c r="J85" s="75" t="s">
        <v>194</v>
      </c>
    </row>
    <row r="86" spans="1:10" s="76" customFormat="1" ht="15.05" customHeight="1" x14ac:dyDescent="0.25">
      <c r="A86" s="77"/>
      <c r="B86" s="28"/>
      <c r="C86" s="73" t="s">
        <v>324</v>
      </c>
      <c r="D86" s="74">
        <v>39</v>
      </c>
      <c r="E86" s="74">
        <v>46</v>
      </c>
      <c r="F86" s="75">
        <v>9</v>
      </c>
      <c r="G86" s="75">
        <v>6</v>
      </c>
      <c r="H86" s="74">
        <v>57.3</v>
      </c>
      <c r="I86" s="74">
        <v>45</v>
      </c>
      <c r="J86" s="75" t="s">
        <v>194</v>
      </c>
    </row>
    <row r="87" spans="1:10" s="76" customFormat="1" ht="15.05" customHeight="1" x14ac:dyDescent="0.25">
      <c r="A87" s="77"/>
      <c r="B87" s="28"/>
      <c r="C87" s="73" t="s">
        <v>200</v>
      </c>
      <c r="D87" s="74">
        <v>94</v>
      </c>
      <c r="E87" s="74">
        <v>113</v>
      </c>
      <c r="F87" s="75">
        <v>26.3</v>
      </c>
      <c r="G87" s="75">
        <v>12.3</v>
      </c>
      <c r="H87" s="74">
        <v>60</v>
      </c>
      <c r="I87" s="74">
        <v>45.4</v>
      </c>
      <c r="J87" s="75" t="s">
        <v>194</v>
      </c>
    </row>
    <row r="88" spans="1:10" s="76" customFormat="1" ht="15.05" customHeight="1" x14ac:dyDescent="0.25">
      <c r="A88" s="77"/>
      <c r="B88" s="28"/>
      <c r="C88" s="73" t="s">
        <v>71</v>
      </c>
      <c r="D88" s="74">
        <v>70</v>
      </c>
      <c r="E88" s="74">
        <v>83</v>
      </c>
      <c r="F88" s="75">
        <v>19.8</v>
      </c>
      <c r="G88" s="75">
        <v>10.8</v>
      </c>
      <c r="H88" s="74">
        <v>60</v>
      </c>
      <c r="I88" s="74">
        <v>45</v>
      </c>
      <c r="J88" s="75" t="s">
        <v>194</v>
      </c>
    </row>
    <row r="89" spans="1:10" s="76" customFormat="1" ht="15.05" customHeight="1" x14ac:dyDescent="0.25">
      <c r="A89" s="77"/>
      <c r="B89" s="28"/>
      <c r="C89" s="73" t="s">
        <v>72</v>
      </c>
      <c r="D89" s="74">
        <v>92</v>
      </c>
      <c r="E89" s="74">
        <v>107</v>
      </c>
      <c r="F89" s="75">
        <v>24.8</v>
      </c>
      <c r="G89" s="75">
        <v>13.3</v>
      </c>
      <c r="H89" s="74">
        <v>57.3</v>
      </c>
      <c r="I89" s="74">
        <v>46</v>
      </c>
      <c r="J89" s="75" t="s">
        <v>194</v>
      </c>
    </row>
    <row r="90" spans="1:10" s="76" customFormat="1" ht="15.05" customHeight="1" x14ac:dyDescent="0.25">
      <c r="A90" s="77"/>
      <c r="B90" s="28"/>
      <c r="C90" s="73" t="s">
        <v>73</v>
      </c>
      <c r="D90" s="74">
        <v>64</v>
      </c>
      <c r="E90" s="74">
        <v>84</v>
      </c>
      <c r="F90" s="75">
        <v>19.05</v>
      </c>
      <c r="G90" s="75">
        <v>10.9</v>
      </c>
      <c r="H90" s="74">
        <v>60</v>
      </c>
      <c r="I90" s="74">
        <v>45</v>
      </c>
      <c r="J90" s="75" t="s">
        <v>194</v>
      </c>
    </row>
    <row r="91" spans="1:10" s="76" customFormat="1" ht="15.05" customHeight="1" x14ac:dyDescent="0.25">
      <c r="A91" s="77"/>
      <c r="B91" s="28"/>
      <c r="C91" s="73" t="s">
        <v>360</v>
      </c>
      <c r="D91" s="74">
        <v>59</v>
      </c>
      <c r="E91" s="74">
        <v>68</v>
      </c>
      <c r="F91" s="75">
        <v>16.5</v>
      </c>
      <c r="G91" s="75">
        <v>9</v>
      </c>
      <c r="H91" s="74">
        <v>57.3</v>
      </c>
      <c r="I91" s="74">
        <v>46</v>
      </c>
      <c r="J91" s="75" t="s">
        <v>194</v>
      </c>
    </row>
    <row r="92" spans="1:10" s="76" customFormat="1" ht="15.05" customHeight="1" x14ac:dyDescent="0.25">
      <c r="A92" s="77"/>
      <c r="B92" s="28"/>
      <c r="C92" s="73" t="s">
        <v>326</v>
      </c>
      <c r="D92" s="74">
        <v>55</v>
      </c>
      <c r="E92" s="74">
        <v>62</v>
      </c>
      <c r="F92" s="75">
        <v>15.4</v>
      </c>
      <c r="G92" s="75">
        <v>7</v>
      </c>
      <c r="H92" s="74">
        <v>57.3</v>
      </c>
      <c r="I92" s="74">
        <v>46</v>
      </c>
      <c r="J92" s="75" t="s">
        <v>194</v>
      </c>
    </row>
    <row r="93" spans="1:10" s="76" customFormat="1" ht="15.05" customHeight="1" x14ac:dyDescent="0.25">
      <c r="A93" s="77"/>
      <c r="B93" s="28"/>
      <c r="C93" s="62" t="s">
        <v>327</v>
      </c>
      <c r="D93" s="74">
        <v>67</v>
      </c>
      <c r="E93" s="74">
        <v>47</v>
      </c>
      <c r="F93" s="75">
        <v>16.3</v>
      </c>
      <c r="G93" s="75">
        <v>9.5</v>
      </c>
      <c r="H93" s="74">
        <v>68.5</v>
      </c>
      <c r="I93" s="74">
        <v>49</v>
      </c>
      <c r="J93" s="75" t="s">
        <v>194</v>
      </c>
    </row>
    <row r="94" spans="1:10" s="76" customFormat="1" ht="15.05" customHeight="1" x14ac:dyDescent="0.25">
      <c r="A94" s="77"/>
      <c r="B94" s="28"/>
      <c r="C94" s="62" t="s">
        <v>74</v>
      </c>
      <c r="D94" s="74">
        <v>60</v>
      </c>
      <c r="E94" s="74">
        <v>68</v>
      </c>
      <c r="F94" s="75">
        <v>17.350000000000001</v>
      </c>
      <c r="G94" s="75">
        <v>9.65</v>
      </c>
      <c r="H94" s="74">
        <v>60</v>
      </c>
      <c r="I94" s="74">
        <v>52</v>
      </c>
      <c r="J94" s="75" t="s">
        <v>194</v>
      </c>
    </row>
    <row r="95" spans="1:10" s="76" customFormat="1" ht="15.05" customHeight="1" x14ac:dyDescent="0.25">
      <c r="A95" s="77"/>
      <c r="B95" s="28"/>
      <c r="C95" s="73" t="s">
        <v>328</v>
      </c>
      <c r="D95" s="74">
        <v>84</v>
      </c>
      <c r="E95" s="74">
        <v>89</v>
      </c>
      <c r="F95" s="75">
        <v>21.55</v>
      </c>
      <c r="G95" s="75">
        <v>12.65</v>
      </c>
      <c r="H95" s="74">
        <v>60</v>
      </c>
      <c r="I95" s="74">
        <v>45</v>
      </c>
      <c r="J95" s="75" t="s">
        <v>194</v>
      </c>
    </row>
    <row r="96" spans="1:10" s="76" customFormat="1" ht="15.05" customHeight="1" x14ac:dyDescent="0.25">
      <c r="A96" s="77"/>
      <c r="B96" s="28"/>
      <c r="C96" s="73" t="s">
        <v>359</v>
      </c>
      <c r="D96" s="74">
        <v>97</v>
      </c>
      <c r="E96" s="74">
        <v>125</v>
      </c>
      <c r="F96" s="75">
        <v>25.2</v>
      </c>
      <c r="G96" s="75">
        <v>14.3</v>
      </c>
      <c r="H96" s="74">
        <v>60</v>
      </c>
      <c r="I96" s="74">
        <v>45</v>
      </c>
      <c r="J96" s="75" t="s">
        <v>194</v>
      </c>
    </row>
    <row r="97" spans="1:10" s="76" customFormat="1" ht="15.05" customHeight="1" x14ac:dyDescent="0.25">
      <c r="A97" s="77"/>
      <c r="B97" s="28"/>
      <c r="C97" s="62" t="s">
        <v>76</v>
      </c>
      <c r="D97" s="74">
        <v>112</v>
      </c>
      <c r="E97" s="74">
        <v>134</v>
      </c>
      <c r="F97" s="75">
        <v>30.51</v>
      </c>
      <c r="G97" s="75">
        <v>17.850000000000001</v>
      </c>
      <c r="H97" s="74">
        <v>57.3</v>
      </c>
      <c r="I97" s="74">
        <v>46</v>
      </c>
      <c r="J97" s="75" t="s">
        <v>194</v>
      </c>
    </row>
    <row r="98" spans="1:10" s="76" customFormat="1" ht="15.05" customHeight="1" x14ac:dyDescent="0.25">
      <c r="A98" s="77"/>
      <c r="B98" s="28"/>
      <c r="C98" s="62" t="s">
        <v>227</v>
      </c>
      <c r="D98" s="74">
        <v>41</v>
      </c>
      <c r="E98" s="74">
        <v>54</v>
      </c>
      <c r="F98" s="75">
        <v>14.55</v>
      </c>
      <c r="G98" s="75">
        <v>6.95</v>
      </c>
      <c r="H98" s="74">
        <v>70</v>
      </c>
      <c r="I98" s="74">
        <v>45</v>
      </c>
      <c r="J98" s="75" t="s">
        <v>194</v>
      </c>
    </row>
    <row r="99" spans="1:10" s="76" customFormat="1" ht="15.05" customHeight="1" x14ac:dyDescent="0.25">
      <c r="A99" s="77"/>
      <c r="B99" s="28"/>
      <c r="C99" s="73" t="s">
        <v>358</v>
      </c>
      <c r="D99" s="74">
        <v>45</v>
      </c>
      <c r="E99" s="74">
        <v>53</v>
      </c>
      <c r="F99" s="75">
        <v>12.4</v>
      </c>
      <c r="G99" s="75">
        <v>7.4</v>
      </c>
      <c r="H99" s="74">
        <v>60</v>
      </c>
      <c r="I99" s="74">
        <v>52</v>
      </c>
      <c r="J99" s="75" t="s">
        <v>194</v>
      </c>
    </row>
    <row r="100" spans="1:10" s="76" customFormat="1" ht="15.05" customHeight="1" x14ac:dyDescent="0.25">
      <c r="A100" s="77"/>
      <c r="B100" s="28"/>
      <c r="C100" s="62" t="s">
        <v>201</v>
      </c>
      <c r="D100" s="74">
        <v>56</v>
      </c>
      <c r="E100" s="74">
        <v>68</v>
      </c>
      <c r="F100" s="75">
        <v>16.8</v>
      </c>
      <c r="G100" s="75">
        <v>11</v>
      </c>
      <c r="H100" s="74">
        <v>60</v>
      </c>
      <c r="I100" s="74">
        <v>45</v>
      </c>
      <c r="J100" s="75" t="s">
        <v>194</v>
      </c>
    </row>
    <row r="101" spans="1:10" s="76" customFormat="1" ht="15.05" customHeight="1" x14ac:dyDescent="0.25">
      <c r="A101" s="77"/>
      <c r="B101" s="28"/>
      <c r="C101" s="62" t="s">
        <v>331</v>
      </c>
      <c r="D101" s="74">
        <v>38</v>
      </c>
      <c r="E101" s="74">
        <v>51</v>
      </c>
      <c r="F101" s="75">
        <v>10.6</v>
      </c>
      <c r="G101" s="75">
        <v>5.8</v>
      </c>
      <c r="H101" s="74">
        <v>57.3</v>
      </c>
      <c r="I101" s="74">
        <v>46.4</v>
      </c>
      <c r="J101" s="75" t="s">
        <v>194</v>
      </c>
    </row>
    <row r="102" spans="1:10" s="76" customFormat="1" ht="15.05" customHeight="1" x14ac:dyDescent="0.25">
      <c r="A102" s="77"/>
      <c r="B102" s="28"/>
      <c r="C102" s="73" t="s">
        <v>332</v>
      </c>
      <c r="D102" s="74">
        <v>27</v>
      </c>
      <c r="E102" s="74">
        <v>25</v>
      </c>
      <c r="F102" s="75">
        <v>11.2</v>
      </c>
      <c r="G102" s="75">
        <v>6</v>
      </c>
      <c r="H102" s="74">
        <v>60</v>
      </c>
      <c r="I102" s="74">
        <v>45</v>
      </c>
      <c r="J102" s="75" t="s">
        <v>194</v>
      </c>
    </row>
    <row r="103" spans="1:10" s="76" customFormat="1" ht="15.05" customHeight="1" x14ac:dyDescent="0.25">
      <c r="A103" s="77"/>
      <c r="B103" s="28"/>
      <c r="C103" s="62" t="s">
        <v>77</v>
      </c>
      <c r="D103" s="74">
        <v>30</v>
      </c>
      <c r="E103" s="74">
        <v>42</v>
      </c>
      <c r="F103" s="75">
        <v>7.5</v>
      </c>
      <c r="G103" s="75">
        <v>5.41</v>
      </c>
      <c r="H103" s="74">
        <v>52.3</v>
      </c>
      <c r="I103" s="74">
        <v>45</v>
      </c>
      <c r="J103" s="75" t="s">
        <v>194</v>
      </c>
    </row>
    <row r="104" spans="1:10" s="76" customFormat="1" ht="15.05" customHeight="1" x14ac:dyDescent="0.25">
      <c r="A104" s="80"/>
      <c r="B104" s="28"/>
      <c r="C104" s="73" t="s">
        <v>333</v>
      </c>
      <c r="D104" s="74">
        <v>117</v>
      </c>
      <c r="E104" s="74">
        <v>130</v>
      </c>
      <c r="F104" s="75">
        <v>36.4</v>
      </c>
      <c r="G104" s="75">
        <v>18.600000000000001</v>
      </c>
      <c r="H104" s="74">
        <v>57.3</v>
      </c>
      <c r="I104" s="74">
        <v>45</v>
      </c>
      <c r="J104" s="75" t="s">
        <v>194</v>
      </c>
    </row>
    <row r="105" spans="1:10" s="76" customFormat="1" ht="15.05" customHeight="1" x14ac:dyDescent="0.25">
      <c r="A105" s="80"/>
      <c r="B105" s="28"/>
      <c r="C105" s="73" t="s">
        <v>228</v>
      </c>
      <c r="D105" s="74">
        <v>52</v>
      </c>
      <c r="E105" s="74">
        <v>55</v>
      </c>
      <c r="F105" s="75">
        <v>15</v>
      </c>
      <c r="G105" s="75">
        <v>9</v>
      </c>
      <c r="H105" s="74">
        <v>60</v>
      </c>
      <c r="I105" s="74">
        <v>45</v>
      </c>
      <c r="J105" s="75" t="s">
        <v>194</v>
      </c>
    </row>
    <row r="106" spans="1:10" s="76" customFormat="1" ht="15.05" customHeight="1" x14ac:dyDescent="0.25">
      <c r="A106" s="80"/>
      <c r="B106" s="28"/>
      <c r="C106" s="73" t="s">
        <v>202</v>
      </c>
      <c r="D106" s="74">
        <v>104</v>
      </c>
      <c r="E106" s="74">
        <v>99</v>
      </c>
      <c r="F106" s="75">
        <v>28.3</v>
      </c>
      <c r="G106" s="75">
        <v>15.6</v>
      </c>
      <c r="H106" s="74">
        <v>60</v>
      </c>
      <c r="I106" s="74">
        <v>46</v>
      </c>
      <c r="J106" s="75" t="s">
        <v>194</v>
      </c>
    </row>
    <row r="107" spans="1:10" s="76" customFormat="1" ht="15.05" customHeight="1" x14ac:dyDescent="0.25">
      <c r="A107" s="77"/>
      <c r="B107" s="28"/>
      <c r="C107" s="73" t="s">
        <v>78</v>
      </c>
      <c r="D107" s="74">
        <v>92</v>
      </c>
      <c r="E107" s="74">
        <v>111</v>
      </c>
      <c r="F107" s="75">
        <v>25.71</v>
      </c>
      <c r="G107" s="75">
        <v>13</v>
      </c>
      <c r="H107" s="74">
        <v>60</v>
      </c>
      <c r="I107" s="74">
        <v>45</v>
      </c>
      <c r="J107" s="75" t="s">
        <v>194</v>
      </c>
    </row>
    <row r="108" spans="1:10" s="76" customFormat="1" ht="15.05" customHeight="1" x14ac:dyDescent="0.25">
      <c r="A108" s="77"/>
      <c r="B108" s="28"/>
      <c r="C108" s="73" t="s">
        <v>357</v>
      </c>
      <c r="D108" s="74">
        <v>47</v>
      </c>
      <c r="E108" s="74">
        <v>55</v>
      </c>
      <c r="F108" s="75">
        <v>13.1</v>
      </c>
      <c r="G108" s="75">
        <v>7.8</v>
      </c>
      <c r="H108" s="74">
        <v>57.3</v>
      </c>
      <c r="I108" s="74">
        <v>46</v>
      </c>
      <c r="J108" s="75" t="s">
        <v>194</v>
      </c>
    </row>
    <row r="109" spans="1:10" s="76" customFormat="1" ht="15.05" customHeight="1" x14ac:dyDescent="0.25">
      <c r="A109" s="77"/>
      <c r="B109" s="28"/>
      <c r="C109" s="62" t="s">
        <v>79</v>
      </c>
      <c r="D109" s="74">
        <v>20</v>
      </c>
      <c r="E109" s="74">
        <v>23</v>
      </c>
      <c r="F109" s="75">
        <v>5.2</v>
      </c>
      <c r="G109" s="75">
        <v>2.6</v>
      </c>
      <c r="H109" s="74">
        <v>55</v>
      </c>
      <c r="I109" s="74">
        <v>45</v>
      </c>
      <c r="J109" s="75" t="s">
        <v>194</v>
      </c>
    </row>
    <row r="110" spans="1:10" s="76" customFormat="1" ht="15.05" customHeight="1" x14ac:dyDescent="0.25">
      <c r="A110" s="77"/>
      <c r="B110" s="28"/>
      <c r="C110" s="62" t="s">
        <v>80</v>
      </c>
      <c r="D110" s="74">
        <v>60</v>
      </c>
      <c r="E110" s="74">
        <v>70</v>
      </c>
      <c r="F110" s="75">
        <v>17.05</v>
      </c>
      <c r="G110" s="75">
        <v>9.8000000000000007</v>
      </c>
      <c r="H110" s="74">
        <v>60</v>
      </c>
      <c r="I110" s="74">
        <v>45</v>
      </c>
      <c r="J110" s="75" t="s">
        <v>194</v>
      </c>
    </row>
    <row r="111" spans="1:10" s="76" customFormat="1" ht="15.05" customHeight="1" x14ac:dyDescent="0.25">
      <c r="A111" s="77"/>
      <c r="B111" s="28"/>
      <c r="C111" s="62" t="s">
        <v>229</v>
      </c>
      <c r="D111" s="74">
        <v>88</v>
      </c>
      <c r="E111" s="74">
        <v>109</v>
      </c>
      <c r="F111" s="75">
        <v>29.2</v>
      </c>
      <c r="G111" s="75">
        <v>17.5</v>
      </c>
      <c r="H111" s="74">
        <v>60</v>
      </c>
      <c r="I111" s="74">
        <v>45</v>
      </c>
      <c r="J111" s="75" t="s">
        <v>194</v>
      </c>
    </row>
    <row r="112" spans="1:10" s="76" customFormat="1" ht="15.05" customHeight="1" x14ac:dyDescent="0.25">
      <c r="A112" s="77"/>
      <c r="B112" s="28"/>
      <c r="C112" s="73" t="s">
        <v>356</v>
      </c>
      <c r="D112" s="74">
        <v>121</v>
      </c>
      <c r="E112" s="74">
        <v>139</v>
      </c>
      <c r="F112" s="75">
        <v>34.6</v>
      </c>
      <c r="G112" s="75">
        <v>20.6</v>
      </c>
      <c r="H112" s="74">
        <v>60</v>
      </c>
      <c r="I112" s="74">
        <v>49</v>
      </c>
      <c r="J112" s="75" t="s">
        <v>194</v>
      </c>
    </row>
    <row r="113" spans="1:10" s="76" customFormat="1" ht="15.05" customHeight="1" x14ac:dyDescent="0.25">
      <c r="A113" s="77"/>
      <c r="B113" s="28"/>
      <c r="C113" s="62" t="s">
        <v>81</v>
      </c>
      <c r="D113" s="74">
        <v>88</v>
      </c>
      <c r="E113" s="74">
        <v>121</v>
      </c>
      <c r="F113" s="75">
        <v>25.9</v>
      </c>
      <c r="G113" s="75">
        <v>13.6</v>
      </c>
      <c r="H113" s="74">
        <v>53.5</v>
      </c>
      <c r="I113" s="74">
        <v>48</v>
      </c>
      <c r="J113" s="75" t="s">
        <v>194</v>
      </c>
    </row>
    <row r="114" spans="1:10" s="76" customFormat="1" ht="15.05" customHeight="1" x14ac:dyDescent="0.25">
      <c r="A114" s="115"/>
      <c r="B114" s="28"/>
      <c r="C114" s="62" t="s">
        <v>82</v>
      </c>
      <c r="D114" s="74">
        <v>87</v>
      </c>
      <c r="E114" s="74">
        <v>92</v>
      </c>
      <c r="F114" s="75">
        <v>24.1</v>
      </c>
      <c r="G114" s="75">
        <v>11.7</v>
      </c>
      <c r="H114" s="74">
        <v>57.3</v>
      </c>
      <c r="I114" s="74">
        <v>52</v>
      </c>
      <c r="J114" s="75" t="s">
        <v>194</v>
      </c>
    </row>
    <row r="115" spans="1:10" s="76" customFormat="1" ht="15.05" customHeight="1" x14ac:dyDescent="0.25">
      <c r="A115" s="77"/>
      <c r="B115" s="28"/>
      <c r="C115" s="62" t="s">
        <v>83</v>
      </c>
      <c r="D115" s="74">
        <v>48</v>
      </c>
      <c r="E115" s="74">
        <v>66</v>
      </c>
      <c r="F115" s="75">
        <v>14.45</v>
      </c>
      <c r="G115" s="75">
        <v>9.1999999999999993</v>
      </c>
      <c r="H115" s="74">
        <v>55</v>
      </c>
      <c r="I115" s="74">
        <v>45</v>
      </c>
      <c r="J115" s="75" t="s">
        <v>194</v>
      </c>
    </row>
    <row r="116" spans="1:10" s="76" customFormat="1" ht="15.05" customHeight="1" x14ac:dyDescent="0.25">
      <c r="A116" s="77"/>
      <c r="B116" s="28"/>
      <c r="C116" s="62" t="s">
        <v>84</v>
      </c>
      <c r="D116" s="74">
        <v>40</v>
      </c>
      <c r="E116" s="74">
        <v>43</v>
      </c>
      <c r="F116" s="75">
        <v>10.7</v>
      </c>
      <c r="G116" s="75">
        <v>6</v>
      </c>
      <c r="H116" s="74">
        <v>55</v>
      </c>
      <c r="I116" s="74">
        <v>45</v>
      </c>
      <c r="J116" s="75" t="s">
        <v>194</v>
      </c>
    </row>
    <row r="117" spans="1:10" s="76" customFormat="1" ht="15.05" customHeight="1" x14ac:dyDescent="0.25">
      <c r="A117" s="77"/>
      <c r="B117" s="28"/>
      <c r="C117" s="62" t="s">
        <v>85</v>
      </c>
      <c r="D117" s="74">
        <v>48</v>
      </c>
      <c r="E117" s="74">
        <v>57</v>
      </c>
      <c r="F117" s="75">
        <v>12.1</v>
      </c>
      <c r="G117" s="75">
        <v>7.7</v>
      </c>
      <c r="H117" s="74">
        <v>60</v>
      </c>
      <c r="I117" s="74">
        <v>45</v>
      </c>
      <c r="J117" s="75" t="s">
        <v>194</v>
      </c>
    </row>
    <row r="118" spans="1:10" s="76" customFormat="1" ht="15.05" customHeight="1" x14ac:dyDescent="0.25">
      <c r="A118" s="77"/>
      <c r="B118" s="28"/>
      <c r="C118" s="62" t="s">
        <v>86</v>
      </c>
      <c r="D118" s="74">
        <v>30</v>
      </c>
      <c r="E118" s="74">
        <v>32</v>
      </c>
      <c r="F118" s="75">
        <v>6.06</v>
      </c>
      <c r="G118" s="75">
        <v>4.1500000000000004</v>
      </c>
      <c r="H118" s="74">
        <v>55</v>
      </c>
      <c r="I118" s="74">
        <v>45</v>
      </c>
      <c r="J118" s="75" t="s">
        <v>194</v>
      </c>
    </row>
    <row r="119" spans="1:10" s="80" customFormat="1" ht="15.05" customHeight="1" x14ac:dyDescent="0.25">
      <c r="A119" s="77"/>
      <c r="B119" s="77" t="s">
        <v>16</v>
      </c>
      <c r="C119" s="70"/>
      <c r="D119" s="94">
        <f>SUM(D70:D118)</f>
        <v>3146</v>
      </c>
      <c r="E119" s="94">
        <f>SUM(E70:E118)</f>
        <v>3649</v>
      </c>
      <c r="F119" s="95">
        <f>SUM(F70:F118)</f>
        <v>884.59000000000015</v>
      </c>
      <c r="G119" s="95">
        <f>SUM(G70:G118)</f>
        <v>499.66000000000014</v>
      </c>
      <c r="H119" s="78" t="s">
        <v>193</v>
      </c>
      <c r="I119" s="78" t="s">
        <v>193</v>
      </c>
      <c r="J119" s="95" t="s">
        <v>193</v>
      </c>
    </row>
    <row r="120" spans="1:10" s="76" customFormat="1" ht="15.05" customHeight="1" x14ac:dyDescent="0.25">
      <c r="A120" s="115"/>
      <c r="B120" s="28" t="s">
        <v>5</v>
      </c>
      <c r="C120" s="62" t="s">
        <v>87</v>
      </c>
      <c r="D120" s="74">
        <v>16</v>
      </c>
      <c r="E120" s="74">
        <v>29</v>
      </c>
      <c r="F120" s="75">
        <v>4.5999999999999996</v>
      </c>
      <c r="G120" s="75">
        <v>1</v>
      </c>
      <c r="H120" s="74">
        <v>36</v>
      </c>
      <c r="I120" s="74">
        <v>39</v>
      </c>
      <c r="J120" s="75" t="s">
        <v>192</v>
      </c>
    </row>
    <row r="121" spans="1:10" s="76" customFormat="1" ht="15.05" customHeight="1" x14ac:dyDescent="0.25">
      <c r="A121" s="115"/>
      <c r="B121" s="28"/>
      <c r="C121" s="62" t="s">
        <v>205</v>
      </c>
      <c r="D121" s="74">
        <v>21</v>
      </c>
      <c r="E121" s="74">
        <v>42</v>
      </c>
      <c r="F121" s="75">
        <v>2.9</v>
      </c>
      <c r="G121" s="75">
        <v>2</v>
      </c>
      <c r="H121" s="74">
        <v>33</v>
      </c>
      <c r="I121" s="74">
        <v>41</v>
      </c>
      <c r="J121" s="75" t="s">
        <v>192</v>
      </c>
    </row>
    <row r="122" spans="1:10" s="76" customFormat="1" ht="15.05" customHeight="1" x14ac:dyDescent="0.25">
      <c r="A122" s="77"/>
      <c r="B122" s="28"/>
      <c r="C122" s="62" t="s">
        <v>88</v>
      </c>
      <c r="D122" s="74">
        <v>20</v>
      </c>
      <c r="E122" s="74">
        <v>20</v>
      </c>
      <c r="F122" s="75">
        <v>1.5</v>
      </c>
      <c r="G122" s="75">
        <v>1</v>
      </c>
      <c r="H122" s="74">
        <v>18</v>
      </c>
      <c r="I122" s="74">
        <v>39</v>
      </c>
      <c r="J122" s="75" t="s">
        <v>192</v>
      </c>
    </row>
    <row r="123" spans="1:10" s="76" customFormat="1" ht="15.05" customHeight="1" x14ac:dyDescent="0.25">
      <c r="A123" s="77"/>
      <c r="B123" s="28"/>
      <c r="C123" s="62" t="s">
        <v>230</v>
      </c>
      <c r="D123" s="74">
        <v>15</v>
      </c>
      <c r="E123" s="74">
        <v>15</v>
      </c>
      <c r="F123" s="75">
        <v>1.2</v>
      </c>
      <c r="G123" s="75">
        <v>0.4</v>
      </c>
      <c r="H123" s="74">
        <v>14</v>
      </c>
      <c r="I123" s="74">
        <v>39</v>
      </c>
      <c r="J123" s="75" t="s">
        <v>192</v>
      </c>
    </row>
    <row r="124" spans="1:10" s="76" customFormat="1" ht="15.05" customHeight="1" x14ac:dyDescent="0.25">
      <c r="A124" s="77"/>
      <c r="B124" s="28"/>
      <c r="C124" s="62" t="s">
        <v>473</v>
      </c>
      <c r="D124" s="74">
        <v>21</v>
      </c>
      <c r="E124" s="74">
        <v>41</v>
      </c>
      <c r="F124" s="75">
        <v>3.08</v>
      </c>
      <c r="G124" s="75">
        <v>2.04</v>
      </c>
      <c r="H124" s="74">
        <v>36</v>
      </c>
      <c r="I124" s="74">
        <v>39</v>
      </c>
      <c r="J124" s="75" t="s">
        <v>192</v>
      </c>
    </row>
    <row r="125" spans="1:10" s="76" customFormat="1" ht="15.05" customHeight="1" x14ac:dyDescent="0.25">
      <c r="A125" s="77"/>
      <c r="B125" s="28"/>
      <c r="C125" s="62" t="s">
        <v>90</v>
      </c>
      <c r="D125" s="74">
        <v>17</v>
      </c>
      <c r="E125" s="74">
        <v>11</v>
      </c>
      <c r="F125" s="75">
        <v>1.9</v>
      </c>
      <c r="G125" s="75">
        <v>1</v>
      </c>
      <c r="H125" s="74">
        <v>40</v>
      </c>
      <c r="I125" s="74">
        <v>41</v>
      </c>
      <c r="J125" s="75" t="s">
        <v>192</v>
      </c>
    </row>
    <row r="126" spans="1:10" s="76" customFormat="1" ht="15.05" customHeight="1" x14ac:dyDescent="0.25">
      <c r="A126" s="77"/>
      <c r="B126" s="28"/>
      <c r="C126" s="62" t="s">
        <v>91</v>
      </c>
      <c r="D126" s="74">
        <v>14</v>
      </c>
      <c r="E126" s="74">
        <v>29</v>
      </c>
      <c r="F126" s="75">
        <v>2.77</v>
      </c>
      <c r="G126" s="75">
        <v>1.9</v>
      </c>
      <c r="H126" s="74">
        <v>37</v>
      </c>
      <c r="I126" s="74">
        <v>43</v>
      </c>
      <c r="J126" s="75" t="s">
        <v>194</v>
      </c>
    </row>
    <row r="127" spans="1:10" s="76" customFormat="1" ht="15.05" customHeight="1" x14ac:dyDescent="0.25">
      <c r="A127" s="77"/>
      <c r="B127" s="28"/>
      <c r="C127" s="73" t="s">
        <v>336</v>
      </c>
      <c r="D127" s="74">
        <v>24</v>
      </c>
      <c r="E127" s="74">
        <v>42</v>
      </c>
      <c r="F127" s="75">
        <v>3.83</v>
      </c>
      <c r="G127" s="75">
        <v>2.19</v>
      </c>
      <c r="H127" s="74">
        <v>40.299999999999997</v>
      </c>
      <c r="I127" s="74">
        <v>38</v>
      </c>
      <c r="J127" s="75" t="s">
        <v>192</v>
      </c>
    </row>
    <row r="128" spans="1:10" s="76" customFormat="1" ht="15.05" customHeight="1" x14ac:dyDescent="0.25">
      <c r="A128" s="77"/>
      <c r="B128" s="28"/>
      <c r="C128" s="62" t="s">
        <v>401</v>
      </c>
      <c r="D128" s="74">
        <v>24</v>
      </c>
      <c r="E128" s="74">
        <v>43</v>
      </c>
      <c r="F128" s="75">
        <v>3.7</v>
      </c>
      <c r="G128" s="75">
        <v>2.15</v>
      </c>
      <c r="H128" s="74">
        <v>32</v>
      </c>
      <c r="I128" s="74">
        <v>39</v>
      </c>
      <c r="J128" s="75" t="s">
        <v>194</v>
      </c>
    </row>
    <row r="129" spans="1:10" s="76" customFormat="1" ht="15.05" customHeight="1" x14ac:dyDescent="0.25">
      <c r="C129" s="62" t="s">
        <v>93</v>
      </c>
      <c r="D129" s="74">
        <v>15</v>
      </c>
      <c r="E129" s="74">
        <v>14</v>
      </c>
      <c r="F129" s="75">
        <v>1.5</v>
      </c>
      <c r="G129" s="75">
        <v>0.5</v>
      </c>
      <c r="H129" s="74">
        <v>10.3</v>
      </c>
      <c r="I129" s="74">
        <v>36</v>
      </c>
      <c r="J129" s="75" t="s">
        <v>192</v>
      </c>
    </row>
    <row r="130" spans="1:10" s="76" customFormat="1" ht="15.05" customHeight="1" x14ac:dyDescent="0.25">
      <c r="A130" s="77"/>
      <c r="B130" s="28"/>
      <c r="C130" s="62" t="s">
        <v>94</v>
      </c>
      <c r="D130" s="74">
        <v>23</v>
      </c>
      <c r="E130" s="74">
        <v>53</v>
      </c>
      <c r="F130" s="75">
        <v>2.82</v>
      </c>
      <c r="G130" s="75">
        <v>1.8</v>
      </c>
      <c r="H130" s="74">
        <v>37.299999999999997</v>
      </c>
      <c r="I130" s="74">
        <v>38</v>
      </c>
      <c r="J130" s="75" t="s">
        <v>192</v>
      </c>
    </row>
    <row r="131" spans="1:10" s="76" customFormat="1" ht="15.05" customHeight="1" x14ac:dyDescent="0.25">
      <c r="A131" s="80"/>
      <c r="C131" s="62" t="s">
        <v>95</v>
      </c>
      <c r="D131" s="74">
        <v>24</v>
      </c>
      <c r="E131" s="74">
        <v>57</v>
      </c>
      <c r="F131" s="75">
        <v>3.5</v>
      </c>
      <c r="G131" s="75">
        <v>2.5</v>
      </c>
      <c r="H131" s="74">
        <v>45</v>
      </c>
      <c r="I131" s="74">
        <v>38</v>
      </c>
      <c r="J131" s="75" t="s">
        <v>192</v>
      </c>
    </row>
    <row r="132" spans="1:10" s="76" customFormat="1" ht="15.05" customHeight="1" x14ac:dyDescent="0.25">
      <c r="A132" s="77"/>
      <c r="B132" s="28"/>
      <c r="C132" s="62" t="s">
        <v>203</v>
      </c>
      <c r="D132" s="74">
        <v>16</v>
      </c>
      <c r="E132" s="74">
        <v>31</v>
      </c>
      <c r="F132" s="75">
        <v>1.6</v>
      </c>
      <c r="G132" s="75">
        <v>0.8</v>
      </c>
      <c r="H132" s="74">
        <v>28</v>
      </c>
      <c r="I132" s="74">
        <v>38</v>
      </c>
      <c r="J132" s="75" t="s">
        <v>192</v>
      </c>
    </row>
    <row r="133" spans="1:10" s="76" customFormat="1" ht="15.05" customHeight="1" x14ac:dyDescent="0.25">
      <c r="A133" s="115" t="s">
        <v>222</v>
      </c>
      <c r="B133" s="28"/>
      <c r="C133" s="62" t="s">
        <v>99</v>
      </c>
      <c r="D133" s="74">
        <v>28</v>
      </c>
      <c r="E133" s="74">
        <v>60</v>
      </c>
      <c r="F133" s="75">
        <v>5.0999999999999996</v>
      </c>
      <c r="G133" s="75">
        <v>5</v>
      </c>
      <c r="H133" s="74">
        <v>45</v>
      </c>
      <c r="I133" s="74">
        <v>40</v>
      </c>
      <c r="J133" s="75" t="s">
        <v>192</v>
      </c>
    </row>
    <row r="134" spans="1:10" s="76" customFormat="1" ht="15.05" customHeight="1" x14ac:dyDescent="0.25">
      <c r="A134" s="77"/>
      <c r="B134" s="28"/>
      <c r="C134" s="62" t="s">
        <v>100</v>
      </c>
      <c r="D134" s="74">
        <v>22</v>
      </c>
      <c r="E134" s="74">
        <v>49</v>
      </c>
      <c r="F134" s="75">
        <v>3.58</v>
      </c>
      <c r="G134" s="75">
        <v>2.36</v>
      </c>
      <c r="H134" s="74">
        <v>42.3</v>
      </c>
      <c r="I134" s="74">
        <v>38</v>
      </c>
      <c r="J134" s="75" t="s">
        <v>192</v>
      </c>
    </row>
    <row r="135" spans="1:10" s="76" customFormat="1" ht="15.05" customHeight="1" x14ac:dyDescent="0.25">
      <c r="A135" s="77"/>
      <c r="B135" s="28"/>
      <c r="C135" s="62" t="s">
        <v>101</v>
      </c>
      <c r="D135" s="74">
        <v>8</v>
      </c>
      <c r="E135" s="74">
        <v>10</v>
      </c>
      <c r="F135" s="75">
        <v>3</v>
      </c>
      <c r="G135" s="75">
        <v>2</v>
      </c>
      <c r="H135" s="74">
        <v>40</v>
      </c>
      <c r="I135" s="74">
        <v>44</v>
      </c>
      <c r="J135" s="75" t="s">
        <v>192</v>
      </c>
    </row>
    <row r="136" spans="1:10" s="76" customFormat="1" ht="15.05" customHeight="1" x14ac:dyDescent="0.25">
      <c r="A136" s="77"/>
      <c r="B136" s="28"/>
      <c r="C136" s="62" t="s">
        <v>106</v>
      </c>
      <c r="D136" s="74">
        <v>18</v>
      </c>
      <c r="E136" s="74">
        <v>18</v>
      </c>
      <c r="F136" s="75">
        <v>2.5299999999999998</v>
      </c>
      <c r="G136" s="75">
        <v>1.8</v>
      </c>
      <c r="H136" s="74">
        <v>25</v>
      </c>
      <c r="I136" s="74">
        <v>46</v>
      </c>
      <c r="J136" s="75" t="s">
        <v>192</v>
      </c>
    </row>
    <row r="137" spans="1:10" s="76" customFormat="1" ht="15.05" customHeight="1" x14ac:dyDescent="0.25">
      <c r="A137" s="77"/>
      <c r="B137" s="28"/>
      <c r="C137" s="62" t="s">
        <v>102</v>
      </c>
      <c r="D137" s="74">
        <v>24</v>
      </c>
      <c r="E137" s="74">
        <v>38</v>
      </c>
      <c r="F137" s="75">
        <v>2.9</v>
      </c>
      <c r="G137" s="75">
        <v>1.4</v>
      </c>
      <c r="H137" s="74">
        <v>30</v>
      </c>
      <c r="I137" s="74">
        <v>38</v>
      </c>
      <c r="J137" s="75" t="s">
        <v>192</v>
      </c>
    </row>
    <row r="138" spans="1:10" s="76" customFormat="1" ht="15.05" customHeight="1" x14ac:dyDescent="0.25">
      <c r="A138" s="77"/>
      <c r="B138" s="28"/>
      <c r="C138" s="62" t="s">
        <v>103</v>
      </c>
      <c r="D138" s="74">
        <v>25</v>
      </c>
      <c r="E138" s="74">
        <v>54</v>
      </c>
      <c r="F138" s="75">
        <v>1</v>
      </c>
      <c r="G138" s="75">
        <v>0</v>
      </c>
      <c r="H138" s="74">
        <v>36</v>
      </c>
      <c r="I138" s="74">
        <v>39</v>
      </c>
      <c r="J138" s="75" t="s">
        <v>192</v>
      </c>
    </row>
    <row r="139" spans="1:10" s="76" customFormat="1" ht="15.05" customHeight="1" x14ac:dyDescent="0.25">
      <c r="A139" s="77"/>
      <c r="B139" s="28"/>
      <c r="C139" s="62" t="s">
        <v>104</v>
      </c>
      <c r="D139" s="74">
        <v>17</v>
      </c>
      <c r="E139" s="74">
        <v>17</v>
      </c>
      <c r="F139" s="75">
        <v>0.48</v>
      </c>
      <c r="G139" s="75">
        <v>0</v>
      </c>
      <c r="H139" s="74">
        <v>18</v>
      </c>
      <c r="I139" s="74">
        <v>38</v>
      </c>
      <c r="J139" s="75" t="s">
        <v>192</v>
      </c>
    </row>
    <row r="140" spans="1:10" s="76" customFormat="1" ht="15.05" customHeight="1" x14ac:dyDescent="0.25">
      <c r="A140" s="77"/>
      <c r="B140" s="28"/>
      <c r="C140" s="62" t="s">
        <v>105</v>
      </c>
      <c r="D140" s="74">
        <v>25</v>
      </c>
      <c r="E140" s="74">
        <v>64</v>
      </c>
      <c r="F140" s="75">
        <v>3.6</v>
      </c>
      <c r="G140" s="75">
        <v>2</v>
      </c>
      <c r="H140" s="74">
        <v>40.299999999999997</v>
      </c>
      <c r="I140" s="74">
        <v>38</v>
      </c>
      <c r="J140" s="75" t="s">
        <v>192</v>
      </c>
    </row>
    <row r="141" spans="1:10" s="76" customFormat="1" ht="15.05" customHeight="1" x14ac:dyDescent="0.25">
      <c r="A141" s="77"/>
      <c r="B141" s="28"/>
      <c r="C141" s="62" t="s">
        <v>337</v>
      </c>
      <c r="D141" s="74">
        <v>16</v>
      </c>
      <c r="E141" s="74">
        <v>27</v>
      </c>
      <c r="F141" s="75">
        <v>1.2</v>
      </c>
      <c r="G141" s="75">
        <v>0.6</v>
      </c>
      <c r="H141" s="74">
        <v>24</v>
      </c>
      <c r="I141" s="74">
        <v>39</v>
      </c>
      <c r="J141" s="75" t="s">
        <v>192</v>
      </c>
    </row>
    <row r="142" spans="1:10" s="76" customFormat="1" ht="15.05" customHeight="1" x14ac:dyDescent="0.25">
      <c r="A142" s="77"/>
      <c r="B142" s="28"/>
      <c r="C142" s="62" t="s">
        <v>107</v>
      </c>
      <c r="D142" s="74">
        <v>21</v>
      </c>
      <c r="E142" s="74">
        <v>53</v>
      </c>
      <c r="F142" s="75">
        <v>3.69</v>
      </c>
      <c r="G142" s="75">
        <v>2.4900000000000002</v>
      </c>
      <c r="H142" s="74">
        <v>42.3</v>
      </c>
      <c r="I142" s="74">
        <v>40</v>
      </c>
      <c r="J142" s="75" t="s">
        <v>192</v>
      </c>
    </row>
    <row r="143" spans="1:10" s="76" customFormat="1" ht="15.05" customHeight="1" x14ac:dyDescent="0.25">
      <c r="A143" s="77"/>
      <c r="B143" s="28"/>
      <c r="C143" s="62" t="s">
        <v>204</v>
      </c>
      <c r="D143" s="74">
        <v>20</v>
      </c>
      <c r="E143" s="74">
        <v>60</v>
      </c>
      <c r="F143" s="75">
        <v>3.48</v>
      </c>
      <c r="G143" s="75">
        <v>2.3199999999999998</v>
      </c>
      <c r="H143" s="74">
        <v>40.299999999999997</v>
      </c>
      <c r="I143" s="74">
        <v>38</v>
      </c>
      <c r="J143" s="75" t="s">
        <v>192</v>
      </c>
    </row>
    <row r="144" spans="1:10" s="76" customFormat="1" ht="15.05" customHeight="1" x14ac:dyDescent="0.25">
      <c r="A144" s="77"/>
      <c r="B144" s="28"/>
      <c r="C144" s="62" t="s">
        <v>108</v>
      </c>
      <c r="D144" s="74">
        <v>32</v>
      </c>
      <c r="E144" s="74">
        <v>41</v>
      </c>
      <c r="F144" s="75">
        <v>5.6</v>
      </c>
      <c r="G144" s="75">
        <v>1.4</v>
      </c>
      <c r="H144" s="74">
        <v>28</v>
      </c>
      <c r="I144" s="74">
        <v>39</v>
      </c>
      <c r="J144" s="75" t="s">
        <v>194</v>
      </c>
    </row>
    <row r="145" spans="1:10" s="76" customFormat="1" ht="15.05" customHeight="1" x14ac:dyDescent="0.25">
      <c r="A145" s="77"/>
      <c r="B145" s="28"/>
      <c r="C145" s="62" t="s">
        <v>109</v>
      </c>
      <c r="D145" s="74">
        <v>16</v>
      </c>
      <c r="E145" s="74">
        <v>40</v>
      </c>
      <c r="F145" s="75">
        <v>4.0999999999999996</v>
      </c>
      <c r="G145" s="75">
        <v>2.4</v>
      </c>
      <c r="H145" s="74">
        <v>48.5</v>
      </c>
      <c r="I145" s="74">
        <v>46</v>
      </c>
      <c r="J145" s="75" t="s">
        <v>192</v>
      </c>
    </row>
    <row r="146" spans="1:10" s="80" customFormat="1" ht="15.05" customHeight="1" x14ac:dyDescent="0.25">
      <c r="A146" s="77"/>
      <c r="B146" s="77" t="s">
        <v>20</v>
      </c>
      <c r="C146" s="70"/>
      <c r="D146" s="94">
        <f>SUM(D120:D145)</f>
        <v>522</v>
      </c>
      <c r="E146" s="94">
        <f>SUM(E120:E145)</f>
        <v>958</v>
      </c>
      <c r="F146" s="95">
        <f>SUM(F120:F145)</f>
        <v>75.159999999999982</v>
      </c>
      <c r="G146" s="95">
        <f>SUM(G120:G145)</f>
        <v>43.050000000000004</v>
      </c>
      <c r="H146" s="78" t="s">
        <v>193</v>
      </c>
      <c r="I146" s="78" t="s">
        <v>193</v>
      </c>
      <c r="J146" s="95" t="s">
        <v>193</v>
      </c>
    </row>
    <row r="147" spans="1:10" s="76" customFormat="1" ht="15.05" customHeight="1" x14ac:dyDescent="0.25">
      <c r="A147" s="148" t="s">
        <v>110</v>
      </c>
      <c r="B147" s="120" t="s">
        <v>5</v>
      </c>
      <c r="C147" s="138" t="s">
        <v>338</v>
      </c>
      <c r="D147" s="149">
        <v>18</v>
      </c>
      <c r="E147" s="149">
        <v>44</v>
      </c>
      <c r="F147" s="150">
        <v>2.1</v>
      </c>
      <c r="G147" s="150">
        <v>1.7</v>
      </c>
      <c r="H147" s="149">
        <v>38.200000000000003</v>
      </c>
      <c r="I147" s="149">
        <v>32</v>
      </c>
      <c r="J147" s="150" t="s">
        <v>192</v>
      </c>
    </row>
    <row r="148" spans="1:10" s="76" customFormat="1" ht="15.05" customHeight="1" x14ac:dyDescent="0.25">
      <c r="A148" s="82" t="s">
        <v>111</v>
      </c>
      <c r="B148" s="15" t="s">
        <v>14</v>
      </c>
      <c r="C148" s="83" t="s">
        <v>206</v>
      </c>
      <c r="D148" s="84">
        <v>25</v>
      </c>
      <c r="E148" s="84">
        <v>26</v>
      </c>
      <c r="F148" s="85">
        <v>6.1</v>
      </c>
      <c r="G148" s="85">
        <v>3.1</v>
      </c>
      <c r="H148" s="84">
        <v>57.3</v>
      </c>
      <c r="I148" s="84">
        <v>45</v>
      </c>
      <c r="J148" s="85" t="s">
        <v>194</v>
      </c>
    </row>
    <row r="149" spans="1:10" s="76" customFormat="1" ht="15.05" customHeight="1" x14ac:dyDescent="0.25">
      <c r="A149" s="77"/>
      <c r="B149" s="28"/>
      <c r="C149" s="86" t="s">
        <v>355</v>
      </c>
      <c r="D149" s="74">
        <v>100</v>
      </c>
      <c r="E149" s="74">
        <v>102</v>
      </c>
      <c r="F149" s="75">
        <v>29.8</v>
      </c>
      <c r="G149" s="75">
        <v>16.8</v>
      </c>
      <c r="H149" s="74">
        <v>60</v>
      </c>
      <c r="I149" s="74">
        <v>45</v>
      </c>
      <c r="J149" s="75" t="s">
        <v>194</v>
      </c>
    </row>
    <row r="150" spans="1:10" s="76" customFormat="1" ht="15.05" customHeight="1" x14ac:dyDescent="0.25">
      <c r="A150" s="77"/>
      <c r="B150" s="28"/>
      <c r="C150" s="73" t="s">
        <v>113</v>
      </c>
      <c r="D150" s="74">
        <v>81</v>
      </c>
      <c r="E150" s="74">
        <v>91</v>
      </c>
      <c r="F150" s="75">
        <v>23.4</v>
      </c>
      <c r="G150" s="75">
        <v>15.1</v>
      </c>
      <c r="H150" s="74">
        <v>57.3</v>
      </c>
      <c r="I150" s="74">
        <v>45.2</v>
      </c>
      <c r="J150" s="75" t="s">
        <v>194</v>
      </c>
    </row>
    <row r="151" spans="1:10" s="76" customFormat="1" ht="15.05" customHeight="1" x14ac:dyDescent="0.25">
      <c r="A151" s="77"/>
      <c r="B151" s="28"/>
      <c r="C151" s="62" t="s">
        <v>114</v>
      </c>
      <c r="D151" s="74">
        <v>52</v>
      </c>
      <c r="E151" s="74">
        <v>72</v>
      </c>
      <c r="F151" s="75">
        <v>14.2</v>
      </c>
      <c r="G151" s="75">
        <v>8.5</v>
      </c>
      <c r="H151" s="74">
        <v>55</v>
      </c>
      <c r="I151" s="74">
        <v>46</v>
      </c>
      <c r="J151" s="75" t="s">
        <v>194</v>
      </c>
    </row>
    <row r="152" spans="1:10" s="76" customFormat="1" ht="15.05" customHeight="1" x14ac:dyDescent="0.25">
      <c r="A152" s="77"/>
      <c r="B152" s="28"/>
      <c r="C152" s="62" t="s">
        <v>115</v>
      </c>
      <c r="D152" s="74">
        <v>52</v>
      </c>
      <c r="E152" s="74">
        <v>70</v>
      </c>
      <c r="F152" s="75">
        <v>11.8</v>
      </c>
      <c r="G152" s="75">
        <v>7.2</v>
      </c>
      <c r="H152" s="74">
        <v>55</v>
      </c>
      <c r="I152" s="74">
        <v>46</v>
      </c>
      <c r="J152" s="75" t="s">
        <v>194</v>
      </c>
    </row>
    <row r="153" spans="1:10" s="80" customFormat="1" ht="15.05" customHeight="1" x14ac:dyDescent="0.25">
      <c r="A153" s="77"/>
      <c r="B153" s="77" t="s">
        <v>16</v>
      </c>
      <c r="C153" s="70"/>
      <c r="D153" s="78">
        <f>SUM(D148:D152)</f>
        <v>310</v>
      </c>
      <c r="E153" s="78">
        <f>SUM(E148:E152)</f>
        <v>361</v>
      </c>
      <c r="F153" s="79">
        <f>SUM(F148:F152)</f>
        <v>85.3</v>
      </c>
      <c r="G153" s="79">
        <f>SUM(G148:G152)</f>
        <v>50.7</v>
      </c>
      <c r="H153" s="78" t="s">
        <v>193</v>
      </c>
      <c r="I153" s="78" t="s">
        <v>193</v>
      </c>
      <c r="J153" s="79" t="s">
        <v>193</v>
      </c>
    </row>
    <row r="154" spans="1:10" s="76" customFormat="1" ht="15.05" customHeight="1" x14ac:dyDescent="0.25">
      <c r="A154" s="77"/>
      <c r="B154" s="28" t="s">
        <v>5</v>
      </c>
      <c r="C154" s="62" t="s">
        <v>118</v>
      </c>
      <c r="D154" s="74">
        <v>4</v>
      </c>
      <c r="E154" s="74">
        <v>12</v>
      </c>
      <c r="F154" s="75">
        <v>3.2</v>
      </c>
      <c r="G154" s="75">
        <v>3.2</v>
      </c>
      <c r="H154" s="74">
        <v>30</v>
      </c>
      <c r="I154" s="74">
        <v>36</v>
      </c>
      <c r="J154" s="75" t="s">
        <v>194</v>
      </c>
    </row>
    <row r="155" spans="1:10" s="76" customFormat="1" ht="15.05" customHeight="1" x14ac:dyDescent="0.25">
      <c r="A155" s="77"/>
      <c r="C155" s="62" t="s">
        <v>116</v>
      </c>
      <c r="D155" s="74">
        <v>17</v>
      </c>
      <c r="E155" s="74">
        <v>56</v>
      </c>
      <c r="F155" s="75">
        <v>4</v>
      </c>
      <c r="G155" s="75">
        <v>0.8</v>
      </c>
      <c r="H155" s="74">
        <v>31.3</v>
      </c>
      <c r="I155" s="74">
        <v>32</v>
      </c>
      <c r="J155" s="75" t="s">
        <v>192</v>
      </c>
    </row>
    <row r="156" spans="1:10" s="76" customFormat="1" ht="15.05" customHeight="1" x14ac:dyDescent="0.25">
      <c r="A156" s="77"/>
      <c r="B156" s="28"/>
      <c r="C156" s="62" t="s">
        <v>117</v>
      </c>
      <c r="D156" s="74">
        <v>17</v>
      </c>
      <c r="E156" s="74">
        <v>33</v>
      </c>
      <c r="F156" s="75">
        <v>1</v>
      </c>
      <c r="G156" s="75">
        <v>0.5</v>
      </c>
      <c r="H156" s="74">
        <v>17.3</v>
      </c>
      <c r="I156" s="74">
        <v>39</v>
      </c>
      <c r="J156" s="75" t="s">
        <v>192</v>
      </c>
    </row>
    <row r="157" spans="1:10" s="80" customFormat="1" ht="15.05" customHeight="1" x14ac:dyDescent="0.25">
      <c r="A157" s="77"/>
      <c r="B157" s="77" t="s">
        <v>20</v>
      </c>
      <c r="C157" s="70"/>
      <c r="D157" s="78">
        <f>SUM(D154:D156)</f>
        <v>38</v>
      </c>
      <c r="E157" s="78">
        <f>SUM(E154:E156)</f>
        <v>101</v>
      </c>
      <c r="F157" s="79">
        <f t="shared" ref="F157:G157" si="10">SUM(F154:F156)</f>
        <v>8.1999999999999993</v>
      </c>
      <c r="G157" s="79">
        <f t="shared" si="10"/>
        <v>4.5</v>
      </c>
      <c r="H157" s="78" t="s">
        <v>193</v>
      </c>
      <c r="I157" s="78" t="s">
        <v>193</v>
      </c>
      <c r="J157" s="79" t="s">
        <v>193</v>
      </c>
    </row>
    <row r="158" spans="1:10" s="76" customFormat="1" ht="15.05" customHeight="1" x14ac:dyDescent="0.25">
      <c r="A158" s="148" t="s">
        <v>119</v>
      </c>
      <c r="B158" s="120" t="s">
        <v>5</v>
      </c>
      <c r="C158" s="138" t="s">
        <v>207</v>
      </c>
      <c r="D158" s="149">
        <v>17</v>
      </c>
      <c r="E158" s="149">
        <v>38</v>
      </c>
      <c r="F158" s="150">
        <v>1.85</v>
      </c>
      <c r="G158" s="150">
        <v>0.875</v>
      </c>
      <c r="H158" s="149">
        <v>26</v>
      </c>
      <c r="I158" s="149">
        <v>38.5</v>
      </c>
      <c r="J158" s="150" t="s">
        <v>192</v>
      </c>
    </row>
    <row r="159" spans="1:10" s="76" customFormat="1" ht="15.05" customHeight="1" x14ac:dyDescent="0.25">
      <c r="A159" s="148" t="s">
        <v>121</v>
      </c>
      <c r="B159" s="120" t="s">
        <v>5</v>
      </c>
      <c r="C159" s="151" t="s">
        <v>340</v>
      </c>
      <c r="D159" s="149">
        <v>17</v>
      </c>
      <c r="E159" s="149">
        <v>17</v>
      </c>
      <c r="F159" s="150">
        <v>0.7</v>
      </c>
      <c r="G159" s="150">
        <v>0.35</v>
      </c>
      <c r="H159" s="149">
        <v>13</v>
      </c>
      <c r="I159" s="149">
        <v>38.5</v>
      </c>
      <c r="J159" s="150" t="s">
        <v>192</v>
      </c>
    </row>
    <row r="160" spans="1:10" s="76" customFormat="1" ht="15.05" customHeight="1" x14ac:dyDescent="0.25">
      <c r="A160" s="77" t="s">
        <v>122</v>
      </c>
      <c r="B160" s="28" t="s">
        <v>14</v>
      </c>
      <c r="C160" s="62" t="s">
        <v>123</v>
      </c>
      <c r="D160" s="74">
        <v>88</v>
      </c>
      <c r="E160" s="74">
        <v>117</v>
      </c>
      <c r="F160" s="75">
        <v>24.45</v>
      </c>
      <c r="G160" s="75">
        <v>15.55</v>
      </c>
      <c r="H160" s="74">
        <v>57.3</v>
      </c>
      <c r="I160" s="74">
        <v>50</v>
      </c>
      <c r="J160" s="75" t="s">
        <v>194</v>
      </c>
    </row>
    <row r="161" spans="1:10" s="76" customFormat="1" ht="15.05" customHeight="1" x14ac:dyDescent="0.25">
      <c r="A161" s="77"/>
      <c r="B161" s="28"/>
      <c r="C161" s="73" t="s">
        <v>353</v>
      </c>
      <c r="D161" s="74">
        <v>118</v>
      </c>
      <c r="E161" s="74">
        <v>149</v>
      </c>
      <c r="F161" s="75">
        <v>34.6</v>
      </c>
      <c r="G161" s="75">
        <v>22</v>
      </c>
      <c r="H161" s="74">
        <v>57.3</v>
      </c>
      <c r="I161" s="74">
        <v>47</v>
      </c>
      <c r="J161" s="75" t="s">
        <v>194</v>
      </c>
    </row>
    <row r="162" spans="1:10" s="76" customFormat="1" ht="15.05" customHeight="1" x14ac:dyDescent="0.25">
      <c r="A162" s="77"/>
      <c r="B162" s="28"/>
      <c r="C162" s="73" t="s">
        <v>124</v>
      </c>
      <c r="D162" s="74">
        <v>98</v>
      </c>
      <c r="E162" s="74">
        <v>139</v>
      </c>
      <c r="F162" s="75">
        <v>33.700000000000003</v>
      </c>
      <c r="G162" s="75">
        <v>22</v>
      </c>
      <c r="H162" s="74">
        <v>57.3</v>
      </c>
      <c r="I162" s="74">
        <v>46</v>
      </c>
      <c r="J162" s="75" t="s">
        <v>194</v>
      </c>
    </row>
    <row r="163" spans="1:10" s="76" customFormat="1" ht="15.05" customHeight="1" x14ac:dyDescent="0.25">
      <c r="A163" s="77"/>
      <c r="B163" s="28"/>
      <c r="C163" s="73" t="s">
        <v>354</v>
      </c>
      <c r="D163" s="74">
        <v>60</v>
      </c>
      <c r="E163" s="74">
        <v>77</v>
      </c>
      <c r="F163" s="75">
        <v>16.600000000000001</v>
      </c>
      <c r="G163" s="75">
        <v>10.7</v>
      </c>
      <c r="H163" s="74">
        <v>57.3</v>
      </c>
      <c r="I163" s="74">
        <v>45</v>
      </c>
      <c r="J163" s="75" t="s">
        <v>194</v>
      </c>
    </row>
    <row r="164" spans="1:10" s="80" customFormat="1" ht="15.05" customHeight="1" x14ac:dyDescent="0.25">
      <c r="A164" s="77"/>
      <c r="B164" s="77" t="s">
        <v>16</v>
      </c>
      <c r="C164" s="77"/>
      <c r="D164" s="78">
        <f>SUM(D160:D163)</f>
        <v>364</v>
      </c>
      <c r="E164" s="78">
        <f>SUM(E160:E163)</f>
        <v>482</v>
      </c>
      <c r="F164" s="79">
        <f t="shared" ref="F164:G164" si="11">SUM(F160:F163)</f>
        <v>109.35</v>
      </c>
      <c r="G164" s="79">
        <f t="shared" si="11"/>
        <v>70.25</v>
      </c>
      <c r="H164" s="78" t="s">
        <v>193</v>
      </c>
      <c r="I164" s="78" t="s">
        <v>193</v>
      </c>
      <c r="J164" s="79" t="s">
        <v>193</v>
      </c>
    </row>
    <row r="165" spans="1:10" s="76" customFormat="1" ht="15.05" customHeight="1" x14ac:dyDescent="0.25">
      <c r="A165" s="77"/>
      <c r="B165" s="28" t="s">
        <v>5</v>
      </c>
      <c r="C165" s="62" t="s">
        <v>125</v>
      </c>
      <c r="D165" s="74">
        <v>15</v>
      </c>
      <c r="E165" s="74">
        <v>41</v>
      </c>
      <c r="F165" s="75">
        <v>2.19</v>
      </c>
      <c r="G165" s="75">
        <v>0.92500000000000004</v>
      </c>
      <c r="H165" s="74">
        <v>32</v>
      </c>
      <c r="I165" s="74">
        <v>38.5</v>
      </c>
      <c r="J165" s="75" t="s">
        <v>192</v>
      </c>
    </row>
    <row r="166" spans="1:10" s="76" customFormat="1" ht="15.05" customHeight="1" x14ac:dyDescent="0.25">
      <c r="A166" s="77"/>
      <c r="B166" s="28"/>
      <c r="C166" s="62" t="s">
        <v>343</v>
      </c>
      <c r="D166" s="74">
        <v>16</v>
      </c>
      <c r="E166" s="74">
        <v>24</v>
      </c>
      <c r="F166" s="75">
        <v>1.4</v>
      </c>
      <c r="G166" s="75">
        <v>0.7</v>
      </c>
      <c r="H166" s="74">
        <v>26</v>
      </c>
      <c r="I166" s="74">
        <v>39</v>
      </c>
      <c r="J166" s="75" t="s">
        <v>192</v>
      </c>
    </row>
    <row r="167" spans="1:10" s="76" customFormat="1" ht="15.05" customHeight="1" x14ac:dyDescent="0.25">
      <c r="A167" s="77"/>
      <c r="B167" s="28"/>
      <c r="C167" s="62" t="s">
        <v>126</v>
      </c>
      <c r="D167" s="74">
        <v>31</v>
      </c>
      <c r="E167" s="74">
        <v>84</v>
      </c>
      <c r="F167" s="75">
        <v>4.78</v>
      </c>
      <c r="G167" s="75">
        <v>2.6</v>
      </c>
      <c r="H167" s="74">
        <v>38.200000000000003</v>
      </c>
      <c r="I167" s="74">
        <v>39</v>
      </c>
      <c r="J167" s="75" t="s">
        <v>192</v>
      </c>
    </row>
    <row r="168" spans="1:10" s="76" customFormat="1" ht="15.05" customHeight="1" x14ac:dyDescent="0.25">
      <c r="A168" s="77"/>
      <c r="B168" s="28"/>
      <c r="C168" s="73" t="s">
        <v>344</v>
      </c>
      <c r="D168" s="74">
        <v>12</v>
      </c>
      <c r="E168" s="74">
        <v>35</v>
      </c>
      <c r="F168" s="75">
        <v>4</v>
      </c>
      <c r="G168" s="75">
        <v>1.6</v>
      </c>
      <c r="H168" s="74">
        <v>32</v>
      </c>
      <c r="I168" s="74">
        <v>37.5</v>
      </c>
      <c r="J168" s="75" t="s">
        <v>192</v>
      </c>
    </row>
    <row r="169" spans="1:10" s="76" customFormat="1" ht="15.05" customHeight="1" x14ac:dyDescent="0.25">
      <c r="A169" s="77"/>
      <c r="B169" s="28"/>
      <c r="C169" s="62" t="s">
        <v>127</v>
      </c>
      <c r="D169" s="74">
        <v>21</v>
      </c>
      <c r="E169" s="74">
        <v>55</v>
      </c>
      <c r="F169" s="75">
        <v>2.4</v>
      </c>
      <c r="G169" s="75">
        <v>1.6</v>
      </c>
      <c r="H169" s="74">
        <v>32</v>
      </c>
      <c r="I169" s="74">
        <v>38.5</v>
      </c>
      <c r="J169" s="75" t="s">
        <v>192</v>
      </c>
    </row>
    <row r="170" spans="1:10" s="76" customFormat="1" ht="15.05" customHeight="1" x14ac:dyDescent="0.25">
      <c r="A170" s="77"/>
      <c r="B170" s="28"/>
      <c r="C170" s="62" t="s">
        <v>128</v>
      </c>
      <c r="D170" s="74">
        <v>18</v>
      </c>
      <c r="E170" s="74">
        <v>44</v>
      </c>
      <c r="F170" s="75">
        <v>2</v>
      </c>
      <c r="G170" s="75">
        <v>1</v>
      </c>
      <c r="H170" s="74">
        <v>32</v>
      </c>
      <c r="I170" s="74">
        <v>38</v>
      </c>
      <c r="J170" s="75" t="s">
        <v>192</v>
      </c>
    </row>
    <row r="171" spans="1:10" s="80" customFormat="1" ht="15.05" customHeight="1" x14ac:dyDescent="0.25">
      <c r="A171" s="77"/>
      <c r="B171" s="77" t="s">
        <v>20</v>
      </c>
      <c r="C171" s="77"/>
      <c r="D171" s="78">
        <f>SUM(D165:D170)</f>
        <v>113</v>
      </c>
      <c r="E171" s="78">
        <f>SUM(E165:E170)</f>
        <v>283</v>
      </c>
      <c r="F171" s="79">
        <f t="shared" ref="F171:G171" si="12">SUM(F165:F170)</f>
        <v>16.770000000000003</v>
      </c>
      <c r="G171" s="79">
        <f t="shared" si="12"/>
        <v>8.4249999999999989</v>
      </c>
      <c r="H171" s="78" t="s">
        <v>193</v>
      </c>
      <c r="I171" s="78" t="s">
        <v>193</v>
      </c>
      <c r="J171" s="79" t="s">
        <v>193</v>
      </c>
    </row>
    <row r="172" spans="1:10" s="76" customFormat="1" ht="15.05" customHeight="1" x14ac:dyDescent="0.25">
      <c r="A172" s="82" t="s">
        <v>129</v>
      </c>
      <c r="B172" s="15" t="s">
        <v>14</v>
      </c>
      <c r="C172" s="72" t="s">
        <v>345</v>
      </c>
      <c r="D172" s="84">
        <v>42</v>
      </c>
      <c r="E172" s="84">
        <v>62</v>
      </c>
      <c r="F172" s="85">
        <v>11.85</v>
      </c>
      <c r="G172" s="85">
        <v>6.85</v>
      </c>
      <c r="H172" s="84">
        <v>56.2</v>
      </c>
      <c r="I172" s="84">
        <v>47</v>
      </c>
      <c r="J172" s="85" t="s">
        <v>194</v>
      </c>
    </row>
    <row r="173" spans="1:10" s="76" customFormat="1" ht="15.05" customHeight="1" x14ac:dyDescent="0.25">
      <c r="A173" s="140"/>
      <c r="B173" s="127" t="s">
        <v>5</v>
      </c>
      <c r="C173" s="145" t="s">
        <v>129</v>
      </c>
      <c r="D173" s="146">
        <v>23</v>
      </c>
      <c r="E173" s="146">
        <v>32</v>
      </c>
      <c r="F173" s="147">
        <v>2</v>
      </c>
      <c r="G173" s="147">
        <v>1.25</v>
      </c>
      <c r="H173" s="146">
        <v>27</v>
      </c>
      <c r="I173" s="146">
        <v>40.5</v>
      </c>
      <c r="J173" s="147" t="s">
        <v>192</v>
      </c>
    </row>
    <row r="174" spans="1:10" s="76" customFormat="1" ht="15.05" customHeight="1" x14ac:dyDescent="0.25">
      <c r="A174" s="77" t="s">
        <v>130</v>
      </c>
      <c r="B174" s="28" t="s">
        <v>14</v>
      </c>
      <c r="C174" s="73" t="s">
        <v>352</v>
      </c>
      <c r="D174" s="74">
        <v>90</v>
      </c>
      <c r="E174" s="74">
        <v>102</v>
      </c>
      <c r="F174" s="75">
        <v>24.2</v>
      </c>
      <c r="G174" s="75">
        <v>14.8</v>
      </c>
      <c r="H174" s="74">
        <v>57.3</v>
      </c>
      <c r="I174" s="74">
        <v>46</v>
      </c>
      <c r="J174" s="75" t="s">
        <v>194</v>
      </c>
    </row>
    <row r="175" spans="1:10" s="76" customFormat="1" ht="15.05" customHeight="1" x14ac:dyDescent="0.25">
      <c r="A175" s="77"/>
      <c r="B175" s="28"/>
      <c r="C175" s="62" t="s">
        <v>132</v>
      </c>
      <c r="D175" s="74">
        <v>12</v>
      </c>
      <c r="E175" s="74">
        <v>39</v>
      </c>
      <c r="F175" s="75">
        <v>3</v>
      </c>
      <c r="G175" s="75">
        <v>1.8</v>
      </c>
      <c r="H175" s="74">
        <v>52.3</v>
      </c>
      <c r="I175" s="74">
        <v>52</v>
      </c>
      <c r="J175" s="75" t="s">
        <v>194</v>
      </c>
    </row>
    <row r="176" spans="1:10" s="76" customFormat="1" ht="15.05" customHeight="1" x14ac:dyDescent="0.25">
      <c r="A176" s="77"/>
      <c r="B176" s="28"/>
      <c r="C176" s="114" t="s">
        <v>208</v>
      </c>
      <c r="D176" s="74">
        <v>90</v>
      </c>
      <c r="E176" s="74">
        <v>106</v>
      </c>
      <c r="F176" s="75">
        <v>24</v>
      </c>
      <c r="G176" s="75">
        <v>13.6</v>
      </c>
      <c r="H176" s="74">
        <v>57.3</v>
      </c>
      <c r="I176" s="74">
        <v>46</v>
      </c>
      <c r="J176" s="75" t="s">
        <v>194</v>
      </c>
    </row>
    <row r="177" spans="1:10" s="76" customFormat="1" ht="15.05" customHeight="1" x14ac:dyDescent="0.25">
      <c r="A177" s="77"/>
      <c r="B177" s="28"/>
      <c r="C177" s="62" t="s">
        <v>347</v>
      </c>
      <c r="D177" s="74">
        <v>44</v>
      </c>
      <c r="E177" s="74">
        <v>46</v>
      </c>
      <c r="F177" s="75">
        <v>11.6</v>
      </c>
      <c r="G177" s="75">
        <v>6</v>
      </c>
      <c r="H177" s="74">
        <v>57.3</v>
      </c>
      <c r="I177" s="74">
        <v>45</v>
      </c>
      <c r="J177" s="75" t="s">
        <v>194</v>
      </c>
    </row>
    <row r="178" spans="1:10" s="80" customFormat="1" ht="15.05" customHeight="1" x14ac:dyDescent="0.25">
      <c r="A178" s="77"/>
      <c r="B178" s="77" t="s">
        <v>16</v>
      </c>
      <c r="C178" s="77"/>
      <c r="D178" s="78">
        <f>SUM(D174:D177)</f>
        <v>236</v>
      </c>
      <c r="E178" s="78">
        <f>SUM(E174:E177)</f>
        <v>293</v>
      </c>
      <c r="F178" s="79">
        <f t="shared" ref="F178:G178" si="13">SUM(F174:F177)</f>
        <v>62.800000000000004</v>
      </c>
      <c r="G178" s="79">
        <f t="shared" si="13"/>
        <v>36.200000000000003</v>
      </c>
      <c r="H178" s="78" t="s">
        <v>193</v>
      </c>
      <c r="I178" s="78" t="s">
        <v>193</v>
      </c>
      <c r="J178" s="79" t="s">
        <v>193</v>
      </c>
    </row>
    <row r="179" spans="1:10" s="76" customFormat="1" ht="15.05" customHeight="1" x14ac:dyDescent="0.25">
      <c r="A179" s="77"/>
      <c r="B179" s="28" t="s">
        <v>5</v>
      </c>
      <c r="C179" s="62" t="s">
        <v>133</v>
      </c>
      <c r="D179" s="74">
        <v>60</v>
      </c>
      <c r="E179" s="74">
        <v>139</v>
      </c>
      <c r="F179" s="75">
        <v>10.9</v>
      </c>
      <c r="G179" s="75">
        <v>6.1</v>
      </c>
      <c r="H179" s="74">
        <v>40</v>
      </c>
      <c r="I179" s="74">
        <v>38.5</v>
      </c>
      <c r="J179" s="75" t="s">
        <v>192</v>
      </c>
    </row>
    <row r="180" spans="1:10" s="76" customFormat="1" ht="15.05" customHeight="1" x14ac:dyDescent="0.25">
      <c r="A180" s="77"/>
      <c r="B180" s="28"/>
      <c r="C180" s="62" t="s">
        <v>348</v>
      </c>
      <c r="D180" s="74">
        <v>80</v>
      </c>
      <c r="E180" s="74">
        <v>65</v>
      </c>
      <c r="F180" s="75">
        <v>9.9</v>
      </c>
      <c r="G180" s="75">
        <v>5</v>
      </c>
      <c r="H180" s="74">
        <v>42.3</v>
      </c>
      <c r="I180" s="74">
        <v>38.5</v>
      </c>
      <c r="J180" s="75" t="s">
        <v>194</v>
      </c>
    </row>
    <row r="181" spans="1:10" s="76" customFormat="1" ht="15.05" customHeight="1" x14ac:dyDescent="0.25">
      <c r="A181" s="77"/>
      <c r="B181" s="28"/>
      <c r="C181" s="62" t="s">
        <v>209</v>
      </c>
      <c r="D181" s="74">
        <v>16</v>
      </c>
      <c r="E181" s="74">
        <v>37</v>
      </c>
      <c r="F181" s="75">
        <v>2.1</v>
      </c>
      <c r="G181" s="75">
        <v>0.9</v>
      </c>
      <c r="H181" s="74">
        <v>28</v>
      </c>
      <c r="I181" s="74">
        <v>40</v>
      </c>
      <c r="J181" s="75" t="s">
        <v>192</v>
      </c>
    </row>
    <row r="182" spans="1:10" s="76" customFormat="1" ht="15.05" customHeight="1" x14ac:dyDescent="0.25">
      <c r="A182" s="77"/>
      <c r="B182" s="77" t="s">
        <v>20</v>
      </c>
      <c r="C182" s="28"/>
      <c r="D182" s="78">
        <f>SUM(D179:D181)</f>
        <v>156</v>
      </c>
      <c r="E182" s="78">
        <f>SUM(E179:E181)</f>
        <v>241</v>
      </c>
      <c r="F182" s="79">
        <f>SUM(F179:F181)</f>
        <v>22.900000000000002</v>
      </c>
      <c r="G182" s="79">
        <f>SUM(G179:G181)</f>
        <v>12</v>
      </c>
      <c r="H182" s="78" t="s">
        <v>193</v>
      </c>
      <c r="I182" s="78" t="s">
        <v>193</v>
      </c>
      <c r="J182" s="79" t="s">
        <v>193</v>
      </c>
    </row>
    <row r="183" spans="1:10" s="76" customFormat="1" ht="15.05" customHeight="1" x14ac:dyDescent="0.25">
      <c r="A183" s="82" t="s">
        <v>136</v>
      </c>
      <c r="B183" s="15" t="s">
        <v>14</v>
      </c>
      <c r="C183" s="72" t="s">
        <v>349</v>
      </c>
      <c r="D183" s="84">
        <v>22</v>
      </c>
      <c r="E183" s="84">
        <v>31</v>
      </c>
      <c r="F183" s="85">
        <v>7.45</v>
      </c>
      <c r="G183" s="85">
        <v>3.85</v>
      </c>
      <c r="H183" s="84">
        <v>55</v>
      </c>
      <c r="I183" s="84">
        <v>46</v>
      </c>
      <c r="J183" s="85" t="s">
        <v>194</v>
      </c>
    </row>
    <row r="184" spans="1:10" s="76" customFormat="1" ht="15.05" customHeight="1" x14ac:dyDescent="0.25">
      <c r="A184" s="77"/>
      <c r="B184" s="28"/>
      <c r="C184" s="62" t="s">
        <v>137</v>
      </c>
      <c r="D184" s="74">
        <v>57</v>
      </c>
      <c r="E184" s="74">
        <v>75</v>
      </c>
      <c r="F184" s="75">
        <v>16</v>
      </c>
      <c r="G184" s="75">
        <v>10.199999999999999</v>
      </c>
      <c r="H184" s="74">
        <v>55</v>
      </c>
      <c r="I184" s="74">
        <v>46</v>
      </c>
      <c r="J184" s="75" t="s">
        <v>194</v>
      </c>
    </row>
    <row r="185" spans="1:10" s="76" customFormat="1" ht="15.05" customHeight="1" x14ac:dyDescent="0.25">
      <c r="A185" s="77"/>
      <c r="B185" s="28"/>
      <c r="C185" s="62" t="s">
        <v>138</v>
      </c>
      <c r="D185" s="74">
        <v>59</v>
      </c>
      <c r="E185" s="74">
        <v>69</v>
      </c>
      <c r="F185" s="75">
        <v>14.57</v>
      </c>
      <c r="G185" s="75">
        <v>8.77</v>
      </c>
      <c r="H185" s="74">
        <v>56.2</v>
      </c>
      <c r="I185" s="74">
        <v>45</v>
      </c>
      <c r="J185" s="75" t="s">
        <v>194</v>
      </c>
    </row>
    <row r="186" spans="1:10" s="80" customFormat="1" ht="15.05" customHeight="1" x14ac:dyDescent="0.25">
      <c r="A186" s="77"/>
      <c r="B186" s="77" t="s">
        <v>16</v>
      </c>
      <c r="C186" s="77"/>
      <c r="D186" s="78">
        <f>SUM(D183:D185)</f>
        <v>138</v>
      </c>
      <c r="E186" s="78">
        <f>SUM(E183:E185)</f>
        <v>175</v>
      </c>
      <c r="F186" s="79">
        <f t="shared" ref="F186:G186" si="14">SUM(F183:F185)</f>
        <v>38.019999999999996</v>
      </c>
      <c r="G186" s="79">
        <f t="shared" si="14"/>
        <v>22.82</v>
      </c>
      <c r="H186" s="78" t="s">
        <v>193</v>
      </c>
      <c r="I186" s="78" t="s">
        <v>193</v>
      </c>
      <c r="J186" s="79" t="s">
        <v>193</v>
      </c>
    </row>
    <row r="187" spans="1:10" s="76" customFormat="1" ht="15.05" customHeight="1" x14ac:dyDescent="0.25">
      <c r="A187" s="77"/>
      <c r="B187" s="28" t="s">
        <v>5</v>
      </c>
      <c r="C187" s="62" t="s">
        <v>139</v>
      </c>
      <c r="D187" s="74">
        <v>17</v>
      </c>
      <c r="E187" s="74">
        <v>44</v>
      </c>
      <c r="F187" s="75">
        <v>2</v>
      </c>
      <c r="G187" s="75">
        <v>1</v>
      </c>
      <c r="H187" s="74">
        <v>36</v>
      </c>
      <c r="I187" s="74">
        <v>43</v>
      </c>
      <c r="J187" s="75" t="s">
        <v>192</v>
      </c>
    </row>
    <row r="188" spans="1:10" s="76" customFormat="1" ht="15.05" customHeight="1" x14ac:dyDescent="0.25">
      <c r="A188" s="77"/>
      <c r="B188" s="28"/>
      <c r="C188" s="62" t="s">
        <v>140</v>
      </c>
      <c r="D188" s="74">
        <v>25</v>
      </c>
      <c r="E188" s="74">
        <v>62</v>
      </c>
      <c r="F188" s="75">
        <v>2.9</v>
      </c>
      <c r="G188" s="75">
        <v>1.9</v>
      </c>
      <c r="H188" s="74">
        <v>37.299999999999997</v>
      </c>
      <c r="I188" s="74">
        <v>45</v>
      </c>
      <c r="J188" s="75" t="s">
        <v>192</v>
      </c>
    </row>
    <row r="189" spans="1:10" s="76" customFormat="1" ht="15.05" customHeight="1" x14ac:dyDescent="0.25">
      <c r="A189" s="77"/>
      <c r="B189" s="28"/>
      <c r="C189" s="62" t="s">
        <v>141</v>
      </c>
      <c r="D189" s="74">
        <v>15</v>
      </c>
      <c r="E189" s="74">
        <v>35</v>
      </c>
      <c r="F189" s="75">
        <v>1.7</v>
      </c>
      <c r="G189" s="75">
        <v>0.9</v>
      </c>
      <c r="H189" s="74">
        <v>31.3</v>
      </c>
      <c r="I189" s="74">
        <v>42</v>
      </c>
      <c r="J189" s="75" t="s">
        <v>192</v>
      </c>
    </row>
    <row r="190" spans="1:10" s="80" customFormat="1" ht="15.05" customHeight="1" x14ac:dyDescent="0.25">
      <c r="A190" s="77"/>
      <c r="B190" s="77" t="s">
        <v>20</v>
      </c>
      <c r="C190" s="77"/>
      <c r="D190" s="78">
        <f>SUM(D187:D189)</f>
        <v>57</v>
      </c>
      <c r="E190" s="78">
        <f>SUM(E187:E189)</f>
        <v>141</v>
      </c>
      <c r="F190" s="79">
        <f t="shared" ref="F190:G190" si="15">SUM(F187:F189)</f>
        <v>6.6000000000000005</v>
      </c>
      <c r="G190" s="79">
        <f t="shared" si="15"/>
        <v>3.8</v>
      </c>
      <c r="H190" s="78" t="s">
        <v>193</v>
      </c>
      <c r="I190" s="78" t="s">
        <v>193</v>
      </c>
      <c r="J190" s="79" t="s">
        <v>193</v>
      </c>
    </row>
    <row r="191" spans="1:10" s="76" customFormat="1" ht="15.05" customHeight="1" x14ac:dyDescent="0.25">
      <c r="A191" s="148" t="s">
        <v>142</v>
      </c>
      <c r="B191" s="120" t="s">
        <v>5</v>
      </c>
      <c r="C191" s="138" t="s">
        <v>143</v>
      </c>
      <c r="D191" s="149">
        <v>18</v>
      </c>
      <c r="E191" s="149">
        <v>42</v>
      </c>
      <c r="F191" s="150">
        <v>2.25</v>
      </c>
      <c r="G191" s="150">
        <v>1.5</v>
      </c>
      <c r="H191" s="149">
        <v>30</v>
      </c>
      <c r="I191" s="149">
        <v>39</v>
      </c>
      <c r="J191" s="150" t="s">
        <v>192</v>
      </c>
    </row>
    <row r="192" spans="1:10" s="76" customFormat="1" ht="15.05" customHeight="1" x14ac:dyDescent="0.25">
      <c r="A192" s="82" t="s">
        <v>144</v>
      </c>
      <c r="B192" s="15" t="s">
        <v>14</v>
      </c>
      <c r="C192" s="83" t="s">
        <v>210</v>
      </c>
      <c r="D192" s="84">
        <v>60</v>
      </c>
      <c r="E192" s="84">
        <v>63</v>
      </c>
      <c r="F192" s="85">
        <v>18</v>
      </c>
      <c r="G192" s="85">
        <v>12</v>
      </c>
      <c r="H192" s="84">
        <v>62.3</v>
      </c>
      <c r="I192" s="84">
        <v>52</v>
      </c>
      <c r="J192" s="85" t="s">
        <v>194</v>
      </c>
    </row>
    <row r="193" spans="1:10" s="76" customFormat="1" ht="15.05" customHeight="1" x14ac:dyDescent="0.25">
      <c r="A193" s="77"/>
      <c r="B193" s="28"/>
      <c r="C193" s="62" t="s">
        <v>145</v>
      </c>
      <c r="D193" s="74">
        <v>97</v>
      </c>
      <c r="E193" s="74">
        <v>105</v>
      </c>
      <c r="F193" s="75">
        <v>23.94</v>
      </c>
      <c r="G193" s="75">
        <v>13.73</v>
      </c>
      <c r="H193" s="74">
        <v>56.2</v>
      </c>
      <c r="I193" s="74">
        <v>48</v>
      </c>
      <c r="J193" s="75" t="s">
        <v>194</v>
      </c>
    </row>
    <row r="194" spans="1:10" s="76" customFormat="1" ht="15.05" customHeight="1" x14ac:dyDescent="0.25">
      <c r="A194" s="77"/>
      <c r="B194" s="28"/>
      <c r="C194" s="62" t="s">
        <v>146</v>
      </c>
      <c r="D194" s="74">
        <v>32</v>
      </c>
      <c r="E194" s="74">
        <v>36</v>
      </c>
      <c r="F194" s="75">
        <v>9.6</v>
      </c>
      <c r="G194" s="75">
        <v>6.2</v>
      </c>
      <c r="H194" s="74">
        <v>57.3</v>
      </c>
      <c r="I194" s="74">
        <v>47</v>
      </c>
      <c r="J194" s="75" t="s">
        <v>194</v>
      </c>
    </row>
    <row r="195" spans="1:10" s="80" customFormat="1" ht="15.05" customHeight="1" x14ac:dyDescent="0.25">
      <c r="A195" s="77"/>
      <c r="B195" s="77" t="s">
        <v>16</v>
      </c>
      <c r="C195" s="77"/>
      <c r="D195" s="78">
        <f>SUM(D192:D194)</f>
        <v>189</v>
      </c>
      <c r="E195" s="78">
        <f>SUM(E192:E194)</f>
        <v>204</v>
      </c>
      <c r="F195" s="79">
        <f t="shared" ref="F195:G195" si="16">SUM(F192:F194)</f>
        <v>51.54</v>
      </c>
      <c r="G195" s="79">
        <f t="shared" si="16"/>
        <v>31.93</v>
      </c>
      <c r="H195" s="78" t="s">
        <v>193</v>
      </c>
      <c r="I195" s="78" t="s">
        <v>193</v>
      </c>
      <c r="J195" s="79" t="s">
        <v>193</v>
      </c>
    </row>
    <row r="196" spans="1:10" s="76" customFormat="1" ht="15.05" customHeight="1" x14ac:dyDescent="0.25">
      <c r="A196" s="77"/>
      <c r="B196" s="28" t="s">
        <v>5</v>
      </c>
      <c r="C196" s="62" t="s">
        <v>147</v>
      </c>
      <c r="D196" s="74">
        <v>33</v>
      </c>
      <c r="E196" s="74">
        <v>71</v>
      </c>
      <c r="F196" s="75">
        <v>3.1</v>
      </c>
      <c r="G196" s="75">
        <v>1.55</v>
      </c>
      <c r="H196" s="74">
        <v>32</v>
      </c>
      <c r="I196" s="74">
        <v>38.5</v>
      </c>
      <c r="J196" s="75" t="s">
        <v>192</v>
      </c>
    </row>
    <row r="197" spans="1:10" s="76" customFormat="1" ht="15.05" customHeight="1" x14ac:dyDescent="0.25">
      <c r="A197" s="77"/>
      <c r="B197" s="28"/>
      <c r="C197" s="62" t="s">
        <v>148</v>
      </c>
      <c r="D197" s="74">
        <v>20</v>
      </c>
      <c r="E197" s="74">
        <v>40</v>
      </c>
      <c r="F197" s="75">
        <v>3.04</v>
      </c>
      <c r="G197" s="75">
        <v>1.96</v>
      </c>
      <c r="H197" s="74">
        <v>45</v>
      </c>
      <c r="I197" s="74">
        <v>39</v>
      </c>
      <c r="J197" s="75" t="s">
        <v>192</v>
      </c>
    </row>
    <row r="198" spans="1:10" s="80" customFormat="1" ht="15.05" customHeight="1" x14ac:dyDescent="0.25">
      <c r="A198" s="77"/>
      <c r="B198" s="77" t="s">
        <v>20</v>
      </c>
      <c r="C198" s="77"/>
      <c r="D198" s="78">
        <f>SUM(D196:D197)</f>
        <v>53</v>
      </c>
      <c r="E198" s="78">
        <f>SUM(E196:E197)</f>
        <v>111</v>
      </c>
      <c r="F198" s="79">
        <f t="shared" ref="F198:G198" si="17">SUM(F196:F197)</f>
        <v>6.1400000000000006</v>
      </c>
      <c r="G198" s="79">
        <f t="shared" si="17"/>
        <v>3.51</v>
      </c>
      <c r="H198" s="78" t="s">
        <v>193</v>
      </c>
      <c r="I198" s="78" t="s">
        <v>193</v>
      </c>
      <c r="J198" s="79" t="s">
        <v>193</v>
      </c>
    </row>
    <row r="199" spans="1:10" s="76" customFormat="1" ht="15.05" customHeight="1" x14ac:dyDescent="0.25">
      <c r="A199" s="148" t="s">
        <v>149</v>
      </c>
      <c r="B199" s="120" t="s">
        <v>5</v>
      </c>
      <c r="C199" s="138" t="s">
        <v>150</v>
      </c>
      <c r="D199" s="149">
        <v>16</v>
      </c>
      <c r="E199" s="149">
        <v>33</v>
      </c>
      <c r="F199" s="150">
        <v>2</v>
      </c>
      <c r="G199" s="150">
        <v>1</v>
      </c>
      <c r="H199" s="149">
        <v>36</v>
      </c>
      <c r="I199" s="149">
        <v>37.5</v>
      </c>
      <c r="J199" s="150" t="s">
        <v>192</v>
      </c>
    </row>
    <row r="200" spans="1:10" s="76" customFormat="1" ht="15.05" customHeight="1" x14ac:dyDescent="0.25">
      <c r="A200" s="82" t="s">
        <v>151</v>
      </c>
      <c r="B200" s="83" t="s">
        <v>14</v>
      </c>
      <c r="C200" s="83" t="s">
        <v>211</v>
      </c>
      <c r="D200" s="84">
        <v>38</v>
      </c>
      <c r="E200" s="84">
        <v>48</v>
      </c>
      <c r="F200" s="85">
        <v>9.4</v>
      </c>
      <c r="G200" s="85">
        <v>5.7</v>
      </c>
      <c r="H200" s="84">
        <v>55</v>
      </c>
      <c r="I200" s="84">
        <v>45</v>
      </c>
      <c r="J200" s="85" t="s">
        <v>194</v>
      </c>
    </row>
    <row r="201" spans="1:10" s="76" customFormat="1" ht="15.05" customHeight="1" x14ac:dyDescent="0.25">
      <c r="A201" s="77"/>
      <c r="B201" s="28" t="s">
        <v>5</v>
      </c>
      <c r="C201" s="62" t="s">
        <v>212</v>
      </c>
      <c r="D201" s="74">
        <v>25</v>
      </c>
      <c r="E201" s="74">
        <v>35</v>
      </c>
      <c r="F201" s="75">
        <v>2.2000000000000002</v>
      </c>
      <c r="G201" s="75">
        <v>1.1000000000000001</v>
      </c>
      <c r="H201" s="74">
        <v>24.3</v>
      </c>
      <c r="I201" s="74">
        <v>38.5</v>
      </c>
      <c r="J201" s="75" t="s">
        <v>192</v>
      </c>
    </row>
    <row r="202" spans="1:10" s="76" customFormat="1" ht="15.05" customHeight="1" x14ac:dyDescent="0.25">
      <c r="A202" s="82" t="s">
        <v>154</v>
      </c>
      <c r="B202" s="15" t="s">
        <v>14</v>
      </c>
      <c r="C202" s="83" t="s">
        <v>155</v>
      </c>
      <c r="D202" s="84">
        <v>60</v>
      </c>
      <c r="E202" s="84">
        <v>93</v>
      </c>
      <c r="F202" s="85">
        <v>15.7</v>
      </c>
      <c r="G202" s="85">
        <v>9.3000000000000007</v>
      </c>
      <c r="H202" s="84">
        <v>57.3</v>
      </c>
      <c r="I202" s="84">
        <v>45</v>
      </c>
      <c r="J202" s="85" t="s">
        <v>194</v>
      </c>
    </row>
    <row r="203" spans="1:10" s="76" customFormat="1" ht="15.05" customHeight="1" x14ac:dyDescent="0.25">
      <c r="A203" s="140"/>
      <c r="B203" s="127" t="s">
        <v>5</v>
      </c>
      <c r="C203" s="145" t="s">
        <v>156</v>
      </c>
      <c r="D203" s="146">
        <v>30</v>
      </c>
      <c r="E203" s="146">
        <v>60</v>
      </c>
      <c r="F203" s="147">
        <v>4.2</v>
      </c>
      <c r="G203" s="147">
        <v>2.1</v>
      </c>
      <c r="H203" s="146">
        <v>32</v>
      </c>
      <c r="I203" s="146">
        <v>39</v>
      </c>
      <c r="J203" s="147" t="s">
        <v>192</v>
      </c>
    </row>
    <row r="204" spans="1:10" s="76" customFormat="1" ht="15.05" customHeight="1" x14ac:dyDescent="0.25">
      <c r="A204" s="82" t="s">
        <v>157</v>
      </c>
      <c r="B204" s="15" t="s">
        <v>14</v>
      </c>
      <c r="C204" s="83" t="s">
        <v>213</v>
      </c>
      <c r="D204" s="84">
        <v>27</v>
      </c>
      <c r="E204" s="84">
        <v>28</v>
      </c>
      <c r="F204" s="85">
        <v>8</v>
      </c>
      <c r="G204" s="85">
        <v>4</v>
      </c>
      <c r="H204" s="84">
        <v>55</v>
      </c>
      <c r="I204" s="84">
        <v>47</v>
      </c>
      <c r="J204" s="85" t="s">
        <v>194</v>
      </c>
    </row>
    <row r="205" spans="1:10" s="76" customFormat="1" ht="15.05" customHeight="1" x14ac:dyDescent="0.25">
      <c r="A205" s="77"/>
      <c r="B205" s="28"/>
      <c r="C205" s="62" t="s">
        <v>158</v>
      </c>
      <c r="D205" s="74">
        <v>43</v>
      </c>
      <c r="E205" s="74">
        <v>47</v>
      </c>
      <c r="F205" s="75">
        <v>15.35</v>
      </c>
      <c r="G205" s="75">
        <v>7.1</v>
      </c>
      <c r="H205" s="74">
        <v>55</v>
      </c>
      <c r="I205" s="74">
        <v>45</v>
      </c>
      <c r="J205" s="75" t="s">
        <v>194</v>
      </c>
    </row>
    <row r="206" spans="1:10" s="76" customFormat="1" ht="15.05" customHeight="1" x14ac:dyDescent="0.25">
      <c r="A206" s="77"/>
      <c r="B206" s="28"/>
      <c r="C206" s="96" t="s">
        <v>350</v>
      </c>
      <c r="D206" s="74">
        <v>75</v>
      </c>
      <c r="E206" s="74">
        <v>81</v>
      </c>
      <c r="F206" s="75">
        <v>22.8</v>
      </c>
      <c r="G206" s="75">
        <v>13.2</v>
      </c>
      <c r="H206" s="74">
        <v>55</v>
      </c>
      <c r="I206" s="74">
        <v>45</v>
      </c>
      <c r="J206" s="75" t="s">
        <v>194</v>
      </c>
    </row>
    <row r="207" spans="1:10" s="76" customFormat="1" ht="15.05" customHeight="1" x14ac:dyDescent="0.25">
      <c r="A207" s="77"/>
      <c r="B207" s="77" t="s">
        <v>16</v>
      </c>
      <c r="C207" s="28"/>
      <c r="D207" s="78">
        <f>SUM(D204:D206)</f>
        <v>145</v>
      </c>
      <c r="E207" s="78">
        <f>SUM(E204:E206)</f>
        <v>156</v>
      </c>
      <c r="F207" s="79">
        <f t="shared" ref="F207:G207" si="18">SUM(F204:F206)</f>
        <v>46.150000000000006</v>
      </c>
      <c r="G207" s="79">
        <f t="shared" si="18"/>
        <v>24.299999999999997</v>
      </c>
      <c r="H207" s="78" t="s">
        <v>193</v>
      </c>
      <c r="I207" s="78" t="s">
        <v>193</v>
      </c>
      <c r="J207" s="79" t="s">
        <v>193</v>
      </c>
    </row>
    <row r="208" spans="1:10" s="76" customFormat="1" ht="15.05" customHeight="1" x14ac:dyDescent="0.25">
      <c r="A208" s="77"/>
      <c r="B208" s="28" t="s">
        <v>5</v>
      </c>
      <c r="C208" s="62" t="s">
        <v>214</v>
      </c>
      <c r="D208" s="74">
        <v>25</v>
      </c>
      <c r="E208" s="74">
        <v>56</v>
      </c>
      <c r="F208" s="75">
        <v>3.9</v>
      </c>
      <c r="G208" s="75">
        <v>2.2999999999999998</v>
      </c>
      <c r="H208" s="74">
        <v>41</v>
      </c>
      <c r="I208" s="74">
        <v>45</v>
      </c>
      <c r="J208" s="75" t="s">
        <v>194</v>
      </c>
    </row>
    <row r="209" spans="1:10" s="80" customFormat="1" ht="15.05" customHeight="1" x14ac:dyDescent="0.25">
      <c r="A209" s="77"/>
      <c r="B209" s="77" t="s">
        <v>20</v>
      </c>
      <c r="C209" s="77"/>
      <c r="D209" s="78">
        <f>SUM(D208:D208)</f>
        <v>25</v>
      </c>
      <c r="E209" s="78">
        <f>SUM(E208:E208)</f>
        <v>56</v>
      </c>
      <c r="F209" s="79">
        <f>SUM(F208:F208)</f>
        <v>3.9</v>
      </c>
      <c r="G209" s="79">
        <f>SUM(G208:G208)</f>
        <v>2.2999999999999998</v>
      </c>
      <c r="H209" s="78" t="s">
        <v>193</v>
      </c>
      <c r="I209" s="78" t="s">
        <v>193</v>
      </c>
      <c r="J209" s="79" t="s">
        <v>193</v>
      </c>
    </row>
    <row r="210" spans="1:10" s="76" customFormat="1" ht="15.05" customHeight="1" x14ac:dyDescent="0.25">
      <c r="A210" s="148" t="s">
        <v>160</v>
      </c>
      <c r="B210" s="120" t="s">
        <v>5</v>
      </c>
      <c r="C210" s="138" t="s">
        <v>161</v>
      </c>
      <c r="D210" s="149">
        <v>18</v>
      </c>
      <c r="E210" s="149">
        <v>42</v>
      </c>
      <c r="F210" s="150">
        <v>2.4</v>
      </c>
      <c r="G210" s="150">
        <v>1.6</v>
      </c>
      <c r="H210" s="149">
        <v>32</v>
      </c>
      <c r="I210" s="149">
        <v>38.200000000000003</v>
      </c>
      <c r="J210" s="150" t="s">
        <v>192</v>
      </c>
    </row>
    <row r="211" spans="1:10" s="76" customFormat="1" ht="15.05" customHeight="1" x14ac:dyDescent="0.25">
      <c r="A211" s="82" t="s">
        <v>162</v>
      </c>
      <c r="B211" s="15" t="s">
        <v>5</v>
      </c>
      <c r="C211" s="83" t="s">
        <v>163</v>
      </c>
      <c r="D211" s="84">
        <v>16</v>
      </c>
      <c r="E211" s="84">
        <v>18</v>
      </c>
      <c r="F211" s="85">
        <v>0.8</v>
      </c>
      <c r="G211" s="85">
        <v>0.4</v>
      </c>
      <c r="H211" s="84">
        <v>14</v>
      </c>
      <c r="I211" s="84">
        <v>37.5</v>
      </c>
      <c r="J211" s="85" t="s">
        <v>192</v>
      </c>
    </row>
    <row r="212" spans="1:10" s="76" customFormat="1" ht="15.05" customHeight="1" x14ac:dyDescent="0.25">
      <c r="A212" s="77"/>
      <c r="B212" s="28"/>
      <c r="C212" s="62" t="s">
        <v>164</v>
      </c>
      <c r="D212" s="74">
        <v>18</v>
      </c>
      <c r="E212" s="74">
        <v>11</v>
      </c>
      <c r="F212" s="75">
        <v>0.7</v>
      </c>
      <c r="G212" s="75">
        <v>0.35</v>
      </c>
      <c r="H212" s="74">
        <v>14</v>
      </c>
      <c r="I212" s="74">
        <v>39</v>
      </c>
      <c r="J212" s="75" t="s">
        <v>192</v>
      </c>
    </row>
    <row r="213" spans="1:10" s="80" customFormat="1" ht="15.05" customHeight="1" x14ac:dyDescent="0.25">
      <c r="A213" s="77"/>
      <c r="B213" s="77" t="s">
        <v>20</v>
      </c>
      <c r="C213" s="70"/>
      <c r="D213" s="78">
        <f>SUM(D211:D212)</f>
        <v>34</v>
      </c>
      <c r="E213" s="78">
        <f>SUM(E211:E212)</f>
        <v>29</v>
      </c>
      <c r="F213" s="79">
        <f t="shared" ref="F213:G213" si="19">SUM(F211:F212)</f>
        <v>1.5</v>
      </c>
      <c r="G213" s="79">
        <f t="shared" si="19"/>
        <v>0.75</v>
      </c>
      <c r="H213" s="78" t="s">
        <v>193</v>
      </c>
      <c r="I213" s="78" t="s">
        <v>193</v>
      </c>
      <c r="J213" s="79" t="s">
        <v>193</v>
      </c>
    </row>
    <row r="214" spans="1:10" s="76" customFormat="1" ht="15.05" customHeight="1" x14ac:dyDescent="0.25">
      <c r="A214" s="82" t="s">
        <v>165</v>
      </c>
      <c r="B214" s="15" t="s">
        <v>14</v>
      </c>
      <c r="C214" s="83" t="s">
        <v>166</v>
      </c>
      <c r="D214" s="84">
        <v>28</v>
      </c>
      <c r="E214" s="84">
        <v>37</v>
      </c>
      <c r="F214" s="85">
        <v>8.3000000000000007</v>
      </c>
      <c r="G214" s="85">
        <v>4.5999999999999996</v>
      </c>
      <c r="H214" s="84">
        <v>57.3</v>
      </c>
      <c r="I214" s="84">
        <v>45</v>
      </c>
      <c r="J214" s="85" t="s">
        <v>194</v>
      </c>
    </row>
    <row r="215" spans="1:10" s="76" customFormat="1" ht="15.05" customHeight="1" x14ac:dyDescent="0.25">
      <c r="A215" s="77"/>
      <c r="B215" s="28"/>
      <c r="C215" s="96" t="s">
        <v>301</v>
      </c>
      <c r="D215" s="74">
        <v>157</v>
      </c>
      <c r="E215" s="74">
        <v>217</v>
      </c>
      <c r="F215" s="75">
        <v>39.4</v>
      </c>
      <c r="G215" s="75">
        <v>23.8</v>
      </c>
      <c r="H215" s="74">
        <v>57.3</v>
      </c>
      <c r="I215" s="74">
        <v>45</v>
      </c>
      <c r="J215" s="75" t="s">
        <v>194</v>
      </c>
    </row>
    <row r="216" spans="1:10" s="76" customFormat="1" ht="15.05" customHeight="1" x14ac:dyDescent="0.25">
      <c r="A216" s="77"/>
      <c r="B216" s="28"/>
      <c r="C216" s="96" t="s">
        <v>167</v>
      </c>
      <c r="D216" s="74">
        <v>105</v>
      </c>
      <c r="E216" s="74">
        <v>130</v>
      </c>
      <c r="F216" s="75">
        <v>27.9</v>
      </c>
      <c r="G216" s="75">
        <v>15.7</v>
      </c>
      <c r="H216" s="74">
        <v>57.3</v>
      </c>
      <c r="I216" s="74">
        <v>45</v>
      </c>
      <c r="J216" s="75" t="s">
        <v>194</v>
      </c>
    </row>
    <row r="217" spans="1:10" s="76" customFormat="1" ht="15.05" customHeight="1" x14ac:dyDescent="0.25">
      <c r="A217" s="77"/>
      <c r="B217" s="28"/>
      <c r="C217" s="96" t="s">
        <v>302</v>
      </c>
      <c r="D217" s="74">
        <v>78</v>
      </c>
      <c r="E217" s="74">
        <v>102</v>
      </c>
      <c r="F217" s="75">
        <v>20.7</v>
      </c>
      <c r="G217" s="75">
        <v>11.5</v>
      </c>
      <c r="H217" s="74">
        <v>57.3</v>
      </c>
      <c r="I217" s="74">
        <v>45</v>
      </c>
      <c r="J217" s="75" t="s">
        <v>194</v>
      </c>
    </row>
    <row r="218" spans="1:10" s="76" customFormat="1" ht="15.05" customHeight="1" x14ac:dyDescent="0.25">
      <c r="A218" s="77"/>
      <c r="B218" s="77" t="s">
        <v>16</v>
      </c>
      <c r="C218" s="28"/>
      <c r="D218" s="78">
        <f>SUM(D214:D217)</f>
        <v>368</v>
      </c>
      <c r="E218" s="78">
        <f>SUM(E214:E217)</f>
        <v>486</v>
      </c>
      <c r="F218" s="79">
        <f t="shared" ref="F218:G218" si="20">SUM(F214:F217)</f>
        <v>96.3</v>
      </c>
      <c r="G218" s="79">
        <f t="shared" si="20"/>
        <v>55.599999999999994</v>
      </c>
      <c r="H218" s="78" t="s">
        <v>193</v>
      </c>
      <c r="I218" s="78" t="s">
        <v>193</v>
      </c>
      <c r="J218" s="79" t="s">
        <v>193</v>
      </c>
    </row>
    <row r="219" spans="1:10" s="76" customFormat="1" ht="15.05" customHeight="1" x14ac:dyDescent="0.25">
      <c r="A219" s="77"/>
      <c r="B219" s="28" t="s">
        <v>5</v>
      </c>
      <c r="C219" s="62" t="s">
        <v>168</v>
      </c>
      <c r="D219" s="74">
        <v>20</v>
      </c>
      <c r="E219" s="74">
        <v>42</v>
      </c>
      <c r="F219" s="75">
        <v>2.64</v>
      </c>
      <c r="G219" s="75">
        <v>1.84</v>
      </c>
      <c r="H219" s="74">
        <v>32</v>
      </c>
      <c r="I219" s="74">
        <v>39</v>
      </c>
      <c r="J219" s="75" t="s">
        <v>192</v>
      </c>
    </row>
    <row r="220" spans="1:10" s="76" customFormat="1" ht="15.05" customHeight="1" x14ac:dyDescent="0.25">
      <c r="A220" s="77"/>
      <c r="B220" s="28"/>
      <c r="C220" s="62" t="s">
        <v>215</v>
      </c>
      <c r="D220" s="74">
        <v>17</v>
      </c>
      <c r="E220" s="74">
        <v>32</v>
      </c>
      <c r="F220" s="75">
        <v>2.64</v>
      </c>
      <c r="G220" s="75">
        <v>0.92</v>
      </c>
      <c r="H220" s="74">
        <v>32</v>
      </c>
      <c r="I220" s="74">
        <v>39</v>
      </c>
      <c r="J220" s="75" t="s">
        <v>192</v>
      </c>
    </row>
    <row r="221" spans="1:10" s="76" customFormat="1" ht="15.05" customHeight="1" x14ac:dyDescent="0.25">
      <c r="A221" s="77"/>
      <c r="B221" s="28"/>
      <c r="C221" s="62" t="s">
        <v>216</v>
      </c>
      <c r="D221" s="74">
        <v>17</v>
      </c>
      <c r="E221" s="74">
        <v>34</v>
      </c>
      <c r="F221" s="75">
        <v>2.64</v>
      </c>
      <c r="G221" s="75">
        <v>0.92</v>
      </c>
      <c r="H221" s="74">
        <v>32</v>
      </c>
      <c r="I221" s="74">
        <v>39</v>
      </c>
      <c r="J221" s="75" t="s">
        <v>192</v>
      </c>
    </row>
    <row r="222" spans="1:10" s="76" customFormat="1" ht="15.05" customHeight="1" x14ac:dyDescent="0.25">
      <c r="A222" s="77"/>
      <c r="B222" s="28"/>
      <c r="C222" s="62" t="s">
        <v>165</v>
      </c>
      <c r="D222" s="74">
        <v>20</v>
      </c>
      <c r="E222" s="74">
        <v>41</v>
      </c>
      <c r="F222" s="75">
        <v>2.64</v>
      </c>
      <c r="G222" s="75">
        <v>1.84</v>
      </c>
      <c r="H222" s="74">
        <v>32</v>
      </c>
      <c r="I222" s="74">
        <v>39</v>
      </c>
      <c r="J222" s="75" t="s">
        <v>192</v>
      </c>
    </row>
    <row r="223" spans="1:10" s="76" customFormat="1" ht="15.05" customHeight="1" x14ac:dyDescent="0.25">
      <c r="A223" s="140"/>
      <c r="B223" s="140" t="s">
        <v>20</v>
      </c>
      <c r="C223" s="127"/>
      <c r="D223" s="143">
        <f>SUM(D219:D222)</f>
        <v>74</v>
      </c>
      <c r="E223" s="143">
        <f>SUM(E219:E222)</f>
        <v>149</v>
      </c>
      <c r="F223" s="144">
        <f t="shared" ref="F223:G223" si="21">SUM(F219:F222)</f>
        <v>10.56</v>
      </c>
      <c r="G223" s="144">
        <f t="shared" si="21"/>
        <v>5.5200000000000005</v>
      </c>
      <c r="H223" s="143" t="s">
        <v>193</v>
      </c>
      <c r="I223" s="143" t="s">
        <v>193</v>
      </c>
      <c r="J223" s="144" t="s">
        <v>193</v>
      </c>
    </row>
    <row r="224" spans="1:10" s="76" customFormat="1" ht="15.05" customHeight="1" x14ac:dyDescent="0.25">
      <c r="A224" s="82" t="s">
        <v>170</v>
      </c>
      <c r="B224" s="15" t="s">
        <v>14</v>
      </c>
      <c r="C224" s="83" t="s">
        <v>171</v>
      </c>
      <c r="D224" s="84">
        <v>60</v>
      </c>
      <c r="E224" s="84">
        <v>77</v>
      </c>
      <c r="F224" s="85">
        <v>16.5</v>
      </c>
      <c r="G224" s="85">
        <v>10.7</v>
      </c>
      <c r="H224" s="84">
        <v>57.3</v>
      </c>
      <c r="I224" s="84">
        <v>46</v>
      </c>
      <c r="J224" s="85" t="s">
        <v>194</v>
      </c>
    </row>
    <row r="225" spans="1:10" s="76" customFormat="1" ht="15.05" customHeight="1" x14ac:dyDescent="0.25">
      <c r="A225" s="77"/>
      <c r="B225" s="28"/>
      <c r="C225" s="62" t="s">
        <v>231</v>
      </c>
      <c r="D225" s="74">
        <v>44</v>
      </c>
      <c r="E225" s="74">
        <v>71</v>
      </c>
      <c r="F225" s="75">
        <v>12.2</v>
      </c>
      <c r="G225" s="75">
        <v>7.2</v>
      </c>
      <c r="H225" s="74">
        <v>57.3</v>
      </c>
      <c r="I225" s="74">
        <v>50</v>
      </c>
      <c r="J225" s="75" t="s">
        <v>194</v>
      </c>
    </row>
    <row r="226" spans="1:10" s="76" customFormat="1" ht="15.05" customHeight="1" x14ac:dyDescent="0.25">
      <c r="A226" s="77"/>
      <c r="B226" s="28"/>
      <c r="C226" s="62" t="s">
        <v>172</v>
      </c>
      <c r="D226" s="74">
        <v>64</v>
      </c>
      <c r="E226" s="74">
        <v>78</v>
      </c>
      <c r="F226" s="75">
        <v>18.2</v>
      </c>
      <c r="G226" s="75">
        <v>9.5</v>
      </c>
      <c r="H226" s="74">
        <v>57.3</v>
      </c>
      <c r="I226" s="74">
        <v>46</v>
      </c>
      <c r="J226" s="75" t="s">
        <v>194</v>
      </c>
    </row>
    <row r="227" spans="1:10" s="80" customFormat="1" ht="15.05" customHeight="1" x14ac:dyDescent="0.25">
      <c r="A227" s="77"/>
      <c r="B227" s="77" t="s">
        <v>16</v>
      </c>
      <c r="C227" s="77"/>
      <c r="D227" s="78">
        <f>SUM(D224:D226)</f>
        <v>168</v>
      </c>
      <c r="E227" s="78">
        <f>SUM(E224:E226)</f>
        <v>226</v>
      </c>
      <c r="F227" s="79">
        <f t="shared" ref="F227:G227" si="22">SUM(F224:F226)</f>
        <v>46.9</v>
      </c>
      <c r="G227" s="79">
        <f t="shared" si="22"/>
        <v>27.4</v>
      </c>
      <c r="H227" s="78" t="s">
        <v>193</v>
      </c>
      <c r="I227" s="78" t="s">
        <v>193</v>
      </c>
      <c r="J227" s="79" t="s">
        <v>193</v>
      </c>
    </row>
    <row r="228" spans="1:10" s="76" customFormat="1" ht="15.05" customHeight="1" x14ac:dyDescent="0.25">
      <c r="A228" s="77"/>
      <c r="B228" s="28" t="s">
        <v>5</v>
      </c>
      <c r="C228" s="62" t="s">
        <v>173</v>
      </c>
      <c r="D228" s="74">
        <v>34</v>
      </c>
      <c r="E228" s="74">
        <v>21</v>
      </c>
      <c r="F228" s="75">
        <v>3.3</v>
      </c>
      <c r="G228" s="75">
        <v>2.5</v>
      </c>
      <c r="H228" s="74">
        <v>31.6</v>
      </c>
      <c r="I228" s="74">
        <v>36</v>
      </c>
      <c r="J228" s="75" t="s">
        <v>194</v>
      </c>
    </row>
    <row r="229" spans="1:10" s="76" customFormat="1" ht="15.05" customHeight="1" x14ac:dyDescent="0.25">
      <c r="A229" s="77"/>
      <c r="B229" s="28"/>
      <c r="C229" s="62" t="s">
        <v>177</v>
      </c>
      <c r="D229" s="74">
        <v>10</v>
      </c>
      <c r="E229" s="74">
        <v>10</v>
      </c>
      <c r="F229" s="75">
        <v>0.2</v>
      </c>
      <c r="G229" s="75">
        <v>0.1</v>
      </c>
      <c r="H229" s="74">
        <v>2.2999999999999998</v>
      </c>
      <c r="I229" s="74">
        <v>38</v>
      </c>
      <c r="J229" s="75" t="s">
        <v>192</v>
      </c>
    </row>
    <row r="230" spans="1:10" s="76" customFormat="1" ht="15.05" customHeight="1" x14ac:dyDescent="0.25">
      <c r="A230" s="77"/>
      <c r="B230" s="28"/>
      <c r="C230" s="62" t="s">
        <v>175</v>
      </c>
      <c r="D230" s="74">
        <v>16</v>
      </c>
      <c r="E230" s="74">
        <v>22</v>
      </c>
      <c r="F230" s="75">
        <v>0.8</v>
      </c>
      <c r="G230" s="75">
        <v>0.4</v>
      </c>
      <c r="H230" s="74">
        <v>14</v>
      </c>
      <c r="I230" s="74">
        <v>39</v>
      </c>
      <c r="J230" s="75" t="s">
        <v>192</v>
      </c>
    </row>
    <row r="231" spans="1:10" s="76" customFormat="1" ht="15.05" customHeight="1" x14ac:dyDescent="0.25">
      <c r="A231" s="77"/>
      <c r="B231" s="28"/>
      <c r="C231" s="62" t="s">
        <v>176</v>
      </c>
      <c r="D231" s="74">
        <v>32</v>
      </c>
      <c r="E231" s="74">
        <v>82</v>
      </c>
      <c r="F231" s="75">
        <v>5.13</v>
      </c>
      <c r="G231" s="75">
        <v>2.92</v>
      </c>
      <c r="H231" s="74">
        <v>32</v>
      </c>
      <c r="I231" s="74">
        <v>39</v>
      </c>
      <c r="J231" s="75" t="s">
        <v>192</v>
      </c>
    </row>
    <row r="232" spans="1:10" s="80" customFormat="1" ht="15.05" customHeight="1" x14ac:dyDescent="0.25">
      <c r="A232" s="77"/>
      <c r="B232" s="77" t="s">
        <v>20</v>
      </c>
      <c r="C232" s="77"/>
      <c r="D232" s="78">
        <f>SUM(D228:D231)</f>
        <v>92</v>
      </c>
      <c r="E232" s="78">
        <f>SUM(E228:E231)</f>
        <v>135</v>
      </c>
      <c r="F232" s="79">
        <f>SUM(F228:F231)</f>
        <v>9.43</v>
      </c>
      <c r="G232" s="79">
        <f>SUM(G228:G231)</f>
        <v>5.92</v>
      </c>
      <c r="H232" s="78" t="s">
        <v>193</v>
      </c>
      <c r="I232" s="78" t="s">
        <v>193</v>
      </c>
      <c r="J232" s="79" t="s">
        <v>193</v>
      </c>
    </row>
    <row r="233" spans="1:10" s="76" customFormat="1" ht="15.05" customHeight="1" x14ac:dyDescent="0.25">
      <c r="A233" s="82" t="s">
        <v>178</v>
      </c>
      <c r="B233" s="15" t="s">
        <v>14</v>
      </c>
      <c r="C233" s="35" t="s">
        <v>306</v>
      </c>
      <c r="D233" s="84">
        <v>80</v>
      </c>
      <c r="E233" s="84">
        <v>94</v>
      </c>
      <c r="F233" s="85">
        <v>21.2</v>
      </c>
      <c r="G233" s="85">
        <v>10.7</v>
      </c>
      <c r="H233" s="84">
        <v>56.2</v>
      </c>
      <c r="I233" s="84">
        <v>45</v>
      </c>
      <c r="J233" s="85" t="s">
        <v>194</v>
      </c>
    </row>
    <row r="234" spans="1:10" s="76" customFormat="1" ht="15.05" customHeight="1" x14ac:dyDescent="0.25">
      <c r="A234" s="77"/>
      <c r="B234" s="28"/>
      <c r="C234" s="62" t="s">
        <v>305</v>
      </c>
      <c r="D234" s="74">
        <v>25</v>
      </c>
      <c r="E234" s="74">
        <v>33</v>
      </c>
      <c r="F234" s="75">
        <v>6.5</v>
      </c>
      <c r="G234" s="75">
        <v>4.5</v>
      </c>
      <c r="H234" s="74">
        <v>57.3</v>
      </c>
      <c r="I234" s="74">
        <v>46</v>
      </c>
      <c r="J234" s="75" t="s">
        <v>194</v>
      </c>
    </row>
    <row r="235" spans="1:10" s="80" customFormat="1" ht="15.05" customHeight="1" x14ac:dyDescent="0.25">
      <c r="A235" s="77"/>
      <c r="B235" s="77" t="s">
        <v>16</v>
      </c>
      <c r="C235" s="77"/>
      <c r="D235" s="78">
        <f>SUM(D233:D234)</f>
        <v>105</v>
      </c>
      <c r="E235" s="78">
        <f>SUM(E233:E234)</f>
        <v>127</v>
      </c>
      <c r="F235" s="79">
        <f t="shared" ref="F235:G235" si="23">SUM(F233:F234)</f>
        <v>27.7</v>
      </c>
      <c r="G235" s="79">
        <f t="shared" si="23"/>
        <v>15.2</v>
      </c>
      <c r="H235" s="78" t="s">
        <v>193</v>
      </c>
      <c r="I235" s="78" t="s">
        <v>193</v>
      </c>
      <c r="J235" s="79" t="s">
        <v>193</v>
      </c>
    </row>
    <row r="236" spans="1:10" s="76" customFormat="1" ht="15.05" customHeight="1" x14ac:dyDescent="0.25">
      <c r="A236" s="77"/>
      <c r="B236" s="28" t="s">
        <v>5</v>
      </c>
      <c r="C236" s="62" t="s">
        <v>217</v>
      </c>
      <c r="D236" s="74">
        <v>59</v>
      </c>
      <c r="E236" s="74">
        <v>63</v>
      </c>
      <c r="F236" s="75">
        <v>14</v>
      </c>
      <c r="G236" s="75">
        <v>7</v>
      </c>
      <c r="H236" s="74">
        <v>37.200000000000003</v>
      </c>
      <c r="I236" s="74">
        <v>37</v>
      </c>
      <c r="J236" s="75" t="s">
        <v>194</v>
      </c>
    </row>
    <row r="237" spans="1:10" s="76" customFormat="1" ht="15.05" customHeight="1" x14ac:dyDescent="0.25">
      <c r="A237" s="77"/>
      <c r="B237" s="28"/>
      <c r="C237" s="62" t="s">
        <v>181</v>
      </c>
      <c r="D237" s="74">
        <v>20</v>
      </c>
      <c r="E237" s="74">
        <v>19</v>
      </c>
      <c r="F237" s="75">
        <v>0.95</v>
      </c>
      <c r="G237" s="75">
        <v>0.95</v>
      </c>
      <c r="H237" s="74">
        <v>16</v>
      </c>
      <c r="I237" s="74">
        <v>38</v>
      </c>
      <c r="J237" s="75" t="s">
        <v>192</v>
      </c>
    </row>
    <row r="238" spans="1:10" s="76" customFormat="1" ht="15.05" customHeight="1" x14ac:dyDescent="0.25">
      <c r="A238" s="77"/>
      <c r="B238" s="28"/>
      <c r="C238" s="62" t="s">
        <v>182</v>
      </c>
      <c r="D238" s="74">
        <v>18</v>
      </c>
      <c r="E238" s="74">
        <v>40</v>
      </c>
      <c r="F238" s="75">
        <v>3.25</v>
      </c>
      <c r="G238" s="75">
        <v>2.5</v>
      </c>
      <c r="H238" s="74">
        <v>32</v>
      </c>
      <c r="I238" s="74">
        <v>40</v>
      </c>
      <c r="J238" s="75" t="s">
        <v>192</v>
      </c>
    </row>
    <row r="239" spans="1:10" s="76" customFormat="1" ht="15.05" customHeight="1" x14ac:dyDescent="0.25">
      <c r="A239" s="77"/>
      <c r="B239" s="28"/>
      <c r="C239" s="62" t="s">
        <v>183</v>
      </c>
      <c r="D239" s="74">
        <v>20</v>
      </c>
      <c r="E239" s="74">
        <v>34</v>
      </c>
      <c r="F239" s="75">
        <v>3</v>
      </c>
      <c r="G239" s="75">
        <v>1.5</v>
      </c>
      <c r="H239" s="74">
        <v>37</v>
      </c>
      <c r="I239" s="74">
        <v>38</v>
      </c>
      <c r="J239" s="75" t="s">
        <v>194</v>
      </c>
    </row>
    <row r="240" spans="1:10" s="76" customFormat="1" ht="15.05" customHeight="1" x14ac:dyDescent="0.25">
      <c r="A240" s="77"/>
      <c r="B240" s="28"/>
      <c r="C240" s="62" t="s">
        <v>184</v>
      </c>
      <c r="D240" s="74">
        <v>17</v>
      </c>
      <c r="E240" s="74">
        <v>27</v>
      </c>
      <c r="F240" s="75">
        <v>1</v>
      </c>
      <c r="G240" s="75">
        <v>1</v>
      </c>
      <c r="H240" s="74">
        <v>16</v>
      </c>
      <c r="I240" s="74">
        <v>38</v>
      </c>
      <c r="J240" s="75" t="s">
        <v>192</v>
      </c>
    </row>
    <row r="241" spans="1:12" s="76" customFormat="1" ht="15.05" customHeight="1" x14ac:dyDescent="0.25">
      <c r="A241" s="77"/>
      <c r="B241" s="28"/>
      <c r="C241" s="62" t="s">
        <v>185</v>
      </c>
      <c r="D241" s="74">
        <v>20</v>
      </c>
      <c r="E241" s="74">
        <v>25</v>
      </c>
      <c r="F241" s="75">
        <v>2</v>
      </c>
      <c r="G241" s="75">
        <v>2</v>
      </c>
      <c r="H241" s="74">
        <v>32</v>
      </c>
      <c r="I241" s="74">
        <v>40</v>
      </c>
      <c r="J241" s="75" t="s">
        <v>192</v>
      </c>
    </row>
    <row r="242" spans="1:12" s="80" customFormat="1" ht="15.05" customHeight="1" x14ac:dyDescent="0.25">
      <c r="A242" s="77"/>
      <c r="B242" s="77" t="s">
        <v>20</v>
      </c>
      <c r="C242" s="77"/>
      <c r="D242" s="78">
        <f>SUM(D236:D241)</f>
        <v>154</v>
      </c>
      <c r="E242" s="78">
        <f>SUM(E236:E241)</f>
        <v>208</v>
      </c>
      <c r="F242" s="79">
        <f t="shared" ref="F242:G242" si="24">SUM(F236:F241)</f>
        <v>24.2</v>
      </c>
      <c r="G242" s="79">
        <f t="shared" si="24"/>
        <v>14.95</v>
      </c>
      <c r="H242" s="79" t="s">
        <v>193</v>
      </c>
      <c r="I242" s="79" t="s">
        <v>193</v>
      </c>
      <c r="J242" s="79" t="s">
        <v>193</v>
      </c>
    </row>
    <row r="243" spans="1:12" s="81" customFormat="1" ht="15.05" customHeight="1" x14ac:dyDescent="0.25">
      <c r="A243" s="97"/>
      <c r="B243" s="97"/>
      <c r="C243" s="97" t="s">
        <v>16</v>
      </c>
      <c r="D243" s="98">
        <f>D235+D227+D218+D207+D195+D186+D178+D172+D164+D153+D119+D61+D57+D50+D44+D36+D26+D16+D13+D202+D200</f>
        <v>6315</v>
      </c>
      <c r="E243" s="98">
        <f>E235+E227+E218+E207+E195+E186+E178+E172+E164+E153+E119+E61+E57+E50+E44+E36+E26+E16+E13+E202+E200</f>
        <v>7610</v>
      </c>
      <c r="F243" s="99">
        <f>F235+F227+F218+F207+F195+F186+F178+F172+F164+F153+F119+F61+F57+F50+F44+F36+F26+F16+F13+F202+F200</f>
        <v>1772.5500000000002</v>
      </c>
      <c r="G243" s="99">
        <f>G235+G227+G218+G207+G195+G186+G178+G172+G164+G153+G119+G61+G57+G50+G44+G36+G26+G16+G13+G202+G200</f>
        <v>1021.1600000000001</v>
      </c>
      <c r="H243" s="99"/>
      <c r="I243" s="99"/>
      <c r="J243" s="99"/>
      <c r="L243" s="116"/>
    </row>
    <row r="244" spans="1:12" s="81" customFormat="1" ht="15.05" customHeight="1" x14ac:dyDescent="0.25">
      <c r="A244" s="97"/>
      <c r="B244" s="97"/>
      <c r="C244" s="97" t="s">
        <v>20</v>
      </c>
      <c r="D244" s="98">
        <f>D242+D232+D223+D213+D210+D209+D203+D199+D198+D191+D190+D182+D173+D171+D159+D158+D157+D147+D146+D69+D66+D65+D59+D54+D48+D40+D47+D33+D32+D31+D20+D12+D11+D10+D9+D201+D14</f>
        <v>2072</v>
      </c>
      <c r="E244" s="98">
        <f>E242+E232+E223+E213+E210+E209+E203+E199+E198+E191+E190+E182+E173+E171+E159+E158+E157+E147+E146+E69+E66+E65+E59+E54+E48+E40+E47+E33+E32+E31+E20+E12+E11+E10+E9+E201+E14</f>
        <v>3743</v>
      </c>
      <c r="F244" s="99">
        <v>275.10000000000002</v>
      </c>
      <c r="G244" s="99">
        <f>G242+G232+G223+G213+G210+G209+G203+G199+G198+G191+G190+G182+G173+G171+G159+G158+G157+G147+G146+G69+G66+G65+G59+G54+G48+G40+G47+G33+G32+G31+G20+G12+G11+G10+G9+G201+G14</f>
        <v>155.12179999999998</v>
      </c>
      <c r="H244" s="99"/>
      <c r="I244" s="99"/>
      <c r="J244" s="99"/>
      <c r="L244" s="116"/>
    </row>
    <row r="245" spans="1:12" s="7" customFormat="1" x14ac:dyDescent="0.25">
      <c r="A245" s="101" t="s">
        <v>415</v>
      </c>
      <c r="B245" s="101"/>
      <c r="D245" s="3"/>
      <c r="E245" s="3"/>
      <c r="F245" s="3"/>
      <c r="G245" s="3"/>
      <c r="H245" s="8"/>
      <c r="I245" s="8"/>
      <c r="J245" s="8"/>
    </row>
    <row r="246" spans="1:12" s="7" customFormat="1" x14ac:dyDescent="0.25">
      <c r="A246" s="101" t="s">
        <v>507</v>
      </c>
      <c r="B246" s="101"/>
      <c r="D246" s="3"/>
      <c r="E246" s="3"/>
      <c r="F246" s="3"/>
      <c r="G246" s="3"/>
      <c r="H246" s="8"/>
      <c r="I246" s="8"/>
      <c r="J246" s="8"/>
    </row>
    <row r="247" spans="1:12" s="7" customFormat="1" x14ac:dyDescent="0.25">
      <c r="A247" s="102" t="s">
        <v>508</v>
      </c>
      <c r="B247" s="102"/>
      <c r="D247" s="3"/>
      <c r="E247" s="3"/>
      <c r="F247" s="3"/>
      <c r="G247" s="3"/>
      <c r="H247" s="8"/>
      <c r="I247" s="8"/>
      <c r="J247" s="8"/>
    </row>
    <row r="248" spans="1:12" s="7" customFormat="1" x14ac:dyDescent="0.25">
      <c r="A248" s="102" t="s">
        <v>224</v>
      </c>
      <c r="B248" s="102"/>
      <c r="D248" s="3"/>
      <c r="E248" s="3"/>
      <c r="F248" s="3"/>
      <c r="G248" s="3"/>
      <c r="H248" s="8"/>
      <c r="I248" s="8"/>
      <c r="J248" s="8"/>
    </row>
    <row r="250" spans="1:12" ht="15.05" thickBot="1" x14ac:dyDescent="0.3">
      <c r="A250" s="109"/>
      <c r="B250" s="110"/>
      <c r="C250" s="110"/>
      <c r="D250" s="112"/>
      <c r="E250" s="110"/>
      <c r="F250" s="112"/>
      <c r="G250" s="111"/>
      <c r="H250" s="111"/>
      <c r="I250" s="111"/>
      <c r="J250" s="111"/>
    </row>
  </sheetData>
  <pageMargins left="0.39370078740157483" right="0.39370078740157483" top="0.19685039370078741" bottom="0.19685039370078741" header="0.51181102362204722" footer="0.51181102362204722"/>
  <pageSetup paperSize="9" scale="77" orientation="portrait" r:id="rId1"/>
  <headerFooter alignWithMargins="0">
    <oddFooter>&amp;R&amp;"Arial Narrow,Normal"&amp;8&amp;P/&amp;N</oddFooter>
  </headerFooter>
  <rowBreaks count="3" manualBreakCount="3">
    <brk id="69" max="16383" man="1"/>
    <brk id="132" max="16383" man="1"/>
    <brk id="190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246"/>
  <sheetViews>
    <sheetView zoomScaleNormal="100" workbookViewId="0">
      <pane ySplit="8" topLeftCell="A9" activePane="bottomLeft" state="frozen"/>
      <selection activeCell="A2" sqref="A2"/>
      <selection pane="bottomLeft" activeCell="J4" sqref="J4"/>
    </sheetView>
  </sheetViews>
  <sheetFormatPr baseColWidth="10" defaultRowHeight="14.4" x14ac:dyDescent="0.25"/>
  <cols>
    <col min="1" max="1" width="12.69921875" style="5" customWidth="1"/>
    <col min="2" max="2" width="9.8984375" style="6" customWidth="1"/>
    <col min="3" max="3" width="20.5" style="7" customWidth="1"/>
    <col min="4" max="5" width="8.59765625" style="3" customWidth="1"/>
    <col min="6" max="7" width="11.5" style="3" customWidth="1"/>
    <col min="8" max="9" width="8" style="8" customWidth="1"/>
    <col min="10" max="10" width="7.5" style="8" customWidth="1"/>
    <col min="11" max="241" width="11" style="8"/>
    <col min="242" max="242" width="10.19921875" style="8" customWidth="1"/>
    <col min="243" max="244" width="5.69921875" style="8" customWidth="1"/>
    <col min="245" max="245" width="1.5" style="8" customWidth="1"/>
    <col min="246" max="247" width="6.3984375" style="8" customWidth="1"/>
    <col min="248" max="248" width="1.5" style="8" customWidth="1"/>
    <col min="249" max="250" width="6" style="8" customWidth="1"/>
    <col min="251" max="255" width="11" style="8"/>
    <col min="256" max="256" width="2.5" style="8" customWidth="1"/>
    <col min="257" max="259" width="11" style="8"/>
    <col min="260" max="260" width="2.8984375" style="8" customWidth="1"/>
    <col min="261" max="497" width="11" style="8"/>
    <col min="498" max="498" width="10.19921875" style="8" customWidth="1"/>
    <col min="499" max="500" width="5.69921875" style="8" customWidth="1"/>
    <col min="501" max="501" width="1.5" style="8" customWidth="1"/>
    <col min="502" max="503" width="6.3984375" style="8" customWidth="1"/>
    <col min="504" max="504" width="1.5" style="8" customWidth="1"/>
    <col min="505" max="506" width="6" style="8" customWidth="1"/>
    <col min="507" max="511" width="11" style="8"/>
    <col min="512" max="512" width="2.5" style="8" customWidth="1"/>
    <col min="513" max="515" width="11" style="8"/>
    <col min="516" max="516" width="2.8984375" style="8" customWidth="1"/>
    <col min="517" max="753" width="11" style="8"/>
    <col min="754" max="754" width="10.19921875" style="8" customWidth="1"/>
    <col min="755" max="756" width="5.69921875" style="8" customWidth="1"/>
    <col min="757" max="757" width="1.5" style="8" customWidth="1"/>
    <col min="758" max="759" width="6.3984375" style="8" customWidth="1"/>
    <col min="760" max="760" width="1.5" style="8" customWidth="1"/>
    <col min="761" max="762" width="6" style="8" customWidth="1"/>
    <col min="763" max="767" width="11" style="8"/>
    <col min="768" max="768" width="2.5" style="8" customWidth="1"/>
    <col min="769" max="771" width="11" style="8"/>
    <col min="772" max="772" width="2.8984375" style="8" customWidth="1"/>
    <col min="773" max="1009" width="11" style="8"/>
    <col min="1010" max="1010" width="10.19921875" style="8" customWidth="1"/>
    <col min="1011" max="1012" width="5.69921875" style="8" customWidth="1"/>
    <col min="1013" max="1013" width="1.5" style="8" customWidth="1"/>
    <col min="1014" max="1015" width="6.3984375" style="8" customWidth="1"/>
    <col min="1016" max="1016" width="1.5" style="8" customWidth="1"/>
    <col min="1017" max="1018" width="6" style="8" customWidth="1"/>
    <col min="1019" max="1023" width="11" style="8"/>
    <col min="1024" max="1024" width="2.5" style="8" customWidth="1"/>
    <col min="1025" max="1027" width="11" style="8"/>
    <col min="1028" max="1028" width="2.8984375" style="8" customWidth="1"/>
    <col min="1029" max="1265" width="11" style="8"/>
    <col min="1266" max="1266" width="10.19921875" style="8" customWidth="1"/>
    <col min="1267" max="1268" width="5.69921875" style="8" customWidth="1"/>
    <col min="1269" max="1269" width="1.5" style="8" customWidth="1"/>
    <col min="1270" max="1271" width="6.3984375" style="8" customWidth="1"/>
    <col min="1272" max="1272" width="1.5" style="8" customWidth="1"/>
    <col min="1273" max="1274" width="6" style="8" customWidth="1"/>
    <col min="1275" max="1279" width="11" style="8"/>
    <col min="1280" max="1280" width="2.5" style="8" customWidth="1"/>
    <col min="1281" max="1283" width="11" style="8"/>
    <col min="1284" max="1284" width="2.8984375" style="8" customWidth="1"/>
    <col min="1285" max="1521" width="11" style="8"/>
    <col min="1522" max="1522" width="10.19921875" style="8" customWidth="1"/>
    <col min="1523" max="1524" width="5.69921875" style="8" customWidth="1"/>
    <col min="1525" max="1525" width="1.5" style="8" customWidth="1"/>
    <col min="1526" max="1527" width="6.3984375" style="8" customWidth="1"/>
    <col min="1528" max="1528" width="1.5" style="8" customWidth="1"/>
    <col min="1529" max="1530" width="6" style="8" customWidth="1"/>
    <col min="1531" max="1535" width="11" style="8"/>
    <col min="1536" max="1536" width="2.5" style="8" customWidth="1"/>
    <col min="1537" max="1539" width="11" style="8"/>
    <col min="1540" max="1540" width="2.8984375" style="8" customWidth="1"/>
    <col min="1541" max="1777" width="11" style="8"/>
    <col min="1778" max="1778" width="10.19921875" style="8" customWidth="1"/>
    <col min="1779" max="1780" width="5.69921875" style="8" customWidth="1"/>
    <col min="1781" max="1781" width="1.5" style="8" customWidth="1"/>
    <col min="1782" max="1783" width="6.3984375" style="8" customWidth="1"/>
    <col min="1784" max="1784" width="1.5" style="8" customWidth="1"/>
    <col min="1785" max="1786" width="6" style="8" customWidth="1"/>
    <col min="1787" max="1791" width="11" style="8"/>
    <col min="1792" max="1792" width="2.5" style="8" customWidth="1"/>
    <col min="1793" max="1795" width="11" style="8"/>
    <col min="1796" max="1796" width="2.8984375" style="8" customWidth="1"/>
    <col min="1797" max="2033" width="11" style="8"/>
    <col min="2034" max="2034" width="10.19921875" style="8" customWidth="1"/>
    <col min="2035" max="2036" width="5.69921875" style="8" customWidth="1"/>
    <col min="2037" max="2037" width="1.5" style="8" customWidth="1"/>
    <col min="2038" max="2039" width="6.3984375" style="8" customWidth="1"/>
    <col min="2040" max="2040" width="1.5" style="8" customWidth="1"/>
    <col min="2041" max="2042" width="6" style="8" customWidth="1"/>
    <col min="2043" max="2047" width="11" style="8"/>
    <col min="2048" max="2048" width="2.5" style="8" customWidth="1"/>
    <col min="2049" max="2051" width="11" style="8"/>
    <col min="2052" max="2052" width="2.8984375" style="8" customWidth="1"/>
    <col min="2053" max="2289" width="11" style="8"/>
    <col min="2290" max="2290" width="10.19921875" style="8" customWidth="1"/>
    <col min="2291" max="2292" width="5.69921875" style="8" customWidth="1"/>
    <col min="2293" max="2293" width="1.5" style="8" customWidth="1"/>
    <col min="2294" max="2295" width="6.3984375" style="8" customWidth="1"/>
    <col min="2296" max="2296" width="1.5" style="8" customWidth="1"/>
    <col min="2297" max="2298" width="6" style="8" customWidth="1"/>
    <col min="2299" max="2303" width="11" style="8"/>
    <col min="2304" max="2304" width="2.5" style="8" customWidth="1"/>
    <col min="2305" max="2307" width="11" style="8"/>
    <col min="2308" max="2308" width="2.8984375" style="8" customWidth="1"/>
    <col min="2309" max="2545" width="11" style="8"/>
    <col min="2546" max="2546" width="10.19921875" style="8" customWidth="1"/>
    <col min="2547" max="2548" width="5.69921875" style="8" customWidth="1"/>
    <col min="2549" max="2549" width="1.5" style="8" customWidth="1"/>
    <col min="2550" max="2551" width="6.3984375" style="8" customWidth="1"/>
    <col min="2552" max="2552" width="1.5" style="8" customWidth="1"/>
    <col min="2553" max="2554" width="6" style="8" customWidth="1"/>
    <col min="2555" max="2559" width="11" style="8"/>
    <col min="2560" max="2560" width="2.5" style="8" customWidth="1"/>
    <col min="2561" max="2563" width="11" style="8"/>
    <col min="2564" max="2564" width="2.8984375" style="8" customWidth="1"/>
    <col min="2565" max="2801" width="11" style="8"/>
    <col min="2802" max="2802" width="10.19921875" style="8" customWidth="1"/>
    <col min="2803" max="2804" width="5.69921875" style="8" customWidth="1"/>
    <col min="2805" max="2805" width="1.5" style="8" customWidth="1"/>
    <col min="2806" max="2807" width="6.3984375" style="8" customWidth="1"/>
    <col min="2808" max="2808" width="1.5" style="8" customWidth="1"/>
    <col min="2809" max="2810" width="6" style="8" customWidth="1"/>
    <col min="2811" max="2815" width="11" style="8"/>
    <col min="2816" max="2816" width="2.5" style="8" customWidth="1"/>
    <col min="2817" max="2819" width="11" style="8"/>
    <col min="2820" max="2820" width="2.8984375" style="8" customWidth="1"/>
    <col min="2821" max="3057" width="11" style="8"/>
    <col min="3058" max="3058" width="10.19921875" style="8" customWidth="1"/>
    <col min="3059" max="3060" width="5.69921875" style="8" customWidth="1"/>
    <col min="3061" max="3061" width="1.5" style="8" customWidth="1"/>
    <col min="3062" max="3063" width="6.3984375" style="8" customWidth="1"/>
    <col min="3064" max="3064" width="1.5" style="8" customWidth="1"/>
    <col min="3065" max="3066" width="6" style="8" customWidth="1"/>
    <col min="3067" max="3071" width="11" style="8"/>
    <col min="3072" max="3072" width="2.5" style="8" customWidth="1"/>
    <col min="3073" max="3075" width="11" style="8"/>
    <col min="3076" max="3076" width="2.8984375" style="8" customWidth="1"/>
    <col min="3077" max="3313" width="11" style="8"/>
    <col min="3314" max="3314" width="10.19921875" style="8" customWidth="1"/>
    <col min="3315" max="3316" width="5.69921875" style="8" customWidth="1"/>
    <col min="3317" max="3317" width="1.5" style="8" customWidth="1"/>
    <col min="3318" max="3319" width="6.3984375" style="8" customWidth="1"/>
    <col min="3320" max="3320" width="1.5" style="8" customWidth="1"/>
    <col min="3321" max="3322" width="6" style="8" customWidth="1"/>
    <col min="3323" max="3327" width="11" style="8"/>
    <col min="3328" max="3328" width="2.5" style="8" customWidth="1"/>
    <col min="3329" max="3331" width="11" style="8"/>
    <col min="3332" max="3332" width="2.8984375" style="8" customWidth="1"/>
    <col min="3333" max="3569" width="11" style="8"/>
    <col min="3570" max="3570" width="10.19921875" style="8" customWidth="1"/>
    <col min="3571" max="3572" width="5.69921875" style="8" customWidth="1"/>
    <col min="3573" max="3573" width="1.5" style="8" customWidth="1"/>
    <col min="3574" max="3575" width="6.3984375" style="8" customWidth="1"/>
    <col min="3576" max="3576" width="1.5" style="8" customWidth="1"/>
    <col min="3577" max="3578" width="6" style="8" customWidth="1"/>
    <col min="3579" max="3583" width="11" style="8"/>
    <col min="3584" max="3584" width="2.5" style="8" customWidth="1"/>
    <col min="3585" max="3587" width="11" style="8"/>
    <col min="3588" max="3588" width="2.8984375" style="8" customWidth="1"/>
    <col min="3589" max="3825" width="11" style="8"/>
    <col min="3826" max="3826" width="10.19921875" style="8" customWidth="1"/>
    <col min="3827" max="3828" width="5.69921875" style="8" customWidth="1"/>
    <col min="3829" max="3829" width="1.5" style="8" customWidth="1"/>
    <col min="3830" max="3831" width="6.3984375" style="8" customWidth="1"/>
    <col min="3832" max="3832" width="1.5" style="8" customWidth="1"/>
    <col min="3833" max="3834" width="6" style="8" customWidth="1"/>
    <col min="3835" max="3839" width="11" style="8"/>
    <col min="3840" max="3840" width="2.5" style="8" customWidth="1"/>
    <col min="3841" max="3843" width="11" style="8"/>
    <col min="3844" max="3844" width="2.8984375" style="8" customWidth="1"/>
    <col min="3845" max="4081" width="11" style="8"/>
    <col min="4082" max="4082" width="10.19921875" style="8" customWidth="1"/>
    <col min="4083" max="4084" width="5.69921875" style="8" customWidth="1"/>
    <col min="4085" max="4085" width="1.5" style="8" customWidth="1"/>
    <col min="4086" max="4087" width="6.3984375" style="8" customWidth="1"/>
    <col min="4088" max="4088" width="1.5" style="8" customWidth="1"/>
    <col min="4089" max="4090" width="6" style="8" customWidth="1"/>
    <col min="4091" max="4095" width="11" style="8"/>
    <col min="4096" max="4096" width="2.5" style="8" customWidth="1"/>
    <col min="4097" max="4099" width="11" style="8"/>
    <col min="4100" max="4100" width="2.8984375" style="8" customWidth="1"/>
    <col min="4101" max="4337" width="11" style="8"/>
    <col min="4338" max="4338" width="10.19921875" style="8" customWidth="1"/>
    <col min="4339" max="4340" width="5.69921875" style="8" customWidth="1"/>
    <col min="4341" max="4341" width="1.5" style="8" customWidth="1"/>
    <col min="4342" max="4343" width="6.3984375" style="8" customWidth="1"/>
    <col min="4344" max="4344" width="1.5" style="8" customWidth="1"/>
    <col min="4345" max="4346" width="6" style="8" customWidth="1"/>
    <col min="4347" max="4351" width="11" style="8"/>
    <col min="4352" max="4352" width="2.5" style="8" customWidth="1"/>
    <col min="4353" max="4355" width="11" style="8"/>
    <col min="4356" max="4356" width="2.8984375" style="8" customWidth="1"/>
    <col min="4357" max="4593" width="11" style="8"/>
    <col min="4594" max="4594" width="10.19921875" style="8" customWidth="1"/>
    <col min="4595" max="4596" width="5.69921875" style="8" customWidth="1"/>
    <col min="4597" max="4597" width="1.5" style="8" customWidth="1"/>
    <col min="4598" max="4599" width="6.3984375" style="8" customWidth="1"/>
    <col min="4600" max="4600" width="1.5" style="8" customWidth="1"/>
    <col min="4601" max="4602" width="6" style="8" customWidth="1"/>
    <col min="4603" max="4607" width="11" style="8"/>
    <col min="4608" max="4608" width="2.5" style="8" customWidth="1"/>
    <col min="4609" max="4611" width="11" style="8"/>
    <col min="4612" max="4612" width="2.8984375" style="8" customWidth="1"/>
    <col min="4613" max="4849" width="11" style="8"/>
    <col min="4850" max="4850" width="10.19921875" style="8" customWidth="1"/>
    <col min="4851" max="4852" width="5.69921875" style="8" customWidth="1"/>
    <col min="4853" max="4853" width="1.5" style="8" customWidth="1"/>
    <col min="4854" max="4855" width="6.3984375" style="8" customWidth="1"/>
    <col min="4856" max="4856" width="1.5" style="8" customWidth="1"/>
    <col min="4857" max="4858" width="6" style="8" customWidth="1"/>
    <col min="4859" max="4863" width="11" style="8"/>
    <col min="4864" max="4864" width="2.5" style="8" customWidth="1"/>
    <col min="4865" max="4867" width="11" style="8"/>
    <col min="4868" max="4868" width="2.8984375" style="8" customWidth="1"/>
    <col min="4869" max="5105" width="11" style="8"/>
    <col min="5106" max="5106" width="10.19921875" style="8" customWidth="1"/>
    <col min="5107" max="5108" width="5.69921875" style="8" customWidth="1"/>
    <col min="5109" max="5109" width="1.5" style="8" customWidth="1"/>
    <col min="5110" max="5111" width="6.3984375" style="8" customWidth="1"/>
    <col min="5112" max="5112" width="1.5" style="8" customWidth="1"/>
    <col min="5113" max="5114" width="6" style="8" customWidth="1"/>
    <col min="5115" max="5119" width="11" style="8"/>
    <col min="5120" max="5120" width="2.5" style="8" customWidth="1"/>
    <col min="5121" max="5123" width="11" style="8"/>
    <col min="5124" max="5124" width="2.8984375" style="8" customWidth="1"/>
    <col min="5125" max="5361" width="11" style="8"/>
    <col min="5362" max="5362" width="10.19921875" style="8" customWidth="1"/>
    <col min="5363" max="5364" width="5.69921875" style="8" customWidth="1"/>
    <col min="5365" max="5365" width="1.5" style="8" customWidth="1"/>
    <col min="5366" max="5367" width="6.3984375" style="8" customWidth="1"/>
    <col min="5368" max="5368" width="1.5" style="8" customWidth="1"/>
    <col min="5369" max="5370" width="6" style="8" customWidth="1"/>
    <col min="5371" max="5375" width="11" style="8"/>
    <col min="5376" max="5376" width="2.5" style="8" customWidth="1"/>
    <col min="5377" max="5379" width="11" style="8"/>
    <col min="5380" max="5380" width="2.8984375" style="8" customWidth="1"/>
    <col min="5381" max="5617" width="11" style="8"/>
    <col min="5618" max="5618" width="10.19921875" style="8" customWidth="1"/>
    <col min="5619" max="5620" width="5.69921875" style="8" customWidth="1"/>
    <col min="5621" max="5621" width="1.5" style="8" customWidth="1"/>
    <col min="5622" max="5623" width="6.3984375" style="8" customWidth="1"/>
    <col min="5624" max="5624" width="1.5" style="8" customWidth="1"/>
    <col min="5625" max="5626" width="6" style="8" customWidth="1"/>
    <col min="5627" max="5631" width="11" style="8"/>
    <col min="5632" max="5632" width="2.5" style="8" customWidth="1"/>
    <col min="5633" max="5635" width="11" style="8"/>
    <col min="5636" max="5636" width="2.8984375" style="8" customWidth="1"/>
    <col min="5637" max="5873" width="11" style="8"/>
    <col min="5874" max="5874" width="10.19921875" style="8" customWidth="1"/>
    <col min="5875" max="5876" width="5.69921875" style="8" customWidth="1"/>
    <col min="5877" max="5877" width="1.5" style="8" customWidth="1"/>
    <col min="5878" max="5879" width="6.3984375" style="8" customWidth="1"/>
    <col min="5880" max="5880" width="1.5" style="8" customWidth="1"/>
    <col min="5881" max="5882" width="6" style="8" customWidth="1"/>
    <col min="5883" max="5887" width="11" style="8"/>
    <col min="5888" max="5888" width="2.5" style="8" customWidth="1"/>
    <col min="5889" max="5891" width="11" style="8"/>
    <col min="5892" max="5892" width="2.8984375" style="8" customWidth="1"/>
    <col min="5893" max="6129" width="11" style="8"/>
    <col min="6130" max="6130" width="10.19921875" style="8" customWidth="1"/>
    <col min="6131" max="6132" width="5.69921875" style="8" customWidth="1"/>
    <col min="6133" max="6133" width="1.5" style="8" customWidth="1"/>
    <col min="6134" max="6135" width="6.3984375" style="8" customWidth="1"/>
    <col min="6136" max="6136" width="1.5" style="8" customWidth="1"/>
    <col min="6137" max="6138" width="6" style="8" customWidth="1"/>
    <col min="6139" max="6143" width="11" style="8"/>
    <col min="6144" max="6144" width="2.5" style="8" customWidth="1"/>
    <col min="6145" max="6147" width="11" style="8"/>
    <col min="6148" max="6148" width="2.8984375" style="8" customWidth="1"/>
    <col min="6149" max="6385" width="11" style="8"/>
    <col min="6386" max="6386" width="10.19921875" style="8" customWidth="1"/>
    <col min="6387" max="6388" width="5.69921875" style="8" customWidth="1"/>
    <col min="6389" max="6389" width="1.5" style="8" customWidth="1"/>
    <col min="6390" max="6391" width="6.3984375" style="8" customWidth="1"/>
    <col min="6392" max="6392" width="1.5" style="8" customWidth="1"/>
    <col min="6393" max="6394" width="6" style="8" customWidth="1"/>
    <col min="6395" max="6399" width="11" style="8"/>
    <col min="6400" max="6400" width="2.5" style="8" customWidth="1"/>
    <col min="6401" max="6403" width="11" style="8"/>
    <col min="6404" max="6404" width="2.8984375" style="8" customWidth="1"/>
    <col min="6405" max="6641" width="11" style="8"/>
    <col min="6642" max="6642" width="10.19921875" style="8" customWidth="1"/>
    <col min="6643" max="6644" width="5.69921875" style="8" customWidth="1"/>
    <col min="6645" max="6645" width="1.5" style="8" customWidth="1"/>
    <col min="6646" max="6647" width="6.3984375" style="8" customWidth="1"/>
    <col min="6648" max="6648" width="1.5" style="8" customWidth="1"/>
    <col min="6649" max="6650" width="6" style="8" customWidth="1"/>
    <col min="6651" max="6655" width="11" style="8"/>
    <col min="6656" max="6656" width="2.5" style="8" customWidth="1"/>
    <col min="6657" max="6659" width="11" style="8"/>
    <col min="6660" max="6660" width="2.8984375" style="8" customWidth="1"/>
    <col min="6661" max="6897" width="11" style="8"/>
    <col min="6898" max="6898" width="10.19921875" style="8" customWidth="1"/>
    <col min="6899" max="6900" width="5.69921875" style="8" customWidth="1"/>
    <col min="6901" max="6901" width="1.5" style="8" customWidth="1"/>
    <col min="6902" max="6903" width="6.3984375" style="8" customWidth="1"/>
    <col min="6904" max="6904" width="1.5" style="8" customWidth="1"/>
    <col min="6905" max="6906" width="6" style="8" customWidth="1"/>
    <col min="6907" max="6911" width="11" style="8"/>
    <col min="6912" max="6912" width="2.5" style="8" customWidth="1"/>
    <col min="6913" max="6915" width="11" style="8"/>
    <col min="6916" max="6916" width="2.8984375" style="8" customWidth="1"/>
    <col min="6917" max="7153" width="11" style="8"/>
    <col min="7154" max="7154" width="10.19921875" style="8" customWidth="1"/>
    <col min="7155" max="7156" width="5.69921875" style="8" customWidth="1"/>
    <col min="7157" max="7157" width="1.5" style="8" customWidth="1"/>
    <col min="7158" max="7159" width="6.3984375" style="8" customWidth="1"/>
    <col min="7160" max="7160" width="1.5" style="8" customWidth="1"/>
    <col min="7161" max="7162" width="6" style="8" customWidth="1"/>
    <col min="7163" max="7167" width="11" style="8"/>
    <col min="7168" max="7168" width="2.5" style="8" customWidth="1"/>
    <col min="7169" max="7171" width="11" style="8"/>
    <col min="7172" max="7172" width="2.8984375" style="8" customWidth="1"/>
    <col min="7173" max="7409" width="11" style="8"/>
    <col min="7410" max="7410" width="10.19921875" style="8" customWidth="1"/>
    <col min="7411" max="7412" width="5.69921875" style="8" customWidth="1"/>
    <col min="7413" max="7413" width="1.5" style="8" customWidth="1"/>
    <col min="7414" max="7415" width="6.3984375" style="8" customWidth="1"/>
    <col min="7416" max="7416" width="1.5" style="8" customWidth="1"/>
    <col min="7417" max="7418" width="6" style="8" customWidth="1"/>
    <col min="7419" max="7423" width="11" style="8"/>
    <col min="7424" max="7424" width="2.5" style="8" customWidth="1"/>
    <col min="7425" max="7427" width="11" style="8"/>
    <col min="7428" max="7428" width="2.8984375" style="8" customWidth="1"/>
    <col min="7429" max="7665" width="11" style="8"/>
    <col min="7666" max="7666" width="10.19921875" style="8" customWidth="1"/>
    <col min="7667" max="7668" width="5.69921875" style="8" customWidth="1"/>
    <col min="7669" max="7669" width="1.5" style="8" customWidth="1"/>
    <col min="7670" max="7671" width="6.3984375" style="8" customWidth="1"/>
    <col min="7672" max="7672" width="1.5" style="8" customWidth="1"/>
    <col min="7673" max="7674" width="6" style="8" customWidth="1"/>
    <col min="7675" max="7679" width="11" style="8"/>
    <col min="7680" max="7680" width="2.5" style="8" customWidth="1"/>
    <col min="7681" max="7683" width="11" style="8"/>
    <col min="7684" max="7684" width="2.8984375" style="8" customWidth="1"/>
    <col min="7685" max="7921" width="11" style="8"/>
    <col min="7922" max="7922" width="10.19921875" style="8" customWidth="1"/>
    <col min="7923" max="7924" width="5.69921875" style="8" customWidth="1"/>
    <col min="7925" max="7925" width="1.5" style="8" customWidth="1"/>
    <col min="7926" max="7927" width="6.3984375" style="8" customWidth="1"/>
    <col min="7928" max="7928" width="1.5" style="8" customWidth="1"/>
    <col min="7929" max="7930" width="6" style="8" customWidth="1"/>
    <col min="7931" max="7935" width="11" style="8"/>
    <col min="7936" max="7936" width="2.5" style="8" customWidth="1"/>
    <col min="7937" max="7939" width="11" style="8"/>
    <col min="7940" max="7940" width="2.8984375" style="8" customWidth="1"/>
    <col min="7941" max="8177" width="11" style="8"/>
    <col min="8178" max="8178" width="10.19921875" style="8" customWidth="1"/>
    <col min="8179" max="8180" width="5.69921875" style="8" customWidth="1"/>
    <col min="8181" max="8181" width="1.5" style="8" customWidth="1"/>
    <col min="8182" max="8183" width="6.3984375" style="8" customWidth="1"/>
    <col min="8184" max="8184" width="1.5" style="8" customWidth="1"/>
    <col min="8185" max="8186" width="6" style="8" customWidth="1"/>
    <col min="8187" max="8191" width="11" style="8"/>
    <col min="8192" max="8192" width="2.5" style="8" customWidth="1"/>
    <col min="8193" max="8195" width="11" style="8"/>
    <col min="8196" max="8196" width="2.8984375" style="8" customWidth="1"/>
    <col min="8197" max="8433" width="11" style="8"/>
    <col min="8434" max="8434" width="10.19921875" style="8" customWidth="1"/>
    <col min="8435" max="8436" width="5.69921875" style="8" customWidth="1"/>
    <col min="8437" max="8437" width="1.5" style="8" customWidth="1"/>
    <col min="8438" max="8439" width="6.3984375" style="8" customWidth="1"/>
    <col min="8440" max="8440" width="1.5" style="8" customWidth="1"/>
    <col min="8441" max="8442" width="6" style="8" customWidth="1"/>
    <col min="8443" max="8447" width="11" style="8"/>
    <col min="8448" max="8448" width="2.5" style="8" customWidth="1"/>
    <col min="8449" max="8451" width="11" style="8"/>
    <col min="8452" max="8452" width="2.8984375" style="8" customWidth="1"/>
    <col min="8453" max="8689" width="11" style="8"/>
    <col min="8690" max="8690" width="10.19921875" style="8" customWidth="1"/>
    <col min="8691" max="8692" width="5.69921875" style="8" customWidth="1"/>
    <col min="8693" max="8693" width="1.5" style="8" customWidth="1"/>
    <col min="8694" max="8695" width="6.3984375" style="8" customWidth="1"/>
    <col min="8696" max="8696" width="1.5" style="8" customWidth="1"/>
    <col min="8697" max="8698" width="6" style="8" customWidth="1"/>
    <col min="8699" max="8703" width="11" style="8"/>
    <col min="8704" max="8704" width="2.5" style="8" customWidth="1"/>
    <col min="8705" max="8707" width="11" style="8"/>
    <col min="8708" max="8708" width="2.8984375" style="8" customWidth="1"/>
    <col min="8709" max="8945" width="11" style="8"/>
    <col min="8946" max="8946" width="10.19921875" style="8" customWidth="1"/>
    <col min="8947" max="8948" width="5.69921875" style="8" customWidth="1"/>
    <col min="8949" max="8949" width="1.5" style="8" customWidth="1"/>
    <col min="8950" max="8951" width="6.3984375" style="8" customWidth="1"/>
    <col min="8952" max="8952" width="1.5" style="8" customWidth="1"/>
    <col min="8953" max="8954" width="6" style="8" customWidth="1"/>
    <col min="8955" max="8959" width="11" style="8"/>
    <col min="8960" max="8960" width="2.5" style="8" customWidth="1"/>
    <col min="8961" max="8963" width="11" style="8"/>
    <col min="8964" max="8964" width="2.8984375" style="8" customWidth="1"/>
    <col min="8965" max="9201" width="11" style="8"/>
    <col min="9202" max="9202" width="10.19921875" style="8" customWidth="1"/>
    <col min="9203" max="9204" width="5.69921875" style="8" customWidth="1"/>
    <col min="9205" max="9205" width="1.5" style="8" customWidth="1"/>
    <col min="9206" max="9207" width="6.3984375" style="8" customWidth="1"/>
    <col min="9208" max="9208" width="1.5" style="8" customWidth="1"/>
    <col min="9209" max="9210" width="6" style="8" customWidth="1"/>
    <col min="9211" max="9215" width="11" style="8"/>
    <col min="9216" max="9216" width="2.5" style="8" customWidth="1"/>
    <col min="9217" max="9219" width="11" style="8"/>
    <col min="9220" max="9220" width="2.8984375" style="8" customWidth="1"/>
    <col min="9221" max="9457" width="11" style="8"/>
    <col min="9458" max="9458" width="10.19921875" style="8" customWidth="1"/>
    <col min="9459" max="9460" width="5.69921875" style="8" customWidth="1"/>
    <col min="9461" max="9461" width="1.5" style="8" customWidth="1"/>
    <col min="9462" max="9463" width="6.3984375" style="8" customWidth="1"/>
    <col min="9464" max="9464" width="1.5" style="8" customWidth="1"/>
    <col min="9465" max="9466" width="6" style="8" customWidth="1"/>
    <col min="9467" max="9471" width="11" style="8"/>
    <col min="9472" max="9472" width="2.5" style="8" customWidth="1"/>
    <col min="9473" max="9475" width="11" style="8"/>
    <col min="9476" max="9476" width="2.8984375" style="8" customWidth="1"/>
    <col min="9477" max="9713" width="11" style="8"/>
    <col min="9714" max="9714" width="10.19921875" style="8" customWidth="1"/>
    <col min="9715" max="9716" width="5.69921875" style="8" customWidth="1"/>
    <col min="9717" max="9717" width="1.5" style="8" customWidth="1"/>
    <col min="9718" max="9719" width="6.3984375" style="8" customWidth="1"/>
    <col min="9720" max="9720" width="1.5" style="8" customWidth="1"/>
    <col min="9721" max="9722" width="6" style="8" customWidth="1"/>
    <col min="9723" max="9727" width="11" style="8"/>
    <col min="9728" max="9728" width="2.5" style="8" customWidth="1"/>
    <col min="9729" max="9731" width="11" style="8"/>
    <col min="9732" max="9732" width="2.8984375" style="8" customWidth="1"/>
    <col min="9733" max="9969" width="11" style="8"/>
    <col min="9970" max="9970" width="10.19921875" style="8" customWidth="1"/>
    <col min="9971" max="9972" width="5.69921875" style="8" customWidth="1"/>
    <col min="9973" max="9973" width="1.5" style="8" customWidth="1"/>
    <col min="9974" max="9975" width="6.3984375" style="8" customWidth="1"/>
    <col min="9976" max="9976" width="1.5" style="8" customWidth="1"/>
    <col min="9977" max="9978" width="6" style="8" customWidth="1"/>
    <col min="9979" max="9983" width="11" style="8"/>
    <col min="9984" max="9984" width="2.5" style="8" customWidth="1"/>
    <col min="9985" max="9987" width="11" style="8"/>
    <col min="9988" max="9988" width="2.8984375" style="8" customWidth="1"/>
    <col min="9989" max="10225" width="11" style="8"/>
    <col min="10226" max="10226" width="10.19921875" style="8" customWidth="1"/>
    <col min="10227" max="10228" width="5.69921875" style="8" customWidth="1"/>
    <col min="10229" max="10229" width="1.5" style="8" customWidth="1"/>
    <col min="10230" max="10231" width="6.3984375" style="8" customWidth="1"/>
    <col min="10232" max="10232" width="1.5" style="8" customWidth="1"/>
    <col min="10233" max="10234" width="6" style="8" customWidth="1"/>
    <col min="10235" max="10239" width="11" style="8"/>
    <col min="10240" max="10240" width="2.5" style="8" customWidth="1"/>
    <col min="10241" max="10243" width="11" style="8"/>
    <col min="10244" max="10244" width="2.8984375" style="8" customWidth="1"/>
    <col min="10245" max="10481" width="11" style="8"/>
    <col min="10482" max="10482" width="10.19921875" style="8" customWidth="1"/>
    <col min="10483" max="10484" width="5.69921875" style="8" customWidth="1"/>
    <col min="10485" max="10485" width="1.5" style="8" customWidth="1"/>
    <col min="10486" max="10487" width="6.3984375" style="8" customWidth="1"/>
    <col min="10488" max="10488" width="1.5" style="8" customWidth="1"/>
    <col min="10489" max="10490" width="6" style="8" customWidth="1"/>
    <col min="10491" max="10495" width="11" style="8"/>
    <col min="10496" max="10496" width="2.5" style="8" customWidth="1"/>
    <col min="10497" max="10499" width="11" style="8"/>
    <col min="10500" max="10500" width="2.8984375" style="8" customWidth="1"/>
    <col min="10501" max="10737" width="11" style="8"/>
    <col min="10738" max="10738" width="10.19921875" style="8" customWidth="1"/>
    <col min="10739" max="10740" width="5.69921875" style="8" customWidth="1"/>
    <col min="10741" max="10741" width="1.5" style="8" customWidth="1"/>
    <col min="10742" max="10743" width="6.3984375" style="8" customWidth="1"/>
    <col min="10744" max="10744" width="1.5" style="8" customWidth="1"/>
    <col min="10745" max="10746" width="6" style="8" customWidth="1"/>
    <col min="10747" max="10751" width="11" style="8"/>
    <col min="10752" max="10752" width="2.5" style="8" customWidth="1"/>
    <col min="10753" max="10755" width="11" style="8"/>
    <col min="10756" max="10756" width="2.8984375" style="8" customWidth="1"/>
    <col min="10757" max="10993" width="11" style="8"/>
    <col min="10994" max="10994" width="10.19921875" style="8" customWidth="1"/>
    <col min="10995" max="10996" width="5.69921875" style="8" customWidth="1"/>
    <col min="10997" max="10997" width="1.5" style="8" customWidth="1"/>
    <col min="10998" max="10999" width="6.3984375" style="8" customWidth="1"/>
    <col min="11000" max="11000" width="1.5" style="8" customWidth="1"/>
    <col min="11001" max="11002" width="6" style="8" customWidth="1"/>
    <col min="11003" max="11007" width="11" style="8"/>
    <col min="11008" max="11008" width="2.5" style="8" customWidth="1"/>
    <col min="11009" max="11011" width="11" style="8"/>
    <col min="11012" max="11012" width="2.8984375" style="8" customWidth="1"/>
    <col min="11013" max="11249" width="11" style="8"/>
    <col min="11250" max="11250" width="10.19921875" style="8" customWidth="1"/>
    <col min="11251" max="11252" width="5.69921875" style="8" customWidth="1"/>
    <col min="11253" max="11253" width="1.5" style="8" customWidth="1"/>
    <col min="11254" max="11255" width="6.3984375" style="8" customWidth="1"/>
    <col min="11256" max="11256" width="1.5" style="8" customWidth="1"/>
    <col min="11257" max="11258" width="6" style="8" customWidth="1"/>
    <col min="11259" max="11263" width="11" style="8"/>
    <col min="11264" max="11264" width="2.5" style="8" customWidth="1"/>
    <col min="11265" max="11267" width="11" style="8"/>
    <col min="11268" max="11268" width="2.8984375" style="8" customWidth="1"/>
    <col min="11269" max="11505" width="11" style="8"/>
    <col min="11506" max="11506" width="10.19921875" style="8" customWidth="1"/>
    <col min="11507" max="11508" width="5.69921875" style="8" customWidth="1"/>
    <col min="11509" max="11509" width="1.5" style="8" customWidth="1"/>
    <col min="11510" max="11511" width="6.3984375" style="8" customWidth="1"/>
    <col min="11512" max="11512" width="1.5" style="8" customWidth="1"/>
    <col min="11513" max="11514" width="6" style="8" customWidth="1"/>
    <col min="11515" max="11519" width="11" style="8"/>
    <col min="11520" max="11520" width="2.5" style="8" customWidth="1"/>
    <col min="11521" max="11523" width="11" style="8"/>
    <col min="11524" max="11524" width="2.8984375" style="8" customWidth="1"/>
    <col min="11525" max="11761" width="11" style="8"/>
    <col min="11762" max="11762" width="10.19921875" style="8" customWidth="1"/>
    <col min="11763" max="11764" width="5.69921875" style="8" customWidth="1"/>
    <col min="11765" max="11765" width="1.5" style="8" customWidth="1"/>
    <col min="11766" max="11767" width="6.3984375" style="8" customWidth="1"/>
    <col min="11768" max="11768" width="1.5" style="8" customWidth="1"/>
    <col min="11769" max="11770" width="6" style="8" customWidth="1"/>
    <col min="11771" max="11775" width="11" style="8"/>
    <col min="11776" max="11776" width="2.5" style="8" customWidth="1"/>
    <col min="11777" max="11779" width="11" style="8"/>
    <col min="11780" max="11780" width="2.8984375" style="8" customWidth="1"/>
    <col min="11781" max="12017" width="11" style="8"/>
    <col min="12018" max="12018" width="10.19921875" style="8" customWidth="1"/>
    <col min="12019" max="12020" width="5.69921875" style="8" customWidth="1"/>
    <col min="12021" max="12021" width="1.5" style="8" customWidth="1"/>
    <col min="12022" max="12023" width="6.3984375" style="8" customWidth="1"/>
    <col min="12024" max="12024" width="1.5" style="8" customWidth="1"/>
    <col min="12025" max="12026" width="6" style="8" customWidth="1"/>
    <col min="12027" max="12031" width="11" style="8"/>
    <col min="12032" max="12032" width="2.5" style="8" customWidth="1"/>
    <col min="12033" max="12035" width="11" style="8"/>
    <col min="12036" max="12036" width="2.8984375" style="8" customWidth="1"/>
    <col min="12037" max="12273" width="11" style="8"/>
    <col min="12274" max="12274" width="10.19921875" style="8" customWidth="1"/>
    <col min="12275" max="12276" width="5.69921875" style="8" customWidth="1"/>
    <col min="12277" max="12277" width="1.5" style="8" customWidth="1"/>
    <col min="12278" max="12279" width="6.3984375" style="8" customWidth="1"/>
    <col min="12280" max="12280" width="1.5" style="8" customWidth="1"/>
    <col min="12281" max="12282" width="6" style="8" customWidth="1"/>
    <col min="12283" max="12287" width="11" style="8"/>
    <col min="12288" max="12288" width="2.5" style="8" customWidth="1"/>
    <col min="12289" max="12291" width="11" style="8"/>
    <col min="12292" max="12292" width="2.8984375" style="8" customWidth="1"/>
    <col min="12293" max="12529" width="11" style="8"/>
    <col min="12530" max="12530" width="10.19921875" style="8" customWidth="1"/>
    <col min="12531" max="12532" width="5.69921875" style="8" customWidth="1"/>
    <col min="12533" max="12533" width="1.5" style="8" customWidth="1"/>
    <col min="12534" max="12535" width="6.3984375" style="8" customWidth="1"/>
    <col min="12536" max="12536" width="1.5" style="8" customWidth="1"/>
    <col min="12537" max="12538" width="6" style="8" customWidth="1"/>
    <col min="12539" max="12543" width="11" style="8"/>
    <col min="12544" max="12544" width="2.5" style="8" customWidth="1"/>
    <col min="12545" max="12547" width="11" style="8"/>
    <col min="12548" max="12548" width="2.8984375" style="8" customWidth="1"/>
    <col min="12549" max="12785" width="11" style="8"/>
    <col min="12786" max="12786" width="10.19921875" style="8" customWidth="1"/>
    <col min="12787" max="12788" width="5.69921875" style="8" customWidth="1"/>
    <col min="12789" max="12789" width="1.5" style="8" customWidth="1"/>
    <col min="12790" max="12791" width="6.3984375" style="8" customWidth="1"/>
    <col min="12792" max="12792" width="1.5" style="8" customWidth="1"/>
    <col min="12793" max="12794" width="6" style="8" customWidth="1"/>
    <col min="12795" max="12799" width="11" style="8"/>
    <col min="12800" max="12800" width="2.5" style="8" customWidth="1"/>
    <col min="12801" max="12803" width="11" style="8"/>
    <col min="12804" max="12804" width="2.8984375" style="8" customWidth="1"/>
    <col min="12805" max="13041" width="11" style="8"/>
    <col min="13042" max="13042" width="10.19921875" style="8" customWidth="1"/>
    <col min="13043" max="13044" width="5.69921875" style="8" customWidth="1"/>
    <col min="13045" max="13045" width="1.5" style="8" customWidth="1"/>
    <col min="13046" max="13047" width="6.3984375" style="8" customWidth="1"/>
    <col min="13048" max="13048" width="1.5" style="8" customWidth="1"/>
    <col min="13049" max="13050" width="6" style="8" customWidth="1"/>
    <col min="13051" max="13055" width="11" style="8"/>
    <col min="13056" max="13056" width="2.5" style="8" customWidth="1"/>
    <col min="13057" max="13059" width="11" style="8"/>
    <col min="13060" max="13060" width="2.8984375" style="8" customWidth="1"/>
    <col min="13061" max="13297" width="11" style="8"/>
    <col min="13298" max="13298" width="10.19921875" style="8" customWidth="1"/>
    <col min="13299" max="13300" width="5.69921875" style="8" customWidth="1"/>
    <col min="13301" max="13301" width="1.5" style="8" customWidth="1"/>
    <col min="13302" max="13303" width="6.3984375" style="8" customWidth="1"/>
    <col min="13304" max="13304" width="1.5" style="8" customWidth="1"/>
    <col min="13305" max="13306" width="6" style="8" customWidth="1"/>
    <col min="13307" max="13311" width="11" style="8"/>
    <col min="13312" max="13312" width="2.5" style="8" customWidth="1"/>
    <col min="13313" max="13315" width="11" style="8"/>
    <col min="13316" max="13316" width="2.8984375" style="8" customWidth="1"/>
    <col min="13317" max="13553" width="11" style="8"/>
    <col min="13554" max="13554" width="10.19921875" style="8" customWidth="1"/>
    <col min="13555" max="13556" width="5.69921875" style="8" customWidth="1"/>
    <col min="13557" max="13557" width="1.5" style="8" customWidth="1"/>
    <col min="13558" max="13559" width="6.3984375" style="8" customWidth="1"/>
    <col min="13560" max="13560" width="1.5" style="8" customWidth="1"/>
    <col min="13561" max="13562" width="6" style="8" customWidth="1"/>
    <col min="13563" max="13567" width="11" style="8"/>
    <col min="13568" max="13568" width="2.5" style="8" customWidth="1"/>
    <col min="13569" max="13571" width="11" style="8"/>
    <col min="13572" max="13572" width="2.8984375" style="8" customWidth="1"/>
    <col min="13573" max="13809" width="11" style="8"/>
    <col min="13810" max="13810" width="10.19921875" style="8" customWidth="1"/>
    <col min="13811" max="13812" width="5.69921875" style="8" customWidth="1"/>
    <col min="13813" max="13813" width="1.5" style="8" customWidth="1"/>
    <col min="13814" max="13815" width="6.3984375" style="8" customWidth="1"/>
    <col min="13816" max="13816" width="1.5" style="8" customWidth="1"/>
    <col min="13817" max="13818" width="6" style="8" customWidth="1"/>
    <col min="13819" max="13823" width="11" style="8"/>
    <col min="13824" max="13824" width="2.5" style="8" customWidth="1"/>
    <col min="13825" max="13827" width="11" style="8"/>
    <col min="13828" max="13828" width="2.8984375" style="8" customWidth="1"/>
    <col min="13829" max="14065" width="11" style="8"/>
    <col min="14066" max="14066" width="10.19921875" style="8" customWidth="1"/>
    <col min="14067" max="14068" width="5.69921875" style="8" customWidth="1"/>
    <col min="14069" max="14069" width="1.5" style="8" customWidth="1"/>
    <col min="14070" max="14071" width="6.3984375" style="8" customWidth="1"/>
    <col min="14072" max="14072" width="1.5" style="8" customWidth="1"/>
    <col min="14073" max="14074" width="6" style="8" customWidth="1"/>
    <col min="14075" max="14079" width="11" style="8"/>
    <col min="14080" max="14080" width="2.5" style="8" customWidth="1"/>
    <col min="14081" max="14083" width="11" style="8"/>
    <col min="14084" max="14084" width="2.8984375" style="8" customWidth="1"/>
    <col min="14085" max="14321" width="11" style="8"/>
    <col min="14322" max="14322" width="10.19921875" style="8" customWidth="1"/>
    <col min="14323" max="14324" width="5.69921875" style="8" customWidth="1"/>
    <col min="14325" max="14325" width="1.5" style="8" customWidth="1"/>
    <col min="14326" max="14327" width="6.3984375" style="8" customWidth="1"/>
    <col min="14328" max="14328" width="1.5" style="8" customWidth="1"/>
    <col min="14329" max="14330" width="6" style="8" customWidth="1"/>
    <col min="14331" max="14335" width="11" style="8"/>
    <col min="14336" max="14336" width="2.5" style="8" customWidth="1"/>
    <col min="14337" max="14339" width="11" style="8"/>
    <col min="14340" max="14340" width="2.8984375" style="8" customWidth="1"/>
    <col min="14341" max="14577" width="11" style="8"/>
    <col min="14578" max="14578" width="10.19921875" style="8" customWidth="1"/>
    <col min="14579" max="14580" width="5.69921875" style="8" customWidth="1"/>
    <col min="14581" max="14581" width="1.5" style="8" customWidth="1"/>
    <col min="14582" max="14583" width="6.3984375" style="8" customWidth="1"/>
    <col min="14584" max="14584" width="1.5" style="8" customWidth="1"/>
    <col min="14585" max="14586" width="6" style="8" customWidth="1"/>
    <col min="14587" max="14591" width="11" style="8"/>
    <col min="14592" max="14592" width="2.5" style="8" customWidth="1"/>
    <col min="14593" max="14595" width="11" style="8"/>
    <col min="14596" max="14596" width="2.8984375" style="8" customWidth="1"/>
    <col min="14597" max="14833" width="11" style="8"/>
    <col min="14834" max="14834" width="10.19921875" style="8" customWidth="1"/>
    <col min="14835" max="14836" width="5.69921875" style="8" customWidth="1"/>
    <col min="14837" max="14837" width="1.5" style="8" customWidth="1"/>
    <col min="14838" max="14839" width="6.3984375" style="8" customWidth="1"/>
    <col min="14840" max="14840" width="1.5" style="8" customWidth="1"/>
    <col min="14841" max="14842" width="6" style="8" customWidth="1"/>
    <col min="14843" max="14847" width="11" style="8"/>
    <col min="14848" max="14848" width="2.5" style="8" customWidth="1"/>
    <col min="14849" max="14851" width="11" style="8"/>
    <col min="14852" max="14852" width="2.8984375" style="8" customWidth="1"/>
    <col min="14853" max="15089" width="11" style="8"/>
    <col min="15090" max="15090" width="10.19921875" style="8" customWidth="1"/>
    <col min="15091" max="15092" width="5.69921875" style="8" customWidth="1"/>
    <col min="15093" max="15093" width="1.5" style="8" customWidth="1"/>
    <col min="15094" max="15095" width="6.3984375" style="8" customWidth="1"/>
    <col min="15096" max="15096" width="1.5" style="8" customWidth="1"/>
    <col min="15097" max="15098" width="6" style="8" customWidth="1"/>
    <col min="15099" max="15103" width="11" style="8"/>
    <col min="15104" max="15104" width="2.5" style="8" customWidth="1"/>
    <col min="15105" max="15107" width="11" style="8"/>
    <col min="15108" max="15108" width="2.8984375" style="8" customWidth="1"/>
    <col min="15109" max="15345" width="11" style="8"/>
    <col min="15346" max="15346" width="10.19921875" style="8" customWidth="1"/>
    <col min="15347" max="15348" width="5.69921875" style="8" customWidth="1"/>
    <col min="15349" max="15349" width="1.5" style="8" customWidth="1"/>
    <col min="15350" max="15351" width="6.3984375" style="8" customWidth="1"/>
    <col min="15352" max="15352" width="1.5" style="8" customWidth="1"/>
    <col min="15353" max="15354" width="6" style="8" customWidth="1"/>
    <col min="15355" max="15359" width="11" style="8"/>
    <col min="15360" max="15360" width="2.5" style="8" customWidth="1"/>
    <col min="15361" max="15363" width="11" style="8"/>
    <col min="15364" max="15364" width="2.8984375" style="8" customWidth="1"/>
    <col min="15365" max="15601" width="11" style="8"/>
    <col min="15602" max="15602" width="10.19921875" style="8" customWidth="1"/>
    <col min="15603" max="15604" width="5.69921875" style="8" customWidth="1"/>
    <col min="15605" max="15605" width="1.5" style="8" customWidth="1"/>
    <col min="15606" max="15607" width="6.3984375" style="8" customWidth="1"/>
    <col min="15608" max="15608" width="1.5" style="8" customWidth="1"/>
    <col min="15609" max="15610" width="6" style="8" customWidth="1"/>
    <col min="15611" max="15615" width="11" style="8"/>
    <col min="15616" max="15616" width="2.5" style="8" customWidth="1"/>
    <col min="15617" max="15619" width="11" style="8"/>
    <col min="15620" max="15620" width="2.8984375" style="8" customWidth="1"/>
    <col min="15621" max="15857" width="11" style="8"/>
    <col min="15858" max="15858" width="10.19921875" style="8" customWidth="1"/>
    <col min="15859" max="15860" width="5.69921875" style="8" customWidth="1"/>
    <col min="15861" max="15861" width="1.5" style="8" customWidth="1"/>
    <col min="15862" max="15863" width="6.3984375" style="8" customWidth="1"/>
    <col min="15864" max="15864" width="1.5" style="8" customWidth="1"/>
    <col min="15865" max="15866" width="6" style="8" customWidth="1"/>
    <col min="15867" max="15871" width="11" style="8"/>
    <col min="15872" max="15872" width="2.5" style="8" customWidth="1"/>
    <col min="15873" max="15875" width="11" style="8"/>
    <col min="15876" max="15876" width="2.8984375" style="8" customWidth="1"/>
    <col min="15877" max="16113" width="11" style="8"/>
    <col min="16114" max="16114" width="10.19921875" style="8" customWidth="1"/>
    <col min="16115" max="16116" width="5.69921875" style="8" customWidth="1"/>
    <col min="16117" max="16117" width="1.5" style="8" customWidth="1"/>
    <col min="16118" max="16119" width="6.3984375" style="8" customWidth="1"/>
    <col min="16120" max="16120" width="1.5" style="8" customWidth="1"/>
    <col min="16121" max="16122" width="6" style="8" customWidth="1"/>
    <col min="16123" max="16127" width="11" style="8"/>
    <col min="16128" max="16128" width="2.5" style="8" customWidth="1"/>
    <col min="16129" max="16131" width="11" style="8"/>
    <col min="16132" max="16132" width="2.8984375" style="8" customWidth="1"/>
    <col min="16133" max="16384" width="11" style="8"/>
  </cols>
  <sheetData>
    <row r="1" spans="1:10" x14ac:dyDescent="0.25">
      <c r="A1" s="103"/>
      <c r="B1" s="103"/>
      <c r="C1" s="103"/>
      <c r="D1" s="103"/>
      <c r="E1" s="103"/>
    </row>
    <row r="2" spans="1:10" x14ac:dyDescent="0.25">
      <c r="A2" s="104" t="s">
        <v>505</v>
      </c>
      <c r="B2" s="105"/>
      <c r="C2" s="105"/>
      <c r="D2" s="105"/>
      <c r="E2" s="105"/>
    </row>
    <row r="3" spans="1:10" x14ac:dyDescent="0.25">
      <c r="A3" s="104"/>
      <c r="B3" s="105"/>
      <c r="C3" s="105"/>
      <c r="D3" s="105"/>
      <c r="E3" s="105"/>
    </row>
    <row r="4" spans="1:10" ht="15.05" thickBot="1" x14ac:dyDescent="0.3">
      <c r="A4" s="106" t="s">
        <v>187</v>
      </c>
      <c r="B4" s="107"/>
      <c r="C4" s="107"/>
      <c r="D4" s="113"/>
      <c r="E4" s="107"/>
      <c r="F4" s="112"/>
      <c r="G4" s="113"/>
      <c r="H4" s="108"/>
      <c r="I4" s="108"/>
      <c r="J4" s="108" t="s">
        <v>580</v>
      </c>
    </row>
    <row r="6" spans="1:10" s="4" customFormat="1" ht="13.15" x14ac:dyDescent="0.25">
      <c r="A6" s="1" t="s">
        <v>386</v>
      </c>
      <c r="B6" s="1"/>
      <c r="C6" s="2"/>
      <c r="D6" s="3"/>
      <c r="E6" s="3"/>
      <c r="F6" s="3"/>
      <c r="G6" s="3"/>
    </row>
    <row r="7" spans="1:10" ht="5.35" customHeight="1" x14ac:dyDescent="0.25"/>
    <row r="8" spans="1:10" s="13" customFormat="1" ht="35.700000000000003" x14ac:dyDescent="0.25">
      <c r="A8" s="9" t="s">
        <v>0</v>
      </c>
      <c r="B8" s="9" t="s">
        <v>1</v>
      </c>
      <c r="C8" s="10" t="s">
        <v>2</v>
      </c>
      <c r="D8" s="11" t="s">
        <v>383</v>
      </c>
      <c r="E8" s="11" t="s">
        <v>3</v>
      </c>
      <c r="F8" s="12" t="s">
        <v>384</v>
      </c>
      <c r="G8" s="12" t="s">
        <v>503</v>
      </c>
      <c r="H8" s="11" t="s">
        <v>190</v>
      </c>
      <c r="I8" s="11" t="s">
        <v>220</v>
      </c>
      <c r="J8" s="11" t="s">
        <v>191</v>
      </c>
    </row>
    <row r="9" spans="1:10" s="21" customFormat="1" ht="15.05" customHeight="1" x14ac:dyDescent="0.2">
      <c r="A9" s="14" t="s">
        <v>4</v>
      </c>
      <c r="B9" s="15" t="s">
        <v>5</v>
      </c>
      <c r="C9" s="16" t="s">
        <v>6</v>
      </c>
      <c r="D9" s="18">
        <v>34</v>
      </c>
      <c r="E9" s="17">
        <v>60</v>
      </c>
      <c r="F9" s="19">
        <v>5.12</v>
      </c>
      <c r="G9" s="20">
        <v>2.8</v>
      </c>
      <c r="H9" s="18">
        <v>40</v>
      </c>
      <c r="I9" s="18">
        <v>40</v>
      </c>
      <c r="J9" s="20" t="s">
        <v>192</v>
      </c>
    </row>
    <row r="10" spans="1:10" s="21" customFormat="1" ht="15.05" customHeight="1" x14ac:dyDescent="0.2">
      <c r="A10" s="119" t="s">
        <v>7</v>
      </c>
      <c r="B10" s="120" t="s">
        <v>5</v>
      </c>
      <c r="C10" s="121" t="s">
        <v>188</v>
      </c>
      <c r="D10" s="122">
        <v>14</v>
      </c>
      <c r="E10" s="123">
        <v>40</v>
      </c>
      <c r="F10" s="124">
        <v>1.4</v>
      </c>
      <c r="G10" s="125">
        <v>0.7</v>
      </c>
      <c r="H10" s="122">
        <v>28</v>
      </c>
      <c r="I10" s="122">
        <v>39</v>
      </c>
      <c r="J10" s="125" t="s">
        <v>192</v>
      </c>
    </row>
    <row r="11" spans="1:10" s="21" customFormat="1" ht="15.05" customHeight="1" x14ac:dyDescent="0.2">
      <c r="A11" s="27" t="s">
        <v>9</v>
      </c>
      <c r="B11" s="28" t="s">
        <v>5</v>
      </c>
      <c r="C11" s="29" t="s">
        <v>189</v>
      </c>
      <c r="D11" s="31">
        <v>15</v>
      </c>
      <c r="E11" s="30">
        <v>18</v>
      </c>
      <c r="F11" s="22">
        <v>1</v>
      </c>
      <c r="G11" s="32">
        <v>0.5</v>
      </c>
      <c r="H11" s="31">
        <v>20</v>
      </c>
      <c r="I11" s="31">
        <v>38</v>
      </c>
      <c r="J11" s="32" t="s">
        <v>192</v>
      </c>
    </row>
    <row r="12" spans="1:10" s="21" customFormat="1" ht="15.05" customHeight="1" x14ac:dyDescent="0.2">
      <c r="A12" s="119" t="s">
        <v>11</v>
      </c>
      <c r="B12" s="120" t="s">
        <v>5</v>
      </c>
      <c r="C12" s="121" t="s">
        <v>12</v>
      </c>
      <c r="D12" s="122">
        <v>16</v>
      </c>
      <c r="E12" s="123">
        <v>25</v>
      </c>
      <c r="F12" s="124">
        <v>1.2</v>
      </c>
      <c r="G12" s="125">
        <v>0.5</v>
      </c>
      <c r="H12" s="122">
        <v>18.5</v>
      </c>
      <c r="I12" s="122">
        <v>36</v>
      </c>
      <c r="J12" s="125" t="s">
        <v>192</v>
      </c>
    </row>
    <row r="13" spans="1:10" s="21" customFormat="1" ht="15.05" customHeight="1" x14ac:dyDescent="0.2">
      <c r="A13" s="27" t="s">
        <v>13</v>
      </c>
      <c r="B13" s="28" t="s">
        <v>14</v>
      </c>
      <c r="C13" s="34" t="s">
        <v>312</v>
      </c>
      <c r="D13" s="31">
        <v>88</v>
      </c>
      <c r="E13" s="30">
        <v>107</v>
      </c>
      <c r="F13" s="22">
        <v>24</v>
      </c>
      <c r="G13" s="32">
        <v>11.2</v>
      </c>
      <c r="H13" s="31">
        <v>57.3</v>
      </c>
      <c r="I13" s="31">
        <v>48</v>
      </c>
      <c r="J13" s="32" t="s">
        <v>194</v>
      </c>
    </row>
    <row r="14" spans="1:10" s="21" customFormat="1" ht="15.05" customHeight="1" x14ac:dyDescent="0.2">
      <c r="A14" s="14" t="s">
        <v>15</v>
      </c>
      <c r="B14" s="15" t="s">
        <v>14</v>
      </c>
      <c r="C14" s="35" t="s">
        <v>15</v>
      </c>
      <c r="D14" s="18">
        <v>78</v>
      </c>
      <c r="E14" s="17">
        <v>97</v>
      </c>
      <c r="F14" s="20">
        <v>21.5</v>
      </c>
      <c r="G14" s="20">
        <v>9.3000000000000007</v>
      </c>
      <c r="H14" s="18">
        <v>55</v>
      </c>
      <c r="I14" s="18">
        <v>47</v>
      </c>
      <c r="J14" s="20" t="s">
        <v>194</v>
      </c>
    </row>
    <row r="15" spans="1:10" s="24" customFormat="1" ht="15.05" customHeight="1" x14ac:dyDescent="0.25">
      <c r="A15" s="33"/>
      <c r="B15" s="27" t="s">
        <v>16</v>
      </c>
      <c r="C15" s="36"/>
      <c r="D15" s="38">
        <v>78</v>
      </c>
      <c r="E15" s="37">
        <v>97</v>
      </c>
      <c r="F15" s="40">
        <v>21.5</v>
      </c>
      <c r="G15" s="40">
        <v>9.3000000000000007</v>
      </c>
      <c r="H15" s="38" t="s">
        <v>193</v>
      </c>
      <c r="I15" s="38" t="s">
        <v>193</v>
      </c>
      <c r="J15" s="40" t="s">
        <v>193</v>
      </c>
    </row>
    <row r="16" spans="1:10" s="21" customFormat="1" ht="15.05" customHeight="1" x14ac:dyDescent="0.2">
      <c r="A16" s="27"/>
      <c r="B16" s="28" t="s">
        <v>5</v>
      </c>
      <c r="C16" s="29" t="s">
        <v>17</v>
      </c>
      <c r="D16" s="31">
        <v>15</v>
      </c>
      <c r="E16" s="30">
        <v>26</v>
      </c>
      <c r="F16" s="22">
        <v>1.31</v>
      </c>
      <c r="G16" s="32">
        <v>1</v>
      </c>
      <c r="H16" s="31">
        <v>23</v>
      </c>
      <c r="I16" s="31">
        <v>38</v>
      </c>
      <c r="J16" s="32" t="s">
        <v>192</v>
      </c>
    </row>
    <row r="17" spans="1:10" s="21" customFormat="1" ht="15.05" customHeight="1" x14ac:dyDescent="0.25">
      <c r="A17" s="27"/>
      <c r="B17" s="41"/>
      <c r="C17" s="29" t="s">
        <v>18</v>
      </c>
      <c r="D17" s="31">
        <v>15</v>
      </c>
      <c r="E17" s="30">
        <v>29</v>
      </c>
      <c r="F17" s="22">
        <v>1.86</v>
      </c>
      <c r="G17" s="32">
        <v>0.8</v>
      </c>
      <c r="H17" s="31">
        <v>27.2</v>
      </c>
      <c r="I17" s="31">
        <v>38</v>
      </c>
      <c r="J17" s="32" t="s">
        <v>192</v>
      </c>
    </row>
    <row r="18" spans="1:10" s="21" customFormat="1" ht="15.05" customHeight="1" x14ac:dyDescent="0.25">
      <c r="A18" s="27"/>
      <c r="B18" s="41"/>
      <c r="C18" s="29" t="s">
        <v>19</v>
      </c>
      <c r="D18" s="31">
        <v>16</v>
      </c>
      <c r="E18" s="30">
        <v>28</v>
      </c>
      <c r="F18" s="22">
        <v>1.32</v>
      </c>
      <c r="G18" s="32">
        <v>0.7</v>
      </c>
      <c r="H18" s="31">
        <v>23</v>
      </c>
      <c r="I18" s="31">
        <v>38</v>
      </c>
      <c r="J18" s="32" t="s">
        <v>192</v>
      </c>
    </row>
    <row r="19" spans="1:10" s="44" customFormat="1" ht="15.05" customHeight="1" x14ac:dyDescent="0.25">
      <c r="A19" s="27"/>
      <c r="B19" s="27" t="s">
        <v>20</v>
      </c>
      <c r="C19" s="36"/>
      <c r="D19" s="37">
        <f>SUM(D16:D18)</f>
        <v>46</v>
      </c>
      <c r="E19" s="37">
        <f>SUM(E16:E18)</f>
        <v>83</v>
      </c>
      <c r="F19" s="43">
        <f t="shared" ref="F19:G19" si="0">SUM(F16:F18)</f>
        <v>4.49</v>
      </c>
      <c r="G19" s="43">
        <f t="shared" si="0"/>
        <v>2.5</v>
      </c>
      <c r="H19" s="37" t="s">
        <v>193</v>
      </c>
      <c r="I19" s="37" t="s">
        <v>193</v>
      </c>
      <c r="J19" s="43" t="s">
        <v>193</v>
      </c>
    </row>
    <row r="20" spans="1:10" s="21" customFormat="1" ht="15.05" customHeight="1" x14ac:dyDescent="0.2">
      <c r="A20" s="14" t="s">
        <v>21</v>
      </c>
      <c r="B20" s="15" t="s">
        <v>14</v>
      </c>
      <c r="C20" s="16" t="s">
        <v>22</v>
      </c>
      <c r="D20" s="18">
        <v>20</v>
      </c>
      <c r="E20" s="17">
        <v>25</v>
      </c>
      <c r="F20" s="19">
        <v>3.55</v>
      </c>
      <c r="G20" s="20">
        <v>2.8</v>
      </c>
      <c r="H20" s="18">
        <v>57.3</v>
      </c>
      <c r="I20" s="18">
        <v>45.8</v>
      </c>
      <c r="J20" s="20" t="s">
        <v>194</v>
      </c>
    </row>
    <row r="21" spans="1:10" s="21" customFormat="1" ht="15.05" customHeight="1" x14ac:dyDescent="0.25">
      <c r="A21" s="27"/>
      <c r="B21" s="41"/>
      <c r="C21" s="29" t="s">
        <v>23</v>
      </c>
      <c r="D21" s="31">
        <v>74</v>
      </c>
      <c r="E21" s="30">
        <v>94</v>
      </c>
      <c r="F21" s="22">
        <v>19.8</v>
      </c>
      <c r="G21" s="32">
        <v>13.4</v>
      </c>
      <c r="H21" s="31">
        <v>57.3</v>
      </c>
      <c r="I21" s="31">
        <v>45.8</v>
      </c>
      <c r="J21" s="32" t="s">
        <v>194</v>
      </c>
    </row>
    <row r="22" spans="1:10" s="21" customFormat="1" ht="15.05" customHeight="1" x14ac:dyDescent="0.25">
      <c r="A22" s="27"/>
      <c r="B22" s="41"/>
      <c r="C22" s="29" t="s">
        <v>24</v>
      </c>
      <c r="D22" s="31">
        <v>61</v>
      </c>
      <c r="E22" s="30">
        <v>80</v>
      </c>
      <c r="F22" s="22">
        <v>16.399999999999999</v>
      </c>
      <c r="G22" s="32">
        <v>10.199999999999999</v>
      </c>
      <c r="H22" s="31">
        <v>57.3</v>
      </c>
      <c r="I22" s="31">
        <v>47</v>
      </c>
      <c r="J22" s="32" t="s">
        <v>194</v>
      </c>
    </row>
    <row r="23" spans="1:10" s="21" customFormat="1" ht="15.05" customHeight="1" x14ac:dyDescent="0.25">
      <c r="A23" s="27"/>
      <c r="B23" s="41"/>
      <c r="C23" s="29" t="s">
        <v>25</v>
      </c>
      <c r="D23" s="31">
        <v>50</v>
      </c>
      <c r="E23" s="30">
        <v>62</v>
      </c>
      <c r="F23" s="22">
        <v>14</v>
      </c>
      <c r="G23" s="32">
        <v>8.6999999999999993</v>
      </c>
      <c r="H23" s="31">
        <v>60</v>
      </c>
      <c r="I23" s="31">
        <v>45</v>
      </c>
      <c r="J23" s="32" t="s">
        <v>194</v>
      </c>
    </row>
    <row r="24" spans="1:10" s="21" customFormat="1" ht="15.05" customHeight="1" x14ac:dyDescent="0.25">
      <c r="A24" s="27"/>
      <c r="B24" s="41"/>
      <c r="C24" s="29" t="s">
        <v>26</v>
      </c>
      <c r="D24" s="31">
        <v>43</v>
      </c>
      <c r="E24" s="30">
        <v>53</v>
      </c>
      <c r="F24" s="22">
        <v>12.7</v>
      </c>
      <c r="G24" s="32">
        <v>8</v>
      </c>
      <c r="H24" s="31">
        <v>55</v>
      </c>
      <c r="I24" s="31">
        <v>45</v>
      </c>
      <c r="J24" s="32" t="s">
        <v>194</v>
      </c>
    </row>
    <row r="25" spans="1:10" s="44" customFormat="1" ht="15.05" customHeight="1" x14ac:dyDescent="0.25">
      <c r="A25" s="27"/>
      <c r="B25" s="27" t="s">
        <v>16</v>
      </c>
      <c r="C25" s="36"/>
      <c r="D25" s="37">
        <f>SUM(D20:D24)</f>
        <v>248</v>
      </c>
      <c r="E25" s="37">
        <f>SUM(E20:E24)</f>
        <v>314</v>
      </c>
      <c r="F25" s="43">
        <f t="shared" ref="F25:G25" si="1">SUM(F20:F24)</f>
        <v>66.45</v>
      </c>
      <c r="G25" s="43">
        <f t="shared" si="1"/>
        <v>43.099999999999994</v>
      </c>
      <c r="H25" s="37" t="s">
        <v>193</v>
      </c>
      <c r="I25" s="37" t="s">
        <v>193</v>
      </c>
      <c r="J25" s="43" t="s">
        <v>193</v>
      </c>
    </row>
    <row r="26" spans="1:10" s="21" customFormat="1" ht="15.05" customHeight="1" x14ac:dyDescent="0.2">
      <c r="A26" s="27"/>
      <c r="B26" s="28" t="s">
        <v>5</v>
      </c>
      <c r="C26" s="29" t="s">
        <v>27</v>
      </c>
      <c r="D26" s="31">
        <v>15</v>
      </c>
      <c r="E26" s="30">
        <v>44</v>
      </c>
      <c r="F26" s="22">
        <v>2.4</v>
      </c>
      <c r="G26" s="32">
        <v>1.6</v>
      </c>
      <c r="H26" s="31">
        <v>32</v>
      </c>
      <c r="I26" s="31">
        <v>44</v>
      </c>
      <c r="J26" s="32" t="s">
        <v>192</v>
      </c>
    </row>
    <row r="27" spans="1:10" s="21" customFormat="1" ht="15.05" customHeight="1" x14ac:dyDescent="0.25">
      <c r="A27" s="27"/>
      <c r="B27" s="41"/>
      <c r="C27" s="29" t="s">
        <v>28</v>
      </c>
      <c r="D27" s="31">
        <v>26</v>
      </c>
      <c r="E27" s="30">
        <v>58</v>
      </c>
      <c r="F27" s="22">
        <v>5</v>
      </c>
      <c r="G27" s="32">
        <v>3</v>
      </c>
      <c r="H27" s="31">
        <v>40</v>
      </c>
      <c r="I27" s="31">
        <v>45</v>
      </c>
      <c r="J27" s="32" t="s">
        <v>192</v>
      </c>
    </row>
    <row r="28" spans="1:10" s="21" customFormat="1" ht="15.05" customHeight="1" x14ac:dyDescent="0.25">
      <c r="A28" s="27"/>
      <c r="B28" s="41"/>
      <c r="C28" s="29" t="s">
        <v>29</v>
      </c>
      <c r="D28" s="31">
        <v>19</v>
      </c>
      <c r="E28" s="30">
        <v>39</v>
      </c>
      <c r="F28" s="22">
        <v>1.4</v>
      </c>
      <c r="G28" s="32">
        <v>0.7</v>
      </c>
      <c r="H28" s="31">
        <v>28</v>
      </c>
      <c r="I28" s="31">
        <v>38</v>
      </c>
      <c r="J28" s="32" t="s">
        <v>192</v>
      </c>
    </row>
    <row r="29" spans="1:10" s="21" customFormat="1" ht="15.05" customHeight="1" x14ac:dyDescent="0.25">
      <c r="A29" s="27"/>
      <c r="B29" s="41"/>
      <c r="C29" s="29" t="s">
        <v>30</v>
      </c>
      <c r="D29" s="31">
        <v>23</v>
      </c>
      <c r="E29" s="30">
        <v>52</v>
      </c>
      <c r="F29" s="22">
        <v>3.41</v>
      </c>
      <c r="G29" s="32">
        <v>2</v>
      </c>
      <c r="H29" s="31">
        <v>32</v>
      </c>
      <c r="I29" s="31">
        <v>39</v>
      </c>
      <c r="J29" s="32" t="s">
        <v>194</v>
      </c>
    </row>
    <row r="30" spans="1:10" s="21" customFormat="1" ht="15.05" customHeight="1" x14ac:dyDescent="0.25">
      <c r="A30" s="27"/>
      <c r="B30" s="27" t="s">
        <v>20</v>
      </c>
      <c r="C30" s="29"/>
      <c r="D30" s="37">
        <f>SUM(D26:D29)</f>
        <v>83</v>
      </c>
      <c r="E30" s="37">
        <f>SUM(E26:E29)</f>
        <v>193</v>
      </c>
      <c r="F30" s="43">
        <f t="shared" ref="F30:G30" si="2">SUM(F26:F29)</f>
        <v>12.21</v>
      </c>
      <c r="G30" s="43">
        <f t="shared" si="2"/>
        <v>7.3</v>
      </c>
      <c r="H30" s="37" t="s">
        <v>193</v>
      </c>
      <c r="I30" s="37" t="s">
        <v>193</v>
      </c>
      <c r="J30" s="43" t="s">
        <v>193</v>
      </c>
    </row>
    <row r="31" spans="1:10" s="21" customFormat="1" ht="15.05" customHeight="1" x14ac:dyDescent="0.2">
      <c r="A31" s="119" t="s">
        <v>31</v>
      </c>
      <c r="B31" s="120" t="s">
        <v>5</v>
      </c>
      <c r="C31" s="121" t="s">
        <v>313</v>
      </c>
      <c r="D31" s="122">
        <v>16</v>
      </c>
      <c r="E31" s="123">
        <v>21</v>
      </c>
      <c r="F31" s="124">
        <v>0.8</v>
      </c>
      <c r="G31" s="125">
        <v>0.4</v>
      </c>
      <c r="H31" s="122">
        <v>14</v>
      </c>
      <c r="I31" s="122">
        <v>39</v>
      </c>
      <c r="J31" s="125" t="s">
        <v>192</v>
      </c>
    </row>
    <row r="32" spans="1:10" s="21" customFormat="1" ht="15.05" customHeight="1" x14ac:dyDescent="0.2">
      <c r="A32" s="119" t="s">
        <v>32</v>
      </c>
      <c r="B32" s="120" t="s">
        <v>5</v>
      </c>
      <c r="C32" s="121" t="s">
        <v>33</v>
      </c>
      <c r="D32" s="122">
        <v>24</v>
      </c>
      <c r="E32" s="123">
        <v>43</v>
      </c>
      <c r="F32" s="124">
        <v>1.8</v>
      </c>
      <c r="G32" s="125">
        <v>0.9</v>
      </c>
      <c r="H32" s="122">
        <v>22.2</v>
      </c>
      <c r="I32" s="122">
        <v>40</v>
      </c>
      <c r="J32" s="125" t="s">
        <v>192</v>
      </c>
    </row>
    <row r="33" spans="1:10" s="21" customFormat="1" ht="15.05" customHeight="1" x14ac:dyDescent="0.2">
      <c r="A33" s="27" t="s">
        <v>34</v>
      </c>
      <c r="B33" s="28" t="s">
        <v>14</v>
      </c>
      <c r="C33" s="34" t="s">
        <v>314</v>
      </c>
      <c r="D33" s="31">
        <v>54</v>
      </c>
      <c r="E33" s="30">
        <v>66</v>
      </c>
      <c r="F33" s="22">
        <v>13.9</v>
      </c>
      <c r="G33" s="32">
        <v>8.6</v>
      </c>
      <c r="H33" s="31">
        <v>56.2</v>
      </c>
      <c r="I33" s="31">
        <v>45.4</v>
      </c>
      <c r="J33" s="32" t="s">
        <v>194</v>
      </c>
    </row>
    <row r="34" spans="1:10" s="21" customFormat="1" ht="15.05" customHeight="1" x14ac:dyDescent="0.2">
      <c r="A34" s="27"/>
      <c r="B34" s="28"/>
      <c r="C34" s="34" t="s">
        <v>218</v>
      </c>
      <c r="D34" s="31">
        <v>63</v>
      </c>
      <c r="E34" s="30">
        <v>77</v>
      </c>
      <c r="F34" s="22">
        <v>17.399999999999999</v>
      </c>
      <c r="G34" s="32">
        <v>10</v>
      </c>
      <c r="H34" s="31">
        <v>57.3</v>
      </c>
      <c r="I34" s="31">
        <v>45</v>
      </c>
      <c r="J34" s="32" t="s">
        <v>194</v>
      </c>
    </row>
    <row r="35" spans="1:10" s="44" customFormat="1" ht="15.05" customHeight="1" x14ac:dyDescent="0.25">
      <c r="A35" s="27"/>
      <c r="B35" s="27" t="s">
        <v>16</v>
      </c>
      <c r="C35" s="36"/>
      <c r="D35" s="37">
        <f>SUM(D33:D34)</f>
        <v>117</v>
      </c>
      <c r="E35" s="37">
        <f>SUM(E33:E34)</f>
        <v>143</v>
      </c>
      <c r="F35" s="43">
        <f t="shared" ref="F35:G35" si="3">SUM(F33:F34)</f>
        <v>31.299999999999997</v>
      </c>
      <c r="G35" s="43">
        <f t="shared" si="3"/>
        <v>18.600000000000001</v>
      </c>
      <c r="H35" s="38" t="s">
        <v>193</v>
      </c>
      <c r="I35" s="38" t="s">
        <v>193</v>
      </c>
      <c r="J35" s="40" t="s">
        <v>193</v>
      </c>
    </row>
    <row r="36" spans="1:10" s="51" customFormat="1" ht="15.05" customHeight="1" x14ac:dyDescent="0.2">
      <c r="A36" s="47"/>
      <c r="B36" s="28" t="s">
        <v>5</v>
      </c>
      <c r="C36" s="48" t="s">
        <v>35</v>
      </c>
      <c r="D36" s="50">
        <v>22</v>
      </c>
      <c r="E36" s="49">
        <v>29</v>
      </c>
      <c r="F36" s="22">
        <v>2.7</v>
      </c>
      <c r="G36" s="22">
        <v>1.3</v>
      </c>
      <c r="H36" s="50">
        <v>25</v>
      </c>
      <c r="I36" s="50">
        <v>38</v>
      </c>
      <c r="J36" s="22" t="s">
        <v>192</v>
      </c>
    </row>
    <row r="37" spans="1:10" s="51" customFormat="1" ht="15.05" customHeight="1" x14ac:dyDescent="0.25">
      <c r="A37" s="47"/>
      <c r="B37" s="48"/>
      <c r="C37" s="53" t="s">
        <v>36</v>
      </c>
      <c r="D37" s="50">
        <v>15</v>
      </c>
      <c r="E37" s="49">
        <v>15</v>
      </c>
      <c r="F37" s="22">
        <v>5.6</v>
      </c>
      <c r="G37" s="22">
        <v>3.2</v>
      </c>
      <c r="H37" s="50">
        <v>32</v>
      </c>
      <c r="I37" s="50">
        <v>40</v>
      </c>
      <c r="J37" s="22" t="s">
        <v>194</v>
      </c>
    </row>
    <row r="38" spans="1:10" s="51" customFormat="1" ht="15.05" customHeight="1" x14ac:dyDescent="0.25">
      <c r="A38" s="47"/>
      <c r="B38" s="48"/>
      <c r="C38" s="53" t="s">
        <v>37</v>
      </c>
      <c r="D38" s="50">
        <v>8</v>
      </c>
      <c r="E38" s="49">
        <v>15</v>
      </c>
      <c r="F38" s="22">
        <v>1.1200000000000001</v>
      </c>
      <c r="G38" s="22">
        <v>0.6</v>
      </c>
      <c r="H38" s="50">
        <v>22.3</v>
      </c>
      <c r="I38" s="50">
        <v>35</v>
      </c>
      <c r="J38" s="22" t="s">
        <v>192</v>
      </c>
    </row>
    <row r="39" spans="1:10" s="51" customFormat="1" ht="15.05" customHeight="1" x14ac:dyDescent="0.25">
      <c r="A39" s="47"/>
      <c r="B39" s="48"/>
      <c r="C39" s="53" t="s">
        <v>38</v>
      </c>
      <c r="D39" s="50">
        <v>22</v>
      </c>
      <c r="E39" s="49">
        <v>31</v>
      </c>
      <c r="F39" s="22">
        <v>3.15</v>
      </c>
      <c r="G39" s="22">
        <v>1.4</v>
      </c>
      <c r="H39" s="50">
        <v>34.299999999999997</v>
      </c>
      <c r="I39" s="50">
        <v>39</v>
      </c>
      <c r="J39" s="22" t="s">
        <v>192</v>
      </c>
    </row>
    <row r="40" spans="1:10" s="51" customFormat="1" ht="15.05" customHeight="1" x14ac:dyDescent="0.25">
      <c r="A40" s="47"/>
      <c r="B40" s="27" t="s">
        <v>20</v>
      </c>
      <c r="C40" s="53"/>
      <c r="D40" s="55">
        <f>SUM(D36:D39)</f>
        <v>67</v>
      </c>
      <c r="E40" s="55">
        <f>SUM(E36:E39)</f>
        <v>90</v>
      </c>
      <c r="F40" s="56">
        <f t="shared" ref="F40:G40" si="4">SUM(F36:F39)</f>
        <v>12.570000000000002</v>
      </c>
      <c r="G40" s="56">
        <f t="shared" si="4"/>
        <v>6.5</v>
      </c>
      <c r="H40" s="55" t="s">
        <v>193</v>
      </c>
      <c r="I40" s="55" t="s">
        <v>193</v>
      </c>
      <c r="J40" s="56" t="s">
        <v>193</v>
      </c>
    </row>
    <row r="41" spans="1:10" s="51" customFormat="1" ht="15.05" customHeight="1" x14ac:dyDescent="0.2">
      <c r="A41" s="57" t="s">
        <v>39</v>
      </c>
      <c r="B41" s="15" t="s">
        <v>14</v>
      </c>
      <c r="C41" s="58" t="s">
        <v>315</v>
      </c>
      <c r="D41" s="60">
        <v>63</v>
      </c>
      <c r="E41" s="59">
        <v>63</v>
      </c>
      <c r="F41" s="19">
        <v>16.100000000000001</v>
      </c>
      <c r="G41" s="19">
        <v>9.9</v>
      </c>
      <c r="H41" s="60">
        <v>75</v>
      </c>
      <c r="I41" s="60">
        <v>49</v>
      </c>
      <c r="J41" s="19" t="s">
        <v>194</v>
      </c>
    </row>
    <row r="42" spans="1:10" s="51" customFormat="1" ht="15.05" customHeight="1" x14ac:dyDescent="0.25">
      <c r="A42" s="47"/>
      <c r="B42" s="48"/>
      <c r="C42" s="53" t="s">
        <v>40</v>
      </c>
      <c r="D42" s="50">
        <v>60</v>
      </c>
      <c r="E42" s="49">
        <v>60</v>
      </c>
      <c r="F42" s="22">
        <v>15.3</v>
      </c>
      <c r="G42" s="22">
        <v>11.3</v>
      </c>
      <c r="H42" s="50">
        <v>52.3</v>
      </c>
      <c r="I42" s="50">
        <v>47</v>
      </c>
      <c r="J42" s="22" t="s">
        <v>194</v>
      </c>
    </row>
    <row r="43" spans="1:10" s="51" customFormat="1" ht="15.05" customHeight="1" x14ac:dyDescent="0.25">
      <c r="A43" s="47"/>
      <c r="B43" s="48"/>
      <c r="C43" s="62" t="s">
        <v>41</v>
      </c>
      <c r="D43" s="50">
        <v>40</v>
      </c>
      <c r="E43" s="49">
        <v>44</v>
      </c>
      <c r="F43" s="22">
        <v>15</v>
      </c>
      <c r="G43" s="22">
        <v>10.199999999999999</v>
      </c>
      <c r="H43" s="50">
        <v>52.3</v>
      </c>
      <c r="I43" s="50">
        <v>47</v>
      </c>
      <c r="J43" s="22" t="s">
        <v>194</v>
      </c>
    </row>
    <row r="44" spans="1:10" s="66" customFormat="1" ht="15.05" customHeight="1" x14ac:dyDescent="0.25">
      <c r="A44" s="63"/>
      <c r="B44" s="27" t="s">
        <v>16</v>
      </c>
      <c r="C44" s="64"/>
      <c r="D44" s="65">
        <f>SUM(D41:D43)</f>
        <v>163</v>
      </c>
      <c r="E44" s="65">
        <f>SUM(E41:E43)</f>
        <v>167</v>
      </c>
      <c r="F44" s="39">
        <f t="shared" ref="F44:G44" si="5">SUM(F41:F43)</f>
        <v>46.400000000000006</v>
      </c>
      <c r="G44" s="39">
        <f t="shared" si="5"/>
        <v>31.400000000000002</v>
      </c>
      <c r="H44" s="65" t="s">
        <v>193</v>
      </c>
      <c r="I44" s="65" t="s">
        <v>193</v>
      </c>
      <c r="J44" s="39" t="s">
        <v>193</v>
      </c>
    </row>
    <row r="45" spans="1:10" s="51" customFormat="1" ht="15.05" customHeight="1" x14ac:dyDescent="0.2">
      <c r="A45" s="63"/>
      <c r="B45" s="28" t="s">
        <v>5</v>
      </c>
      <c r="C45" s="68" t="s">
        <v>42</v>
      </c>
      <c r="D45" s="50">
        <v>16</v>
      </c>
      <c r="E45" s="50">
        <v>36</v>
      </c>
      <c r="F45" s="22">
        <v>1.4</v>
      </c>
      <c r="G45" s="22">
        <v>0.7</v>
      </c>
      <c r="H45" s="50">
        <v>28</v>
      </c>
      <c r="I45" s="50">
        <v>37</v>
      </c>
      <c r="J45" s="22" t="s">
        <v>192</v>
      </c>
    </row>
    <row r="46" spans="1:10" s="51" customFormat="1" ht="15.05" customHeight="1" x14ac:dyDescent="0.25">
      <c r="A46" s="63"/>
      <c r="B46" s="69"/>
      <c r="C46" s="62" t="s">
        <v>43</v>
      </c>
      <c r="D46" s="50">
        <v>15</v>
      </c>
      <c r="E46" s="50">
        <v>32</v>
      </c>
      <c r="F46" s="22">
        <v>1.5</v>
      </c>
      <c r="G46" s="22">
        <v>0.8</v>
      </c>
      <c r="H46" s="50">
        <v>30</v>
      </c>
      <c r="I46" s="50">
        <v>39</v>
      </c>
      <c r="J46" s="22" t="s">
        <v>192</v>
      </c>
    </row>
    <row r="47" spans="1:10" s="66" customFormat="1" ht="15.05" customHeight="1" x14ac:dyDescent="0.25">
      <c r="A47" s="63"/>
      <c r="B47" s="63" t="s">
        <v>20</v>
      </c>
      <c r="C47" s="70"/>
      <c r="D47" s="65">
        <f>SUM(D45:D46)</f>
        <v>31</v>
      </c>
      <c r="E47" s="65">
        <f>SUM(E45:E46)</f>
        <v>68</v>
      </c>
      <c r="F47" s="39">
        <f t="shared" ref="F47:G47" si="6">SUM(F45:F46)</f>
        <v>2.9</v>
      </c>
      <c r="G47" s="39">
        <f t="shared" si="6"/>
        <v>1.5</v>
      </c>
      <c r="H47" s="65" t="s">
        <v>193</v>
      </c>
      <c r="I47" s="65" t="s">
        <v>193</v>
      </c>
      <c r="J47" s="39" t="s">
        <v>193</v>
      </c>
    </row>
    <row r="48" spans="1:10" s="51" customFormat="1" ht="15.05" customHeight="1" x14ac:dyDescent="0.2">
      <c r="A48" s="137" t="s">
        <v>44</v>
      </c>
      <c r="B48" s="120" t="s">
        <v>5</v>
      </c>
      <c r="C48" s="138" t="s">
        <v>45</v>
      </c>
      <c r="D48" s="139">
        <v>32</v>
      </c>
      <c r="E48" s="139">
        <v>37</v>
      </c>
      <c r="F48" s="124">
        <v>3.1</v>
      </c>
      <c r="G48" s="124">
        <v>1.6</v>
      </c>
      <c r="H48" s="139">
        <v>36</v>
      </c>
      <c r="I48" s="139">
        <v>39</v>
      </c>
      <c r="J48" s="124" t="s">
        <v>192</v>
      </c>
    </row>
    <row r="49" spans="1:10" s="51" customFormat="1" ht="15.05" customHeight="1" x14ac:dyDescent="0.2">
      <c r="A49" s="71" t="s">
        <v>46</v>
      </c>
      <c r="B49" s="15" t="s">
        <v>14</v>
      </c>
      <c r="C49" s="72" t="s">
        <v>316</v>
      </c>
      <c r="D49" s="60">
        <v>96</v>
      </c>
      <c r="E49" s="60">
        <v>125</v>
      </c>
      <c r="F49" s="19">
        <v>31</v>
      </c>
      <c r="G49" s="19">
        <v>15.1</v>
      </c>
      <c r="H49" s="60">
        <v>55</v>
      </c>
      <c r="I49" s="60">
        <v>46</v>
      </c>
      <c r="J49" s="19" t="s">
        <v>194</v>
      </c>
    </row>
    <row r="50" spans="1:10" s="66" customFormat="1" ht="15.05" customHeight="1" x14ac:dyDescent="0.25">
      <c r="A50" s="47"/>
      <c r="B50" s="27" t="s">
        <v>16</v>
      </c>
      <c r="C50" s="70"/>
      <c r="D50" s="65">
        <v>96</v>
      </c>
      <c r="E50" s="65">
        <v>125</v>
      </c>
      <c r="F50" s="39">
        <v>31</v>
      </c>
      <c r="G50" s="39">
        <v>15.1</v>
      </c>
      <c r="H50" s="65" t="s">
        <v>193</v>
      </c>
      <c r="I50" s="65" t="s">
        <v>193</v>
      </c>
      <c r="J50" s="39" t="s">
        <v>193</v>
      </c>
    </row>
    <row r="51" spans="1:10" s="76" customFormat="1" ht="15.05" customHeight="1" x14ac:dyDescent="0.25">
      <c r="A51" s="47"/>
      <c r="B51" s="28" t="s">
        <v>5</v>
      </c>
      <c r="C51" s="73" t="s">
        <v>47</v>
      </c>
      <c r="D51" s="74">
        <v>19</v>
      </c>
      <c r="E51" s="74">
        <v>14</v>
      </c>
      <c r="F51" s="75">
        <v>1</v>
      </c>
      <c r="G51" s="75">
        <v>0.5</v>
      </c>
      <c r="H51" s="74">
        <v>15</v>
      </c>
      <c r="I51" s="74">
        <v>38</v>
      </c>
      <c r="J51" s="75" t="s">
        <v>192</v>
      </c>
    </row>
    <row r="52" spans="1:10" s="76" customFormat="1" ht="15.05" customHeight="1" x14ac:dyDescent="0.25">
      <c r="A52" s="77"/>
      <c r="B52" s="28"/>
      <c r="C52" s="73" t="s">
        <v>48</v>
      </c>
      <c r="D52" s="74">
        <v>17</v>
      </c>
      <c r="E52" s="74">
        <v>32</v>
      </c>
      <c r="F52" s="75">
        <v>2</v>
      </c>
      <c r="G52" s="75">
        <v>1</v>
      </c>
      <c r="H52" s="74">
        <v>30</v>
      </c>
      <c r="I52" s="74">
        <v>38</v>
      </c>
      <c r="J52" s="75" t="s">
        <v>192</v>
      </c>
    </row>
    <row r="53" spans="1:10" s="76" customFormat="1" ht="15.05" customHeight="1" x14ac:dyDescent="0.25">
      <c r="A53" s="77"/>
      <c r="B53" s="28"/>
      <c r="C53" s="73" t="s">
        <v>49</v>
      </c>
      <c r="D53" s="74">
        <v>31</v>
      </c>
      <c r="E53" s="74">
        <v>55</v>
      </c>
      <c r="F53" s="75">
        <v>5</v>
      </c>
      <c r="G53" s="75">
        <v>2.5</v>
      </c>
      <c r="H53" s="74">
        <v>30</v>
      </c>
      <c r="I53" s="74">
        <v>38</v>
      </c>
      <c r="J53" s="75" t="s">
        <v>192</v>
      </c>
    </row>
    <row r="54" spans="1:10" s="80" customFormat="1" ht="15.05" customHeight="1" x14ac:dyDescent="0.25">
      <c r="A54" s="77"/>
      <c r="B54" s="63" t="s">
        <v>20</v>
      </c>
      <c r="C54" s="70"/>
      <c r="D54" s="78">
        <f>SUM(D51:D53)</f>
        <v>67</v>
      </c>
      <c r="E54" s="78">
        <f>SUM(E51:E53)</f>
        <v>101</v>
      </c>
      <c r="F54" s="79">
        <f t="shared" ref="F54:G54" si="7">SUM(F51:F53)</f>
        <v>8</v>
      </c>
      <c r="G54" s="79">
        <f t="shared" si="7"/>
        <v>4</v>
      </c>
      <c r="H54" s="78" t="s">
        <v>193</v>
      </c>
      <c r="I54" s="78" t="s">
        <v>193</v>
      </c>
      <c r="J54" s="79" t="s">
        <v>193</v>
      </c>
    </row>
    <row r="55" spans="1:10" s="76" customFormat="1" ht="15.05" customHeight="1" x14ac:dyDescent="0.25">
      <c r="A55" s="82" t="s">
        <v>50</v>
      </c>
      <c r="B55" s="15" t="s">
        <v>14</v>
      </c>
      <c r="C55" s="83" t="s">
        <v>317</v>
      </c>
      <c r="D55" s="84">
        <v>63</v>
      </c>
      <c r="E55" s="84">
        <v>91</v>
      </c>
      <c r="F55" s="85">
        <v>16.7</v>
      </c>
      <c r="G55" s="85">
        <v>10.199999999999999</v>
      </c>
      <c r="H55" s="84">
        <v>57.3</v>
      </c>
      <c r="I55" s="84">
        <v>46</v>
      </c>
      <c r="J55" s="85" t="s">
        <v>194</v>
      </c>
    </row>
    <row r="56" spans="1:10" s="76" customFormat="1" ht="15.05" customHeight="1" x14ac:dyDescent="0.25">
      <c r="A56" s="77"/>
      <c r="B56" s="28"/>
      <c r="C56" s="86" t="s">
        <v>318</v>
      </c>
      <c r="D56" s="74">
        <v>53</v>
      </c>
      <c r="E56" s="74">
        <v>62</v>
      </c>
      <c r="F56" s="75">
        <v>14.5</v>
      </c>
      <c r="G56" s="75">
        <v>9.5</v>
      </c>
      <c r="H56" s="74">
        <v>57.3</v>
      </c>
      <c r="I56" s="74">
        <v>45</v>
      </c>
      <c r="J56" s="75" t="s">
        <v>194</v>
      </c>
    </row>
    <row r="57" spans="1:10" s="80" customFormat="1" ht="15.05" customHeight="1" x14ac:dyDescent="0.25">
      <c r="A57" s="77"/>
      <c r="B57" s="27" t="s">
        <v>16</v>
      </c>
      <c r="C57" s="70"/>
      <c r="D57" s="78">
        <f>D55+D56</f>
        <v>116</v>
      </c>
      <c r="E57" s="78">
        <f>E55+E56</f>
        <v>153</v>
      </c>
      <c r="F57" s="79">
        <f t="shared" ref="F57:G57" si="8">F55+F56</f>
        <v>31.2</v>
      </c>
      <c r="G57" s="79">
        <f t="shared" si="8"/>
        <v>19.7</v>
      </c>
      <c r="H57" s="78" t="s">
        <v>193</v>
      </c>
      <c r="I57" s="78" t="s">
        <v>193</v>
      </c>
      <c r="J57" s="79" t="s">
        <v>193</v>
      </c>
    </row>
    <row r="58" spans="1:10" s="76" customFormat="1" ht="15.05" customHeight="1" x14ac:dyDescent="0.25">
      <c r="A58" s="77"/>
      <c r="B58" s="28" t="s">
        <v>5</v>
      </c>
      <c r="C58" s="68" t="s">
        <v>51</v>
      </c>
      <c r="D58" s="74">
        <v>19</v>
      </c>
      <c r="E58" s="74">
        <v>24</v>
      </c>
      <c r="F58" s="75">
        <v>2.6</v>
      </c>
      <c r="G58" s="75">
        <v>1.7</v>
      </c>
      <c r="H58" s="74">
        <v>36</v>
      </c>
      <c r="I58" s="74">
        <v>38</v>
      </c>
      <c r="J58" s="75" t="s">
        <v>192</v>
      </c>
    </row>
    <row r="59" spans="1:10" s="80" customFormat="1" ht="15.05" customHeight="1" x14ac:dyDescent="0.25">
      <c r="A59" s="77"/>
      <c r="B59" s="63" t="s">
        <v>20</v>
      </c>
      <c r="C59" s="70"/>
      <c r="D59" s="78">
        <v>19</v>
      </c>
      <c r="E59" s="78">
        <v>24</v>
      </c>
      <c r="F59" s="79">
        <v>2.6</v>
      </c>
      <c r="G59" s="79">
        <v>1.7</v>
      </c>
      <c r="H59" s="78" t="s">
        <v>193</v>
      </c>
      <c r="I59" s="78" t="s">
        <v>193</v>
      </c>
      <c r="J59" s="79" t="s">
        <v>193</v>
      </c>
    </row>
    <row r="60" spans="1:10" s="76" customFormat="1" ht="15.05" customHeight="1" x14ac:dyDescent="0.25">
      <c r="A60" s="77" t="s">
        <v>52</v>
      </c>
      <c r="B60" s="28" t="s">
        <v>14</v>
      </c>
      <c r="C60" s="87" t="s">
        <v>319</v>
      </c>
      <c r="D60" s="74">
        <v>60</v>
      </c>
      <c r="E60" s="74">
        <v>87</v>
      </c>
      <c r="F60" s="75">
        <v>14.6</v>
      </c>
      <c r="G60" s="75">
        <v>9</v>
      </c>
      <c r="H60" s="74">
        <v>55</v>
      </c>
      <c r="I60" s="74">
        <v>47</v>
      </c>
      <c r="J60" s="75" t="s">
        <v>194</v>
      </c>
    </row>
    <row r="61" spans="1:10" s="76" customFormat="1" ht="15.05" customHeight="1" x14ac:dyDescent="0.25">
      <c r="A61" s="77"/>
      <c r="B61" s="27" t="s">
        <v>16</v>
      </c>
      <c r="C61" s="62"/>
      <c r="D61" s="78">
        <v>60</v>
      </c>
      <c r="E61" s="78">
        <v>87</v>
      </c>
      <c r="F61" s="79">
        <v>14.6</v>
      </c>
      <c r="G61" s="79">
        <v>9</v>
      </c>
      <c r="H61" s="78" t="s">
        <v>193</v>
      </c>
      <c r="I61" s="78" t="s">
        <v>193</v>
      </c>
      <c r="J61" s="79" t="s">
        <v>193</v>
      </c>
    </row>
    <row r="62" spans="1:10" s="76" customFormat="1" ht="15.05" customHeight="1" x14ac:dyDescent="0.25">
      <c r="A62" s="77"/>
      <c r="B62" s="28" t="s">
        <v>5</v>
      </c>
      <c r="C62" s="62" t="s">
        <v>195</v>
      </c>
      <c r="D62" s="74">
        <v>14</v>
      </c>
      <c r="E62" s="74">
        <v>16</v>
      </c>
      <c r="F62" s="75">
        <v>1.36</v>
      </c>
      <c r="G62" s="75">
        <v>0.7</v>
      </c>
      <c r="H62" s="74">
        <v>25</v>
      </c>
      <c r="I62" s="74">
        <v>47</v>
      </c>
      <c r="J62" s="75" t="s">
        <v>194</v>
      </c>
    </row>
    <row r="63" spans="1:10" s="76" customFormat="1" ht="15.05" customHeight="1" x14ac:dyDescent="0.25">
      <c r="A63" s="47"/>
      <c r="B63" s="48"/>
      <c r="C63" s="62" t="s">
        <v>53</v>
      </c>
      <c r="D63" s="74">
        <v>24</v>
      </c>
      <c r="E63" s="74">
        <v>16</v>
      </c>
      <c r="F63" s="75">
        <v>1</v>
      </c>
      <c r="G63" s="75">
        <v>0.5</v>
      </c>
      <c r="H63" s="74">
        <v>20</v>
      </c>
      <c r="I63" s="74">
        <v>39</v>
      </c>
      <c r="J63" s="75" t="s">
        <v>194</v>
      </c>
    </row>
    <row r="64" spans="1:10" s="76" customFormat="1" ht="15.05" customHeight="1" x14ac:dyDescent="0.25">
      <c r="A64" s="47"/>
      <c r="B64" s="48"/>
      <c r="C64" s="62" t="s">
        <v>54</v>
      </c>
      <c r="D64" s="74">
        <v>18</v>
      </c>
      <c r="E64" s="74">
        <v>25</v>
      </c>
      <c r="F64" s="75">
        <v>0.78</v>
      </c>
      <c r="G64" s="75">
        <v>0.4</v>
      </c>
      <c r="H64" s="74">
        <v>14</v>
      </c>
      <c r="I64" s="74">
        <v>39</v>
      </c>
      <c r="J64" s="75" t="s">
        <v>192</v>
      </c>
    </row>
    <row r="65" spans="1:10" s="76" customFormat="1" ht="15.05" customHeight="1" x14ac:dyDescent="0.25">
      <c r="A65" s="88"/>
      <c r="B65" s="63" t="s">
        <v>20</v>
      </c>
      <c r="C65" s="62"/>
      <c r="D65" s="78">
        <f>SUM(D62:D64)</f>
        <v>56</v>
      </c>
      <c r="E65" s="78">
        <f>SUM(E62:E64)</f>
        <v>57</v>
      </c>
      <c r="F65" s="79">
        <f t="shared" ref="F65:G65" si="9">SUM(F62:F64)</f>
        <v>3.1400000000000006</v>
      </c>
      <c r="G65" s="79">
        <f t="shared" si="9"/>
        <v>1.6</v>
      </c>
      <c r="H65" s="78" t="s">
        <v>193</v>
      </c>
      <c r="I65" s="78" t="s">
        <v>193</v>
      </c>
      <c r="J65" s="79" t="s">
        <v>193</v>
      </c>
    </row>
    <row r="66" spans="1:10" s="76" customFormat="1" ht="15.05" customHeight="1" x14ac:dyDescent="0.25">
      <c r="A66" s="153" t="s">
        <v>55</v>
      </c>
      <c r="B66" s="120" t="s">
        <v>5</v>
      </c>
      <c r="C66" s="138" t="s">
        <v>56</v>
      </c>
      <c r="D66" s="149">
        <v>29</v>
      </c>
      <c r="E66" s="149">
        <v>18</v>
      </c>
      <c r="F66" s="150">
        <v>2.5</v>
      </c>
      <c r="G66" s="150">
        <v>1.5</v>
      </c>
      <c r="H66" s="149">
        <v>30</v>
      </c>
      <c r="I66" s="149">
        <v>38</v>
      </c>
      <c r="J66" s="150" t="s">
        <v>192</v>
      </c>
    </row>
    <row r="67" spans="1:10" s="76" customFormat="1" ht="15.05" customHeight="1" x14ac:dyDescent="0.25">
      <c r="A67" s="77" t="s">
        <v>57</v>
      </c>
      <c r="B67" s="28" t="s">
        <v>5</v>
      </c>
      <c r="C67" s="62" t="s">
        <v>219</v>
      </c>
      <c r="D67" s="74">
        <v>12</v>
      </c>
      <c r="E67" s="74">
        <v>15</v>
      </c>
      <c r="F67" s="75">
        <v>0.75</v>
      </c>
      <c r="G67" s="75">
        <v>0.3</v>
      </c>
      <c r="H67" s="74">
        <v>9</v>
      </c>
      <c r="I67" s="74">
        <v>37</v>
      </c>
      <c r="J67" s="75" t="s">
        <v>192</v>
      </c>
    </row>
    <row r="68" spans="1:10" s="76" customFormat="1" ht="15.05" customHeight="1" x14ac:dyDescent="0.25">
      <c r="A68" s="77"/>
      <c r="B68" s="28"/>
      <c r="C68" s="62" t="s">
        <v>196</v>
      </c>
      <c r="D68" s="74">
        <v>19</v>
      </c>
      <c r="E68" s="74">
        <v>32</v>
      </c>
      <c r="F68" s="75">
        <v>3</v>
      </c>
      <c r="G68" s="75">
        <v>1</v>
      </c>
      <c r="H68" s="74">
        <v>30</v>
      </c>
      <c r="I68" s="74">
        <v>39</v>
      </c>
      <c r="J68" s="75" t="s">
        <v>192</v>
      </c>
    </row>
    <row r="69" spans="1:10" s="81" customFormat="1" ht="15.05" customHeight="1" x14ac:dyDescent="0.25">
      <c r="A69" s="93"/>
      <c r="B69" s="63" t="s">
        <v>20</v>
      </c>
      <c r="C69" s="89"/>
      <c r="D69" s="90">
        <f>SUM(D67:D68)</f>
        <v>31</v>
      </c>
      <c r="E69" s="90">
        <f>SUM(E67:E68)</f>
        <v>47</v>
      </c>
      <c r="F69" s="91">
        <f t="shared" ref="F69:G69" si="10">SUM(F67:F68)</f>
        <v>3.75</v>
      </c>
      <c r="G69" s="91">
        <f t="shared" si="10"/>
        <v>1.3</v>
      </c>
      <c r="H69" s="90" t="s">
        <v>193</v>
      </c>
      <c r="I69" s="90" t="s">
        <v>193</v>
      </c>
      <c r="J69" s="91" t="s">
        <v>193</v>
      </c>
    </row>
    <row r="70" spans="1:10" s="76" customFormat="1" ht="15.05" customHeight="1" x14ac:dyDescent="0.25">
      <c r="A70" s="82" t="s">
        <v>59</v>
      </c>
      <c r="B70" s="15" t="s">
        <v>14</v>
      </c>
      <c r="C70" s="83" t="s">
        <v>60</v>
      </c>
      <c r="D70" s="84">
        <v>60</v>
      </c>
      <c r="E70" s="84">
        <v>75</v>
      </c>
      <c r="F70" s="85">
        <v>16.8</v>
      </c>
      <c r="G70" s="85">
        <v>9.1</v>
      </c>
      <c r="H70" s="84">
        <v>60</v>
      </c>
      <c r="I70" s="84">
        <v>45</v>
      </c>
      <c r="J70" s="85" t="s">
        <v>194</v>
      </c>
    </row>
    <row r="71" spans="1:10" s="76" customFormat="1" ht="15.05" customHeight="1" x14ac:dyDescent="0.25">
      <c r="A71" s="77"/>
      <c r="B71" s="28"/>
      <c r="C71" s="73" t="s">
        <v>320</v>
      </c>
      <c r="D71" s="74">
        <v>65</v>
      </c>
      <c r="E71" s="74">
        <v>81</v>
      </c>
      <c r="F71" s="75">
        <v>17.260000000000002</v>
      </c>
      <c r="G71" s="75">
        <v>10.8</v>
      </c>
      <c r="H71" s="74">
        <v>60</v>
      </c>
      <c r="I71" s="74">
        <v>45</v>
      </c>
      <c r="J71" s="75" t="s">
        <v>194</v>
      </c>
    </row>
    <row r="72" spans="1:10" s="76" customFormat="1" ht="15.05" customHeight="1" x14ac:dyDescent="0.25">
      <c r="A72" s="77"/>
      <c r="B72" s="28"/>
      <c r="C72" s="73" t="s">
        <v>62</v>
      </c>
      <c r="D72" s="74">
        <v>20</v>
      </c>
      <c r="E72" s="74">
        <v>23</v>
      </c>
      <c r="F72" s="75">
        <v>4</v>
      </c>
      <c r="G72" s="75">
        <v>3</v>
      </c>
      <c r="H72" s="74">
        <v>57.3</v>
      </c>
      <c r="I72" s="74">
        <v>45</v>
      </c>
      <c r="J72" s="75" t="s">
        <v>194</v>
      </c>
    </row>
    <row r="73" spans="1:10" s="76" customFormat="1" ht="15.05" customHeight="1" x14ac:dyDescent="0.25">
      <c r="A73" s="77"/>
      <c r="B73" s="28"/>
      <c r="C73" s="73" t="s">
        <v>63</v>
      </c>
      <c r="D73" s="74">
        <v>70</v>
      </c>
      <c r="E73" s="74">
        <v>85</v>
      </c>
      <c r="F73" s="75">
        <v>18.399999999999999</v>
      </c>
      <c r="G73" s="75">
        <v>10</v>
      </c>
      <c r="H73" s="74">
        <v>57.3</v>
      </c>
      <c r="I73" s="74">
        <v>45</v>
      </c>
      <c r="J73" s="75" t="s">
        <v>194</v>
      </c>
    </row>
    <row r="74" spans="1:10" s="76" customFormat="1" ht="15.05" customHeight="1" x14ac:dyDescent="0.25">
      <c r="A74" s="77"/>
      <c r="B74" s="28"/>
      <c r="C74" s="73" t="s">
        <v>64</v>
      </c>
      <c r="D74" s="74">
        <v>44</v>
      </c>
      <c r="E74" s="74">
        <v>48</v>
      </c>
      <c r="F74" s="75">
        <v>11.8</v>
      </c>
      <c r="G74" s="75">
        <v>6.4</v>
      </c>
      <c r="H74" s="74">
        <v>55</v>
      </c>
      <c r="I74" s="74">
        <v>45.5</v>
      </c>
      <c r="J74" s="75" t="s">
        <v>194</v>
      </c>
    </row>
    <row r="75" spans="1:10" s="76" customFormat="1" ht="15.05" customHeight="1" x14ac:dyDescent="0.25">
      <c r="A75" s="77"/>
      <c r="B75" s="28"/>
      <c r="C75" s="73" t="s">
        <v>321</v>
      </c>
      <c r="D75" s="74">
        <v>60</v>
      </c>
      <c r="E75" s="74">
        <v>78</v>
      </c>
      <c r="F75" s="75">
        <v>17.62</v>
      </c>
      <c r="G75" s="75">
        <v>11.6</v>
      </c>
      <c r="H75" s="74">
        <v>60</v>
      </c>
      <c r="I75" s="74">
        <v>45</v>
      </c>
      <c r="J75" s="75" t="s">
        <v>194</v>
      </c>
    </row>
    <row r="76" spans="1:10" s="76" customFormat="1" ht="15.05" customHeight="1" x14ac:dyDescent="0.25">
      <c r="A76" s="77"/>
      <c r="B76" s="28"/>
      <c r="C76" s="73" t="s">
        <v>65</v>
      </c>
      <c r="D76" s="74">
        <v>63</v>
      </c>
      <c r="E76" s="74">
        <v>78</v>
      </c>
      <c r="F76" s="75">
        <v>18.600000000000001</v>
      </c>
      <c r="G76" s="75">
        <v>9.1999999999999993</v>
      </c>
      <c r="H76" s="74">
        <v>60</v>
      </c>
      <c r="I76" s="74">
        <v>45.6</v>
      </c>
      <c r="J76" s="75" t="s">
        <v>194</v>
      </c>
    </row>
    <row r="77" spans="1:10" s="76" customFormat="1" ht="15.05" customHeight="1" x14ac:dyDescent="0.25">
      <c r="A77" s="77"/>
      <c r="B77" s="28"/>
      <c r="C77" s="73" t="s">
        <v>322</v>
      </c>
      <c r="D77" s="74">
        <v>28</v>
      </c>
      <c r="E77" s="74">
        <v>41</v>
      </c>
      <c r="F77" s="75">
        <v>9.3000000000000007</v>
      </c>
      <c r="G77" s="75">
        <v>4.8</v>
      </c>
      <c r="H77" s="74">
        <v>60</v>
      </c>
      <c r="I77" s="74">
        <v>45</v>
      </c>
      <c r="J77" s="75" t="s">
        <v>194</v>
      </c>
    </row>
    <row r="78" spans="1:10" s="76" customFormat="1" ht="15.05" customHeight="1" x14ac:dyDescent="0.25">
      <c r="A78" s="77"/>
      <c r="B78" s="28"/>
      <c r="C78" s="62" t="s">
        <v>66</v>
      </c>
      <c r="D78" s="74">
        <v>54</v>
      </c>
      <c r="E78" s="74">
        <v>45</v>
      </c>
      <c r="F78" s="75">
        <v>13</v>
      </c>
      <c r="G78" s="75">
        <v>7.2</v>
      </c>
      <c r="H78" s="74">
        <v>60</v>
      </c>
      <c r="I78" s="74">
        <v>45</v>
      </c>
      <c r="J78" s="75" t="s">
        <v>194</v>
      </c>
    </row>
    <row r="79" spans="1:10" s="76" customFormat="1" ht="15.05" customHeight="1" x14ac:dyDescent="0.25">
      <c r="A79" s="77"/>
      <c r="B79" s="28"/>
      <c r="C79" s="114" t="s">
        <v>197</v>
      </c>
      <c r="D79" s="74">
        <v>44</v>
      </c>
      <c r="E79" s="74">
        <v>33</v>
      </c>
      <c r="F79" s="75">
        <v>13.1</v>
      </c>
      <c r="G79" s="75">
        <v>7.7</v>
      </c>
      <c r="H79" s="74">
        <v>60</v>
      </c>
      <c r="I79" s="74">
        <v>45</v>
      </c>
      <c r="J79" s="75" t="s">
        <v>194</v>
      </c>
    </row>
    <row r="80" spans="1:10" s="76" customFormat="1" ht="15.05" customHeight="1" x14ac:dyDescent="0.25">
      <c r="A80" s="77"/>
      <c r="B80" s="28"/>
      <c r="C80" s="73" t="s">
        <v>198</v>
      </c>
      <c r="D80" s="74">
        <v>54</v>
      </c>
      <c r="E80" s="74">
        <v>56</v>
      </c>
      <c r="F80" s="75">
        <v>14.45</v>
      </c>
      <c r="G80" s="75">
        <v>8.6999999999999993</v>
      </c>
      <c r="H80" s="74">
        <v>60</v>
      </c>
      <c r="I80" s="74">
        <v>45</v>
      </c>
      <c r="J80" s="75" t="s">
        <v>194</v>
      </c>
    </row>
    <row r="81" spans="1:10" s="76" customFormat="1" ht="15.05" customHeight="1" x14ac:dyDescent="0.25">
      <c r="A81" s="77"/>
      <c r="B81" s="28"/>
      <c r="C81" s="73" t="s">
        <v>67</v>
      </c>
      <c r="D81" s="74">
        <v>52</v>
      </c>
      <c r="E81" s="74">
        <v>54</v>
      </c>
      <c r="F81" s="75">
        <v>13.1</v>
      </c>
      <c r="G81" s="75">
        <v>6.1</v>
      </c>
      <c r="H81" s="74">
        <v>60</v>
      </c>
      <c r="I81" s="74">
        <v>45</v>
      </c>
      <c r="J81" s="75" t="s">
        <v>194</v>
      </c>
    </row>
    <row r="82" spans="1:10" s="76" customFormat="1" ht="15.05" customHeight="1" x14ac:dyDescent="0.25">
      <c r="A82" s="77"/>
      <c r="B82" s="28"/>
      <c r="C82" s="73" t="s">
        <v>323</v>
      </c>
      <c r="D82" s="74">
        <v>104</v>
      </c>
      <c r="E82" s="74">
        <v>120</v>
      </c>
      <c r="F82" s="75">
        <v>28.5</v>
      </c>
      <c r="G82" s="75">
        <v>15.8</v>
      </c>
      <c r="H82" s="74">
        <v>60</v>
      </c>
      <c r="I82" s="74">
        <v>45</v>
      </c>
      <c r="J82" s="75" t="s">
        <v>194</v>
      </c>
    </row>
    <row r="83" spans="1:10" s="76" customFormat="1" ht="15.05" customHeight="1" x14ac:dyDescent="0.25">
      <c r="A83" s="77"/>
      <c r="B83" s="28"/>
      <c r="C83" s="73" t="s">
        <v>199</v>
      </c>
      <c r="D83" s="74">
        <v>107</v>
      </c>
      <c r="E83" s="74">
        <v>121</v>
      </c>
      <c r="F83" s="75">
        <v>29.9</v>
      </c>
      <c r="G83" s="75">
        <v>19.8</v>
      </c>
      <c r="H83" s="74">
        <v>60</v>
      </c>
      <c r="I83" s="74">
        <v>45.6</v>
      </c>
      <c r="J83" s="75" t="s">
        <v>194</v>
      </c>
    </row>
    <row r="84" spans="1:10" s="76" customFormat="1" ht="15.05" customHeight="1" x14ac:dyDescent="0.25">
      <c r="A84" s="77"/>
      <c r="B84" s="28"/>
      <c r="C84" s="73" t="s">
        <v>70</v>
      </c>
      <c r="D84" s="74">
        <v>62</v>
      </c>
      <c r="E84" s="74">
        <v>73</v>
      </c>
      <c r="F84" s="75">
        <v>15.8</v>
      </c>
      <c r="G84" s="75">
        <v>10</v>
      </c>
      <c r="H84" s="74">
        <v>55</v>
      </c>
      <c r="I84" s="74">
        <v>45</v>
      </c>
      <c r="J84" s="75" t="s">
        <v>194</v>
      </c>
    </row>
    <row r="85" spans="1:10" s="76" customFormat="1" ht="15.05" customHeight="1" x14ac:dyDescent="0.25">
      <c r="A85" s="77"/>
      <c r="B85" s="28"/>
      <c r="C85" s="73" t="s">
        <v>324</v>
      </c>
      <c r="D85" s="74">
        <v>39</v>
      </c>
      <c r="E85" s="74">
        <v>42</v>
      </c>
      <c r="F85" s="75">
        <v>9.1999999999999993</v>
      </c>
      <c r="G85" s="75">
        <v>6</v>
      </c>
      <c r="H85" s="74">
        <v>57.3</v>
      </c>
      <c r="I85" s="74">
        <v>45</v>
      </c>
      <c r="J85" s="75" t="s">
        <v>194</v>
      </c>
    </row>
    <row r="86" spans="1:10" s="76" customFormat="1" ht="15.05" customHeight="1" x14ac:dyDescent="0.25">
      <c r="A86" s="77"/>
      <c r="B86" s="28"/>
      <c r="C86" s="73" t="s">
        <v>200</v>
      </c>
      <c r="D86" s="74">
        <v>65</v>
      </c>
      <c r="E86" s="74">
        <v>65</v>
      </c>
      <c r="F86" s="75">
        <v>22.1</v>
      </c>
      <c r="G86" s="75">
        <v>11.5</v>
      </c>
      <c r="H86" s="74">
        <v>60</v>
      </c>
      <c r="I86" s="74">
        <v>45</v>
      </c>
      <c r="J86" s="75" t="s">
        <v>194</v>
      </c>
    </row>
    <row r="87" spans="1:10" s="76" customFormat="1" ht="15.05" customHeight="1" x14ac:dyDescent="0.25">
      <c r="A87" s="77"/>
      <c r="B87" s="28"/>
      <c r="C87" s="73" t="s">
        <v>71</v>
      </c>
      <c r="D87" s="74">
        <v>70</v>
      </c>
      <c r="E87" s="74">
        <v>70</v>
      </c>
      <c r="F87" s="75">
        <v>19.5</v>
      </c>
      <c r="G87" s="75">
        <v>11.7</v>
      </c>
      <c r="H87" s="74">
        <v>60</v>
      </c>
      <c r="I87" s="74">
        <v>45</v>
      </c>
      <c r="J87" s="75" t="s">
        <v>194</v>
      </c>
    </row>
    <row r="88" spans="1:10" s="76" customFormat="1" ht="15.05" customHeight="1" x14ac:dyDescent="0.25">
      <c r="A88" s="77"/>
      <c r="B88" s="28"/>
      <c r="C88" s="73" t="s">
        <v>72</v>
      </c>
      <c r="D88" s="74">
        <v>92</v>
      </c>
      <c r="E88" s="74">
        <v>116</v>
      </c>
      <c r="F88" s="75">
        <v>24.8</v>
      </c>
      <c r="G88" s="75">
        <v>14.7</v>
      </c>
      <c r="H88" s="74">
        <v>57.3</v>
      </c>
      <c r="I88" s="74">
        <v>45</v>
      </c>
      <c r="J88" s="75" t="s">
        <v>194</v>
      </c>
    </row>
    <row r="89" spans="1:10" s="76" customFormat="1" ht="15.05" customHeight="1" x14ac:dyDescent="0.25">
      <c r="A89" s="77"/>
      <c r="B89" s="28"/>
      <c r="C89" s="73" t="s">
        <v>73</v>
      </c>
      <c r="D89" s="74">
        <v>64</v>
      </c>
      <c r="E89" s="74">
        <v>82</v>
      </c>
      <c r="F89" s="75">
        <v>19.2</v>
      </c>
      <c r="G89" s="75">
        <v>10.7</v>
      </c>
      <c r="H89" s="74">
        <v>60</v>
      </c>
      <c r="I89" s="74">
        <v>45</v>
      </c>
      <c r="J89" s="75" t="s">
        <v>194</v>
      </c>
    </row>
    <row r="90" spans="1:10" s="76" customFormat="1" ht="15.05" customHeight="1" x14ac:dyDescent="0.25">
      <c r="A90" s="77"/>
      <c r="B90" s="28"/>
      <c r="C90" s="73" t="s">
        <v>360</v>
      </c>
      <c r="D90" s="74">
        <v>59</v>
      </c>
      <c r="E90" s="74">
        <v>68</v>
      </c>
      <c r="F90" s="75">
        <v>18.100000000000001</v>
      </c>
      <c r="G90" s="75">
        <v>10.199999999999999</v>
      </c>
      <c r="H90" s="74">
        <v>57.3</v>
      </c>
      <c r="I90" s="74">
        <v>46</v>
      </c>
      <c r="J90" s="75" t="s">
        <v>194</v>
      </c>
    </row>
    <row r="91" spans="1:10" s="76" customFormat="1" ht="15.05" customHeight="1" x14ac:dyDescent="0.25">
      <c r="A91" s="77"/>
      <c r="B91" s="28"/>
      <c r="C91" s="73" t="s">
        <v>365</v>
      </c>
      <c r="D91" s="74">
        <v>55</v>
      </c>
      <c r="E91" s="74">
        <v>69</v>
      </c>
      <c r="F91" s="75">
        <v>18.2</v>
      </c>
      <c r="G91" s="75">
        <v>8.6</v>
      </c>
      <c r="H91" s="74">
        <v>57.3</v>
      </c>
      <c r="I91" s="74">
        <v>46</v>
      </c>
      <c r="J91" s="75" t="s">
        <v>194</v>
      </c>
    </row>
    <row r="92" spans="1:10" s="76" customFormat="1" ht="15.05" customHeight="1" x14ac:dyDescent="0.25">
      <c r="A92" s="77"/>
      <c r="B92" s="28"/>
      <c r="C92" s="62" t="s">
        <v>327</v>
      </c>
      <c r="D92" s="74">
        <v>67</v>
      </c>
      <c r="E92" s="74">
        <v>72</v>
      </c>
      <c r="F92" s="75">
        <v>16.899999999999999</v>
      </c>
      <c r="G92" s="75">
        <v>9.5</v>
      </c>
      <c r="H92" s="74">
        <v>68.5</v>
      </c>
      <c r="I92" s="74">
        <v>49</v>
      </c>
      <c r="J92" s="75" t="s">
        <v>194</v>
      </c>
    </row>
    <row r="93" spans="1:10" s="76" customFormat="1" ht="15.05" customHeight="1" x14ac:dyDescent="0.25">
      <c r="A93" s="77"/>
      <c r="B93" s="28"/>
      <c r="C93" s="62" t="s">
        <v>74</v>
      </c>
      <c r="D93" s="74">
        <v>60</v>
      </c>
      <c r="E93" s="74">
        <v>68</v>
      </c>
      <c r="F93" s="75">
        <v>17.25</v>
      </c>
      <c r="G93" s="75">
        <v>9.4</v>
      </c>
      <c r="H93" s="74">
        <v>60</v>
      </c>
      <c r="I93" s="74">
        <v>45</v>
      </c>
      <c r="J93" s="75" t="s">
        <v>194</v>
      </c>
    </row>
    <row r="94" spans="1:10" s="76" customFormat="1" ht="15.05" customHeight="1" x14ac:dyDescent="0.25">
      <c r="A94" s="77"/>
      <c r="B94" s="28"/>
      <c r="C94" s="73" t="s">
        <v>328</v>
      </c>
      <c r="D94" s="74">
        <v>84</v>
      </c>
      <c r="E94" s="74">
        <v>104</v>
      </c>
      <c r="F94" s="75">
        <v>24.3</v>
      </c>
      <c r="G94" s="75">
        <v>14.6</v>
      </c>
      <c r="H94" s="74">
        <v>60</v>
      </c>
      <c r="I94" s="74">
        <v>45</v>
      </c>
      <c r="J94" s="75" t="s">
        <v>194</v>
      </c>
    </row>
    <row r="95" spans="1:10" s="76" customFormat="1" ht="15.05" customHeight="1" x14ac:dyDescent="0.25">
      <c r="A95" s="77"/>
      <c r="B95" s="28"/>
      <c r="C95" s="73" t="s">
        <v>359</v>
      </c>
      <c r="D95" s="74">
        <v>97</v>
      </c>
      <c r="E95" s="74">
        <v>125</v>
      </c>
      <c r="F95" s="75">
        <v>26.3</v>
      </c>
      <c r="G95" s="75">
        <v>14.6</v>
      </c>
      <c r="H95" s="74">
        <v>60</v>
      </c>
      <c r="I95" s="74">
        <v>45</v>
      </c>
      <c r="J95" s="75" t="s">
        <v>194</v>
      </c>
    </row>
    <row r="96" spans="1:10" s="76" customFormat="1" ht="15.05" customHeight="1" x14ac:dyDescent="0.25">
      <c r="A96" s="77"/>
      <c r="B96" s="28"/>
      <c r="C96" s="62" t="s">
        <v>76</v>
      </c>
      <c r="D96" s="74">
        <v>112</v>
      </c>
      <c r="E96" s="74">
        <v>127</v>
      </c>
      <c r="F96" s="75">
        <v>30.45</v>
      </c>
      <c r="G96" s="75">
        <v>19</v>
      </c>
      <c r="H96" s="74">
        <v>57.3</v>
      </c>
      <c r="I96" s="74">
        <v>45</v>
      </c>
      <c r="J96" s="75" t="s">
        <v>194</v>
      </c>
    </row>
    <row r="97" spans="1:10" s="76" customFormat="1" ht="15.05" customHeight="1" x14ac:dyDescent="0.25">
      <c r="A97" s="77"/>
      <c r="B97" s="28"/>
      <c r="C97" s="73" t="s">
        <v>358</v>
      </c>
      <c r="D97" s="74">
        <v>45</v>
      </c>
      <c r="E97" s="74">
        <v>54</v>
      </c>
      <c r="F97" s="75">
        <v>11.9</v>
      </c>
      <c r="G97" s="75">
        <v>5.8</v>
      </c>
      <c r="H97" s="74">
        <v>60</v>
      </c>
      <c r="I97" s="74">
        <v>45</v>
      </c>
      <c r="J97" s="75" t="s">
        <v>194</v>
      </c>
    </row>
    <row r="98" spans="1:10" s="76" customFormat="1" ht="15.05" customHeight="1" x14ac:dyDescent="0.25">
      <c r="A98" s="77"/>
      <c r="B98" s="28"/>
      <c r="C98" s="62" t="s">
        <v>201</v>
      </c>
      <c r="D98" s="74">
        <v>56</v>
      </c>
      <c r="E98" s="74">
        <v>66</v>
      </c>
      <c r="F98" s="75">
        <v>16</v>
      </c>
      <c r="G98" s="75">
        <v>10.9</v>
      </c>
      <c r="H98" s="74">
        <v>60</v>
      </c>
      <c r="I98" s="74">
        <v>45</v>
      </c>
      <c r="J98" s="75" t="s">
        <v>194</v>
      </c>
    </row>
    <row r="99" spans="1:10" s="76" customFormat="1" ht="15.05" customHeight="1" x14ac:dyDescent="0.25">
      <c r="A99" s="77"/>
      <c r="B99" s="28"/>
      <c r="C99" s="62" t="s">
        <v>331</v>
      </c>
      <c r="D99" s="74">
        <v>38</v>
      </c>
      <c r="E99" s="74">
        <v>48</v>
      </c>
      <c r="F99" s="75">
        <v>10.4</v>
      </c>
      <c r="G99" s="75">
        <v>5.2</v>
      </c>
      <c r="H99" s="74">
        <v>57.3</v>
      </c>
      <c r="I99" s="74">
        <v>48</v>
      </c>
      <c r="J99" s="75" t="s">
        <v>194</v>
      </c>
    </row>
    <row r="100" spans="1:10" s="76" customFormat="1" ht="15.05" customHeight="1" x14ac:dyDescent="0.25">
      <c r="A100" s="77"/>
      <c r="B100" s="28"/>
      <c r="C100" s="73" t="s">
        <v>332</v>
      </c>
      <c r="D100" s="74">
        <v>59</v>
      </c>
      <c r="E100" s="74">
        <v>61</v>
      </c>
      <c r="F100" s="75">
        <v>10.9</v>
      </c>
      <c r="G100" s="75">
        <v>6.9</v>
      </c>
      <c r="H100" s="74">
        <v>60</v>
      </c>
      <c r="I100" s="74">
        <v>45</v>
      </c>
      <c r="J100" s="75" t="s">
        <v>194</v>
      </c>
    </row>
    <row r="101" spans="1:10" s="76" customFormat="1" ht="15.05" customHeight="1" x14ac:dyDescent="0.25">
      <c r="A101" s="77"/>
      <c r="B101" s="28"/>
      <c r="C101" s="62" t="s">
        <v>77</v>
      </c>
      <c r="D101" s="74">
        <v>30</v>
      </c>
      <c r="E101" s="74">
        <v>43</v>
      </c>
      <c r="F101" s="75">
        <v>7.5</v>
      </c>
      <c r="G101" s="75">
        <v>5.4</v>
      </c>
      <c r="H101" s="74">
        <v>52.3</v>
      </c>
      <c r="I101" s="74">
        <v>45</v>
      </c>
      <c r="J101" s="75" t="s">
        <v>194</v>
      </c>
    </row>
    <row r="102" spans="1:10" s="76" customFormat="1" ht="15.05" customHeight="1" x14ac:dyDescent="0.25">
      <c r="A102" s="80"/>
      <c r="B102" s="28"/>
      <c r="C102" s="73" t="s">
        <v>333</v>
      </c>
      <c r="D102" s="74">
        <v>117</v>
      </c>
      <c r="E102" s="74">
        <v>132</v>
      </c>
      <c r="F102" s="75">
        <v>33.4</v>
      </c>
      <c r="G102" s="75">
        <v>19.100000000000001</v>
      </c>
      <c r="H102" s="74">
        <v>57.3</v>
      </c>
      <c r="I102" s="74">
        <v>45</v>
      </c>
      <c r="J102" s="75" t="s">
        <v>194</v>
      </c>
    </row>
    <row r="103" spans="1:10" s="76" customFormat="1" ht="15.05" customHeight="1" x14ac:dyDescent="0.25">
      <c r="A103" s="80"/>
      <c r="B103" s="28"/>
      <c r="C103" s="73" t="s">
        <v>202</v>
      </c>
      <c r="D103" s="74">
        <v>104</v>
      </c>
      <c r="E103" s="74">
        <v>53</v>
      </c>
      <c r="F103" s="75">
        <v>20.3</v>
      </c>
      <c r="G103" s="75">
        <v>13.9</v>
      </c>
      <c r="H103" s="74">
        <v>60</v>
      </c>
      <c r="I103" s="74">
        <v>45</v>
      </c>
      <c r="J103" s="75" t="s">
        <v>194</v>
      </c>
    </row>
    <row r="104" spans="1:10" s="76" customFormat="1" ht="15.05" customHeight="1" x14ac:dyDescent="0.25">
      <c r="A104" s="77"/>
      <c r="B104" s="28"/>
      <c r="C104" s="73" t="s">
        <v>78</v>
      </c>
      <c r="D104" s="74">
        <v>92</v>
      </c>
      <c r="E104" s="74">
        <v>106</v>
      </c>
      <c r="F104" s="75">
        <v>25.35</v>
      </c>
      <c r="G104" s="75">
        <v>10.9</v>
      </c>
      <c r="H104" s="74">
        <v>60</v>
      </c>
      <c r="I104" s="74">
        <v>45</v>
      </c>
      <c r="J104" s="75" t="s">
        <v>194</v>
      </c>
    </row>
    <row r="105" spans="1:10" s="76" customFormat="1" ht="15.05" customHeight="1" x14ac:dyDescent="0.25">
      <c r="A105" s="77"/>
      <c r="B105" s="28"/>
      <c r="C105" s="73" t="s">
        <v>334</v>
      </c>
      <c r="D105" s="74">
        <v>47</v>
      </c>
      <c r="E105" s="74">
        <v>56</v>
      </c>
      <c r="F105" s="75">
        <v>14.4</v>
      </c>
      <c r="G105" s="75">
        <v>8.1</v>
      </c>
      <c r="H105" s="74">
        <v>57.3</v>
      </c>
      <c r="I105" s="74">
        <v>46</v>
      </c>
      <c r="J105" s="75" t="s">
        <v>194</v>
      </c>
    </row>
    <row r="106" spans="1:10" s="76" customFormat="1" ht="15.05" customHeight="1" x14ac:dyDescent="0.25">
      <c r="A106" s="77"/>
      <c r="B106" s="28"/>
      <c r="C106" s="62" t="s">
        <v>79</v>
      </c>
      <c r="D106" s="74">
        <v>20</v>
      </c>
      <c r="E106" s="74">
        <v>22</v>
      </c>
      <c r="F106" s="75">
        <v>5.0999999999999996</v>
      </c>
      <c r="G106" s="75">
        <v>2.6</v>
      </c>
      <c r="H106" s="74">
        <v>53.5</v>
      </c>
      <c r="I106" s="74">
        <v>45.5</v>
      </c>
      <c r="J106" s="75" t="s">
        <v>194</v>
      </c>
    </row>
    <row r="107" spans="1:10" s="76" customFormat="1" ht="15.05" customHeight="1" x14ac:dyDescent="0.25">
      <c r="A107" s="77"/>
      <c r="B107" s="28"/>
      <c r="C107" s="62" t="s">
        <v>80</v>
      </c>
      <c r="D107" s="74">
        <v>60</v>
      </c>
      <c r="E107" s="74">
        <v>70</v>
      </c>
      <c r="F107" s="75">
        <v>16.8</v>
      </c>
      <c r="G107" s="75">
        <v>9</v>
      </c>
      <c r="H107" s="74">
        <v>60</v>
      </c>
      <c r="I107" s="74">
        <v>45</v>
      </c>
      <c r="J107" s="75" t="s">
        <v>194</v>
      </c>
    </row>
    <row r="108" spans="1:10" s="76" customFormat="1" ht="15.05" customHeight="1" x14ac:dyDescent="0.25">
      <c r="A108" s="77"/>
      <c r="B108" s="28"/>
      <c r="C108" s="73" t="s">
        <v>335</v>
      </c>
      <c r="D108" s="74">
        <v>121</v>
      </c>
      <c r="E108" s="74">
        <v>137</v>
      </c>
      <c r="F108" s="75">
        <v>34.6</v>
      </c>
      <c r="G108" s="75">
        <v>20.399999999999999</v>
      </c>
      <c r="H108" s="74">
        <v>60</v>
      </c>
      <c r="I108" s="74">
        <v>49</v>
      </c>
      <c r="J108" s="75" t="s">
        <v>194</v>
      </c>
    </row>
    <row r="109" spans="1:10" s="76" customFormat="1" ht="15.05" customHeight="1" x14ac:dyDescent="0.25">
      <c r="A109" s="77"/>
      <c r="B109" s="28"/>
      <c r="C109" s="62" t="s">
        <v>81</v>
      </c>
      <c r="D109" s="74">
        <v>88</v>
      </c>
      <c r="E109" s="74">
        <v>118</v>
      </c>
      <c r="F109" s="75">
        <v>27.3</v>
      </c>
      <c r="G109" s="75">
        <v>15</v>
      </c>
      <c r="H109" s="74">
        <v>53.5</v>
      </c>
      <c r="I109" s="74">
        <v>48</v>
      </c>
      <c r="J109" s="75" t="s">
        <v>194</v>
      </c>
    </row>
    <row r="110" spans="1:10" s="76" customFormat="1" ht="15.05" customHeight="1" x14ac:dyDescent="0.25">
      <c r="A110" s="77"/>
      <c r="B110" s="28"/>
      <c r="C110" s="73" t="s">
        <v>366</v>
      </c>
      <c r="D110" s="74">
        <v>52</v>
      </c>
      <c r="E110" s="74">
        <v>64</v>
      </c>
      <c r="F110" s="75">
        <v>14.7</v>
      </c>
      <c r="G110" s="75">
        <v>7.4</v>
      </c>
      <c r="H110" s="74">
        <v>60</v>
      </c>
      <c r="I110" s="74">
        <v>45</v>
      </c>
      <c r="J110" s="75" t="s">
        <v>194</v>
      </c>
    </row>
    <row r="111" spans="1:10" s="76" customFormat="1" ht="15.05" customHeight="1" x14ac:dyDescent="0.25">
      <c r="A111" s="115"/>
      <c r="B111" s="28"/>
      <c r="C111" s="62" t="s">
        <v>82</v>
      </c>
      <c r="D111" s="74">
        <v>87</v>
      </c>
      <c r="E111" s="74">
        <v>97</v>
      </c>
      <c r="F111" s="75">
        <v>24.1</v>
      </c>
      <c r="G111" s="75">
        <v>11</v>
      </c>
      <c r="H111" s="74">
        <v>57.3</v>
      </c>
      <c r="I111" s="74">
        <v>45</v>
      </c>
      <c r="J111" s="75" t="s">
        <v>194</v>
      </c>
    </row>
    <row r="112" spans="1:10" s="76" customFormat="1" ht="15.05" customHeight="1" x14ac:dyDescent="0.25">
      <c r="A112" s="77"/>
      <c r="B112" s="28"/>
      <c r="C112" s="62" t="s">
        <v>83</v>
      </c>
      <c r="D112" s="74">
        <v>48</v>
      </c>
      <c r="E112" s="74">
        <v>69</v>
      </c>
      <c r="F112" s="75">
        <v>13.55</v>
      </c>
      <c r="G112" s="75">
        <v>8.5</v>
      </c>
      <c r="H112" s="74">
        <v>55</v>
      </c>
      <c r="I112" s="74">
        <v>45</v>
      </c>
      <c r="J112" s="75" t="s">
        <v>194</v>
      </c>
    </row>
    <row r="113" spans="1:10" s="76" customFormat="1" ht="15.05" customHeight="1" x14ac:dyDescent="0.25">
      <c r="A113" s="77"/>
      <c r="B113" s="28"/>
      <c r="C113" s="62" t="s">
        <v>84</v>
      </c>
      <c r="D113" s="74">
        <v>37</v>
      </c>
      <c r="E113" s="74">
        <v>43</v>
      </c>
      <c r="F113" s="75">
        <v>10.7</v>
      </c>
      <c r="G113" s="75">
        <v>5.8</v>
      </c>
      <c r="H113" s="74">
        <v>55</v>
      </c>
      <c r="I113" s="74">
        <v>45.5</v>
      </c>
      <c r="J113" s="75" t="s">
        <v>194</v>
      </c>
    </row>
    <row r="114" spans="1:10" s="76" customFormat="1" ht="15.05" customHeight="1" x14ac:dyDescent="0.25">
      <c r="A114" s="77"/>
      <c r="B114" s="28"/>
      <c r="C114" s="62" t="s">
        <v>85</v>
      </c>
      <c r="D114" s="74">
        <v>48</v>
      </c>
      <c r="E114" s="74">
        <v>48</v>
      </c>
      <c r="F114" s="75">
        <v>14.1</v>
      </c>
      <c r="G114" s="75">
        <v>7.7</v>
      </c>
      <c r="H114" s="74">
        <v>60</v>
      </c>
      <c r="I114" s="74">
        <v>45</v>
      </c>
      <c r="J114" s="75" t="s">
        <v>194</v>
      </c>
    </row>
    <row r="115" spans="1:10" s="76" customFormat="1" ht="15.05" customHeight="1" x14ac:dyDescent="0.25">
      <c r="A115" s="77"/>
      <c r="B115" s="28"/>
      <c r="C115" s="62" t="s">
        <v>86</v>
      </c>
      <c r="D115" s="74">
        <v>30</v>
      </c>
      <c r="E115" s="74">
        <v>32</v>
      </c>
      <c r="F115" s="75">
        <v>5.96</v>
      </c>
      <c r="G115" s="75">
        <v>4.0999999999999996</v>
      </c>
      <c r="H115" s="74">
        <v>55</v>
      </c>
      <c r="I115" s="74">
        <v>45</v>
      </c>
      <c r="J115" s="75" t="s">
        <v>194</v>
      </c>
    </row>
    <row r="116" spans="1:10" s="80" customFormat="1" ht="15.05" customHeight="1" x14ac:dyDescent="0.25">
      <c r="A116" s="77"/>
      <c r="B116" s="77" t="s">
        <v>16</v>
      </c>
      <c r="C116" s="70"/>
      <c r="D116" s="94">
        <f>SUM(D70:D115)</f>
        <v>2930</v>
      </c>
      <c r="E116" s="94">
        <f>SUM(E70:E115)</f>
        <v>3338</v>
      </c>
      <c r="F116" s="95">
        <f>SUM(F70:F115)</f>
        <v>804.9899999999999</v>
      </c>
      <c r="G116" s="95">
        <f>SUM(G70:G115)</f>
        <v>458.39999999999986</v>
      </c>
      <c r="H116" s="78" t="s">
        <v>193</v>
      </c>
      <c r="I116" s="78" t="s">
        <v>193</v>
      </c>
      <c r="J116" s="95" t="s">
        <v>193</v>
      </c>
    </row>
    <row r="117" spans="1:10" s="76" customFormat="1" ht="15.05" customHeight="1" x14ac:dyDescent="0.25">
      <c r="A117" s="115"/>
      <c r="B117" s="28" t="s">
        <v>5</v>
      </c>
      <c r="C117" s="62" t="s">
        <v>87</v>
      </c>
      <c r="D117" s="74">
        <v>16</v>
      </c>
      <c r="E117" s="74">
        <v>24</v>
      </c>
      <c r="F117" s="75">
        <v>5</v>
      </c>
      <c r="G117" s="75">
        <v>1</v>
      </c>
      <c r="H117" s="74">
        <v>36</v>
      </c>
      <c r="I117" s="74">
        <v>38</v>
      </c>
      <c r="J117" s="75" t="s">
        <v>192</v>
      </c>
    </row>
    <row r="118" spans="1:10" s="76" customFormat="1" ht="15.05" customHeight="1" x14ac:dyDescent="0.25">
      <c r="A118" s="115"/>
      <c r="B118" s="28"/>
      <c r="C118" s="62" t="s">
        <v>205</v>
      </c>
      <c r="D118" s="74">
        <v>21</v>
      </c>
      <c r="E118" s="74">
        <v>40</v>
      </c>
      <c r="F118" s="75">
        <v>2.97</v>
      </c>
      <c r="G118" s="75">
        <v>1.3</v>
      </c>
      <c r="H118" s="74">
        <v>33</v>
      </c>
      <c r="I118" s="74">
        <v>39</v>
      </c>
      <c r="J118" s="75" t="s">
        <v>192</v>
      </c>
    </row>
    <row r="119" spans="1:10" s="76" customFormat="1" ht="15.05" customHeight="1" x14ac:dyDescent="0.25">
      <c r="A119" s="77"/>
      <c r="B119" s="28"/>
      <c r="C119" s="62" t="s">
        <v>88</v>
      </c>
      <c r="D119" s="74">
        <v>20</v>
      </c>
      <c r="E119" s="74">
        <v>21</v>
      </c>
      <c r="F119" s="75">
        <v>1.5</v>
      </c>
      <c r="G119" s="75">
        <v>1</v>
      </c>
      <c r="H119" s="74">
        <v>18</v>
      </c>
      <c r="I119" s="74">
        <v>39</v>
      </c>
      <c r="J119" s="75" t="s">
        <v>192</v>
      </c>
    </row>
    <row r="120" spans="1:10" s="76" customFormat="1" ht="15.05" customHeight="1" x14ac:dyDescent="0.25">
      <c r="A120" s="77"/>
      <c r="B120" s="28"/>
      <c r="C120" s="62" t="s">
        <v>473</v>
      </c>
      <c r="D120" s="74">
        <v>21</v>
      </c>
      <c r="E120" s="74">
        <v>46</v>
      </c>
      <c r="F120" s="75">
        <v>3.1</v>
      </c>
      <c r="G120" s="75">
        <v>2.1</v>
      </c>
      <c r="H120" s="74">
        <v>36</v>
      </c>
      <c r="I120" s="74">
        <v>38.4</v>
      </c>
      <c r="J120" s="75" t="s">
        <v>192</v>
      </c>
    </row>
    <row r="121" spans="1:10" s="76" customFormat="1" ht="15.05" customHeight="1" x14ac:dyDescent="0.25">
      <c r="A121" s="77"/>
      <c r="B121" s="28"/>
      <c r="C121" s="62" t="s">
        <v>90</v>
      </c>
      <c r="D121" s="74">
        <v>17</v>
      </c>
      <c r="E121" s="74">
        <v>21</v>
      </c>
      <c r="F121" s="75">
        <v>2</v>
      </c>
      <c r="G121" s="75">
        <v>1</v>
      </c>
      <c r="H121" s="74">
        <v>40</v>
      </c>
      <c r="I121" s="74">
        <v>42</v>
      </c>
      <c r="J121" s="75" t="s">
        <v>192</v>
      </c>
    </row>
    <row r="122" spans="1:10" s="76" customFormat="1" ht="15.05" customHeight="1" x14ac:dyDescent="0.25">
      <c r="A122" s="77"/>
      <c r="B122" s="28"/>
      <c r="C122" s="62" t="s">
        <v>91</v>
      </c>
      <c r="D122" s="74">
        <v>14</v>
      </c>
      <c r="E122" s="74">
        <v>28</v>
      </c>
      <c r="F122" s="75">
        <v>2.77</v>
      </c>
      <c r="G122" s="75">
        <v>1.9</v>
      </c>
      <c r="H122" s="74">
        <v>37</v>
      </c>
      <c r="I122" s="74">
        <v>43</v>
      </c>
      <c r="J122" s="75" t="s">
        <v>194</v>
      </c>
    </row>
    <row r="123" spans="1:10" s="76" customFormat="1" ht="15.05" customHeight="1" x14ac:dyDescent="0.25">
      <c r="A123" s="77"/>
      <c r="B123" s="28"/>
      <c r="C123" s="73" t="s">
        <v>336</v>
      </c>
      <c r="D123" s="74">
        <v>24</v>
      </c>
      <c r="E123" s="74">
        <v>46</v>
      </c>
      <c r="F123" s="75">
        <v>4.32</v>
      </c>
      <c r="G123" s="75">
        <v>2.7</v>
      </c>
      <c r="H123" s="74">
        <v>40.299999999999997</v>
      </c>
      <c r="I123" s="74">
        <v>38</v>
      </c>
      <c r="J123" s="75" t="s">
        <v>192</v>
      </c>
    </row>
    <row r="124" spans="1:10" s="76" customFormat="1" ht="15.05" customHeight="1" x14ac:dyDescent="0.25">
      <c r="A124" s="77"/>
      <c r="B124" s="28"/>
      <c r="C124" s="62" t="s">
        <v>92</v>
      </c>
      <c r="D124" s="74">
        <v>14</v>
      </c>
      <c r="E124" s="74">
        <v>14</v>
      </c>
      <c r="F124" s="75">
        <v>1.85</v>
      </c>
      <c r="G124" s="75">
        <v>1.2</v>
      </c>
      <c r="H124" s="74">
        <v>16</v>
      </c>
      <c r="I124" s="74">
        <v>36</v>
      </c>
      <c r="J124" s="75" t="s">
        <v>192</v>
      </c>
    </row>
    <row r="125" spans="1:10" s="76" customFormat="1" ht="15.05" customHeight="1" x14ac:dyDescent="0.25">
      <c r="A125" s="77"/>
      <c r="B125" s="28"/>
      <c r="C125" s="62" t="s">
        <v>401</v>
      </c>
      <c r="D125" s="74">
        <v>24</v>
      </c>
      <c r="E125" s="74">
        <v>45</v>
      </c>
      <c r="F125" s="75">
        <v>3.2</v>
      </c>
      <c r="G125" s="75">
        <v>2.4</v>
      </c>
      <c r="H125" s="74">
        <v>32</v>
      </c>
      <c r="I125" s="74">
        <v>40</v>
      </c>
      <c r="J125" s="75" t="s">
        <v>194</v>
      </c>
    </row>
    <row r="126" spans="1:10" s="76" customFormat="1" ht="15.05" customHeight="1" x14ac:dyDescent="0.25">
      <c r="C126" s="62" t="s">
        <v>93</v>
      </c>
      <c r="D126" s="74">
        <v>15</v>
      </c>
      <c r="E126" s="74">
        <v>15</v>
      </c>
      <c r="F126" s="75">
        <v>1.5</v>
      </c>
      <c r="G126" s="75">
        <v>0.5</v>
      </c>
      <c r="H126" s="74">
        <v>10.3</v>
      </c>
      <c r="I126" s="74">
        <v>36</v>
      </c>
      <c r="J126" s="75" t="s">
        <v>192</v>
      </c>
    </row>
    <row r="127" spans="1:10" s="76" customFormat="1" ht="15.05" customHeight="1" x14ac:dyDescent="0.25">
      <c r="A127" s="77"/>
      <c r="B127" s="28"/>
      <c r="C127" s="62" t="s">
        <v>94</v>
      </c>
      <c r="D127" s="74">
        <v>23</v>
      </c>
      <c r="E127" s="74">
        <v>57</v>
      </c>
      <c r="F127" s="75">
        <v>2.81</v>
      </c>
      <c r="G127" s="75">
        <v>1.8</v>
      </c>
      <c r="H127" s="74">
        <v>35</v>
      </c>
      <c r="I127" s="74">
        <v>38.4</v>
      </c>
      <c r="J127" s="75" t="s">
        <v>192</v>
      </c>
    </row>
    <row r="128" spans="1:10" s="76" customFormat="1" ht="15.05" customHeight="1" x14ac:dyDescent="0.25">
      <c r="A128" s="80"/>
      <c r="C128" s="62" t="s">
        <v>95</v>
      </c>
      <c r="D128" s="74">
        <v>24</v>
      </c>
      <c r="E128" s="74">
        <v>50</v>
      </c>
      <c r="F128" s="75">
        <v>3.5</v>
      </c>
      <c r="G128" s="75">
        <v>2.5</v>
      </c>
      <c r="H128" s="74">
        <v>45</v>
      </c>
      <c r="I128" s="74">
        <v>39</v>
      </c>
      <c r="J128" s="75" t="s">
        <v>192</v>
      </c>
    </row>
    <row r="129" spans="1:10" s="76" customFormat="1" ht="15.05" customHeight="1" x14ac:dyDescent="0.25">
      <c r="A129" s="77"/>
      <c r="B129" s="28"/>
      <c r="C129" s="62" t="s">
        <v>203</v>
      </c>
      <c r="D129" s="74">
        <v>16</v>
      </c>
      <c r="E129" s="74">
        <v>33</v>
      </c>
      <c r="F129" s="75">
        <v>1.6</v>
      </c>
      <c r="G129" s="75">
        <v>0.8</v>
      </c>
      <c r="H129" s="74">
        <v>28</v>
      </c>
      <c r="I129" s="74">
        <v>40</v>
      </c>
      <c r="J129" s="75" t="s">
        <v>192</v>
      </c>
    </row>
    <row r="130" spans="1:10" s="76" customFormat="1" ht="15.05" customHeight="1" x14ac:dyDescent="0.25">
      <c r="A130" s="115" t="s">
        <v>222</v>
      </c>
      <c r="B130" s="28"/>
      <c r="C130" s="62" t="s">
        <v>99</v>
      </c>
      <c r="D130" s="74">
        <v>28</v>
      </c>
      <c r="E130" s="74">
        <v>61</v>
      </c>
      <c r="F130" s="75">
        <v>5</v>
      </c>
      <c r="G130" s="75">
        <v>5</v>
      </c>
      <c r="H130" s="74">
        <v>45</v>
      </c>
      <c r="I130" s="74">
        <v>38</v>
      </c>
      <c r="J130" s="75" t="s">
        <v>192</v>
      </c>
    </row>
    <row r="131" spans="1:10" s="76" customFormat="1" ht="15.05" customHeight="1" x14ac:dyDescent="0.25">
      <c r="A131" s="77"/>
      <c r="B131" s="28"/>
      <c r="C131" s="62" t="s">
        <v>100</v>
      </c>
      <c r="D131" s="74">
        <v>22</v>
      </c>
      <c r="E131" s="74">
        <v>53</v>
      </c>
      <c r="F131" s="75">
        <v>3.6</v>
      </c>
      <c r="G131" s="75">
        <v>2.4</v>
      </c>
      <c r="H131" s="74">
        <v>42.3</v>
      </c>
      <c r="I131" s="74">
        <v>37</v>
      </c>
      <c r="J131" s="75" t="s">
        <v>192</v>
      </c>
    </row>
    <row r="132" spans="1:10" s="76" customFormat="1" ht="15.05" customHeight="1" x14ac:dyDescent="0.25">
      <c r="A132" s="77"/>
      <c r="B132" s="28"/>
      <c r="C132" s="62" t="s">
        <v>101</v>
      </c>
      <c r="D132" s="74">
        <v>8</v>
      </c>
      <c r="E132" s="74">
        <v>8</v>
      </c>
      <c r="F132" s="75">
        <v>2</v>
      </c>
      <c r="G132" s="75">
        <v>1</v>
      </c>
      <c r="H132" s="74">
        <v>40</v>
      </c>
      <c r="I132" s="74">
        <v>44</v>
      </c>
      <c r="J132" s="75" t="s">
        <v>192</v>
      </c>
    </row>
    <row r="133" spans="1:10" s="76" customFormat="1" ht="15.05" customHeight="1" x14ac:dyDescent="0.25">
      <c r="A133" s="77"/>
      <c r="B133" s="28"/>
      <c r="C133" s="62" t="s">
        <v>106</v>
      </c>
      <c r="D133" s="74">
        <v>18</v>
      </c>
      <c r="E133" s="74">
        <v>17</v>
      </c>
      <c r="F133" s="75">
        <v>3.44</v>
      </c>
      <c r="G133" s="75">
        <v>1.9</v>
      </c>
      <c r="H133" s="74">
        <v>25</v>
      </c>
      <c r="I133" s="74">
        <v>46</v>
      </c>
      <c r="J133" s="75" t="s">
        <v>192</v>
      </c>
    </row>
    <row r="134" spans="1:10" s="76" customFormat="1" ht="15.05" customHeight="1" x14ac:dyDescent="0.25">
      <c r="A134" s="77"/>
      <c r="B134" s="28"/>
      <c r="C134" s="62" t="s">
        <v>102</v>
      </c>
      <c r="D134" s="74">
        <v>20</v>
      </c>
      <c r="E134" s="74">
        <v>42</v>
      </c>
      <c r="F134" s="75">
        <v>2.95</v>
      </c>
      <c r="G134" s="75">
        <v>1.8</v>
      </c>
      <c r="H134" s="74">
        <v>30</v>
      </c>
      <c r="I134" s="74">
        <v>39</v>
      </c>
      <c r="J134" s="75" t="s">
        <v>192</v>
      </c>
    </row>
    <row r="135" spans="1:10" s="76" customFormat="1" ht="15.05" customHeight="1" x14ac:dyDescent="0.25">
      <c r="A135" s="77"/>
      <c r="B135" s="28"/>
      <c r="C135" s="62" t="s">
        <v>103</v>
      </c>
      <c r="D135" s="74">
        <v>25</v>
      </c>
      <c r="E135" s="74">
        <v>53</v>
      </c>
      <c r="F135" s="75">
        <v>4</v>
      </c>
      <c r="G135" s="75">
        <v>3</v>
      </c>
      <c r="H135" s="74">
        <v>36</v>
      </c>
      <c r="I135" s="74">
        <v>38.5</v>
      </c>
      <c r="J135" s="75" t="s">
        <v>192</v>
      </c>
    </row>
    <row r="136" spans="1:10" s="76" customFormat="1" ht="15.05" customHeight="1" x14ac:dyDescent="0.25">
      <c r="A136" s="77"/>
      <c r="B136" s="28"/>
      <c r="C136" s="62" t="s">
        <v>104</v>
      </c>
      <c r="D136" s="74">
        <v>17</v>
      </c>
      <c r="E136" s="74">
        <v>17</v>
      </c>
      <c r="F136" s="75">
        <v>0.5</v>
      </c>
      <c r="G136" s="75">
        <v>0</v>
      </c>
      <c r="H136" s="74">
        <v>18</v>
      </c>
      <c r="I136" s="74">
        <v>38.5</v>
      </c>
      <c r="J136" s="75" t="s">
        <v>192</v>
      </c>
    </row>
    <row r="137" spans="1:10" s="76" customFormat="1" ht="15.05" customHeight="1" x14ac:dyDescent="0.25">
      <c r="A137" s="77"/>
      <c r="B137" s="28"/>
      <c r="C137" s="62" t="s">
        <v>105</v>
      </c>
      <c r="D137" s="74">
        <v>25</v>
      </c>
      <c r="E137" s="74">
        <v>57</v>
      </c>
      <c r="F137" s="75">
        <v>4</v>
      </c>
      <c r="G137" s="75">
        <v>2.4</v>
      </c>
      <c r="H137" s="74">
        <v>40.299999999999997</v>
      </c>
      <c r="I137" s="74">
        <v>38.5</v>
      </c>
      <c r="J137" s="75" t="s">
        <v>192</v>
      </c>
    </row>
    <row r="138" spans="1:10" s="76" customFormat="1" ht="15.05" customHeight="1" x14ac:dyDescent="0.25">
      <c r="A138" s="77"/>
      <c r="B138" s="28"/>
      <c r="C138" s="62" t="s">
        <v>337</v>
      </c>
      <c r="D138" s="74">
        <v>16</v>
      </c>
      <c r="E138" s="74">
        <v>23</v>
      </c>
      <c r="F138" s="75">
        <v>1.2</v>
      </c>
      <c r="G138" s="75">
        <v>0.6</v>
      </c>
      <c r="H138" s="74">
        <v>24</v>
      </c>
      <c r="I138" s="74">
        <v>39</v>
      </c>
      <c r="J138" s="75" t="s">
        <v>192</v>
      </c>
    </row>
    <row r="139" spans="1:10" s="76" customFormat="1" ht="15.05" customHeight="1" x14ac:dyDescent="0.25">
      <c r="A139" s="77"/>
      <c r="B139" s="28"/>
      <c r="C139" s="62" t="s">
        <v>107</v>
      </c>
      <c r="D139" s="74">
        <v>21</v>
      </c>
      <c r="E139" s="74">
        <v>56</v>
      </c>
      <c r="F139" s="75">
        <v>3.9</v>
      </c>
      <c r="G139" s="75">
        <v>2.7</v>
      </c>
      <c r="H139" s="74">
        <v>42.3</v>
      </c>
      <c r="I139" s="74">
        <v>40</v>
      </c>
      <c r="J139" s="75" t="s">
        <v>192</v>
      </c>
    </row>
    <row r="140" spans="1:10" s="76" customFormat="1" ht="15.05" customHeight="1" x14ac:dyDescent="0.25">
      <c r="A140" s="77"/>
      <c r="B140" s="28"/>
      <c r="C140" s="62" t="s">
        <v>204</v>
      </c>
      <c r="D140" s="74">
        <v>24</v>
      </c>
      <c r="E140" s="74">
        <v>64</v>
      </c>
      <c r="F140" s="75">
        <v>3.45</v>
      </c>
      <c r="G140" s="75">
        <v>2.2999999999999998</v>
      </c>
      <c r="H140" s="74">
        <v>36</v>
      </c>
      <c r="I140" s="74">
        <v>38.4</v>
      </c>
      <c r="J140" s="75" t="s">
        <v>192</v>
      </c>
    </row>
    <row r="141" spans="1:10" s="76" customFormat="1" ht="15.05" customHeight="1" x14ac:dyDescent="0.25">
      <c r="A141" s="77"/>
      <c r="B141" s="28"/>
      <c r="C141" s="62" t="s">
        <v>108</v>
      </c>
      <c r="D141" s="74">
        <v>34</v>
      </c>
      <c r="E141" s="74">
        <v>55</v>
      </c>
      <c r="F141" s="75">
        <v>6.3</v>
      </c>
      <c r="G141" s="75">
        <v>2.1</v>
      </c>
      <c r="H141" s="74">
        <v>28</v>
      </c>
      <c r="I141" s="74">
        <v>40</v>
      </c>
      <c r="J141" s="75" t="s">
        <v>192</v>
      </c>
    </row>
    <row r="142" spans="1:10" s="76" customFormat="1" ht="15.05" customHeight="1" x14ac:dyDescent="0.25">
      <c r="A142" s="77"/>
      <c r="B142" s="28"/>
      <c r="C142" s="62" t="s">
        <v>109</v>
      </c>
      <c r="D142" s="74">
        <v>17</v>
      </c>
      <c r="E142" s="74">
        <v>35</v>
      </c>
      <c r="F142" s="75">
        <v>4.0599999999999996</v>
      </c>
      <c r="G142" s="75">
        <v>2.4</v>
      </c>
      <c r="H142" s="74">
        <v>48.5</v>
      </c>
      <c r="I142" s="74">
        <v>46</v>
      </c>
      <c r="J142" s="75" t="s">
        <v>192</v>
      </c>
    </row>
    <row r="143" spans="1:10" s="80" customFormat="1" ht="15.05" customHeight="1" x14ac:dyDescent="0.25">
      <c r="A143" s="77"/>
      <c r="B143" s="77" t="s">
        <v>20</v>
      </c>
      <c r="C143" s="70"/>
      <c r="D143" s="94">
        <f>SUM(D117:D142)</f>
        <v>524</v>
      </c>
      <c r="E143" s="94">
        <f>SUM(E117:E142)</f>
        <v>981</v>
      </c>
      <c r="F143" s="95">
        <f>SUM(F117:F142)</f>
        <v>80.52000000000001</v>
      </c>
      <c r="G143" s="95">
        <f>SUM(G117:G142)</f>
        <v>47.8</v>
      </c>
      <c r="H143" s="78" t="s">
        <v>193</v>
      </c>
      <c r="I143" s="78" t="s">
        <v>193</v>
      </c>
      <c r="J143" s="95" t="s">
        <v>193</v>
      </c>
    </row>
    <row r="144" spans="1:10" s="76" customFormat="1" ht="15.05" customHeight="1" x14ac:dyDescent="0.25">
      <c r="A144" s="148" t="s">
        <v>110</v>
      </c>
      <c r="B144" s="120" t="s">
        <v>5</v>
      </c>
      <c r="C144" s="138" t="s">
        <v>338</v>
      </c>
      <c r="D144" s="149">
        <v>20</v>
      </c>
      <c r="E144" s="149">
        <v>50</v>
      </c>
      <c r="F144" s="150">
        <v>2.7</v>
      </c>
      <c r="G144" s="150">
        <v>1.5</v>
      </c>
      <c r="H144" s="149">
        <v>28</v>
      </c>
      <c r="I144" s="149">
        <v>39</v>
      </c>
      <c r="J144" s="150" t="s">
        <v>192</v>
      </c>
    </row>
    <row r="145" spans="1:10" s="76" customFormat="1" ht="15.05" customHeight="1" x14ac:dyDescent="0.25">
      <c r="A145" s="82" t="s">
        <v>111</v>
      </c>
      <c r="B145" s="15" t="s">
        <v>14</v>
      </c>
      <c r="C145" s="83" t="s">
        <v>206</v>
      </c>
      <c r="D145" s="84">
        <v>25</v>
      </c>
      <c r="E145" s="84">
        <v>27</v>
      </c>
      <c r="F145" s="85">
        <v>5.9</v>
      </c>
      <c r="G145" s="85">
        <v>3.3</v>
      </c>
      <c r="H145" s="84">
        <v>52.3</v>
      </c>
      <c r="I145" s="84">
        <v>47</v>
      </c>
      <c r="J145" s="85" t="s">
        <v>194</v>
      </c>
    </row>
    <row r="146" spans="1:10" s="76" customFormat="1" ht="15.05" customHeight="1" x14ac:dyDescent="0.25">
      <c r="A146" s="77"/>
      <c r="B146" s="28"/>
      <c r="C146" s="86" t="s">
        <v>339</v>
      </c>
      <c r="D146" s="74">
        <v>100</v>
      </c>
      <c r="E146" s="74">
        <v>108</v>
      </c>
      <c r="F146" s="75">
        <v>29.8</v>
      </c>
      <c r="G146" s="75">
        <v>16.399999999999999</v>
      </c>
      <c r="H146" s="74">
        <v>60</v>
      </c>
      <c r="I146" s="74">
        <v>45</v>
      </c>
      <c r="J146" s="75" t="s">
        <v>194</v>
      </c>
    </row>
    <row r="147" spans="1:10" s="76" customFormat="1" ht="15.05" customHeight="1" x14ac:dyDescent="0.25">
      <c r="A147" s="77"/>
      <c r="B147" s="28"/>
      <c r="C147" s="73" t="s">
        <v>113</v>
      </c>
      <c r="D147" s="74">
        <v>81</v>
      </c>
      <c r="E147" s="74">
        <v>91</v>
      </c>
      <c r="F147" s="75">
        <v>21.25</v>
      </c>
      <c r="G147" s="75">
        <v>11.3</v>
      </c>
      <c r="H147" s="74">
        <v>57.3</v>
      </c>
      <c r="I147" s="74">
        <v>45</v>
      </c>
      <c r="J147" s="75" t="s">
        <v>194</v>
      </c>
    </row>
    <row r="148" spans="1:10" s="76" customFormat="1" ht="15.05" customHeight="1" x14ac:dyDescent="0.25">
      <c r="A148" s="77"/>
      <c r="B148" s="28"/>
      <c r="C148" s="62" t="s">
        <v>114</v>
      </c>
      <c r="D148" s="74">
        <v>52</v>
      </c>
      <c r="E148" s="74">
        <v>73</v>
      </c>
      <c r="F148" s="75">
        <v>14.2</v>
      </c>
      <c r="G148" s="75">
        <v>8.6</v>
      </c>
      <c r="H148" s="74">
        <v>55</v>
      </c>
      <c r="I148" s="74">
        <v>46</v>
      </c>
      <c r="J148" s="75" t="s">
        <v>194</v>
      </c>
    </row>
    <row r="149" spans="1:10" s="76" customFormat="1" ht="15.05" customHeight="1" x14ac:dyDescent="0.25">
      <c r="A149" s="77"/>
      <c r="B149" s="28"/>
      <c r="C149" s="62" t="s">
        <v>115</v>
      </c>
      <c r="D149" s="74">
        <v>52</v>
      </c>
      <c r="E149" s="74">
        <v>65</v>
      </c>
      <c r="F149" s="75">
        <v>13.7</v>
      </c>
      <c r="G149" s="75">
        <v>7.9</v>
      </c>
      <c r="H149" s="74">
        <v>55</v>
      </c>
      <c r="I149" s="74">
        <v>46</v>
      </c>
      <c r="J149" s="75" t="s">
        <v>194</v>
      </c>
    </row>
    <row r="150" spans="1:10" s="80" customFormat="1" ht="15.05" customHeight="1" x14ac:dyDescent="0.25">
      <c r="A150" s="77"/>
      <c r="B150" s="77" t="s">
        <v>16</v>
      </c>
      <c r="C150" s="70"/>
      <c r="D150" s="78">
        <f>SUM(D145:D149)</f>
        <v>310</v>
      </c>
      <c r="E150" s="78">
        <f>SUM(E145:E149)</f>
        <v>364</v>
      </c>
      <c r="F150" s="79">
        <f>SUM(F145:F149)</f>
        <v>84.850000000000009</v>
      </c>
      <c r="G150" s="79">
        <f>SUM(G145:G149)</f>
        <v>47.5</v>
      </c>
      <c r="H150" s="78" t="s">
        <v>193</v>
      </c>
      <c r="I150" s="78" t="s">
        <v>193</v>
      </c>
      <c r="J150" s="79" t="s">
        <v>193</v>
      </c>
    </row>
    <row r="151" spans="1:10" s="76" customFormat="1" ht="15.05" customHeight="1" x14ac:dyDescent="0.25">
      <c r="A151" s="77"/>
      <c r="B151" s="28" t="s">
        <v>5</v>
      </c>
      <c r="C151" s="62" t="s">
        <v>118</v>
      </c>
      <c r="D151" s="74">
        <v>4</v>
      </c>
      <c r="E151" s="74">
        <v>17</v>
      </c>
      <c r="F151" s="75">
        <v>2.25</v>
      </c>
      <c r="G151" s="75">
        <v>2.2999999999999998</v>
      </c>
      <c r="H151" s="74">
        <v>30</v>
      </c>
      <c r="I151" s="74">
        <v>38</v>
      </c>
      <c r="J151" s="75" t="s">
        <v>192</v>
      </c>
    </row>
    <row r="152" spans="1:10" s="76" customFormat="1" ht="15.05" customHeight="1" x14ac:dyDescent="0.25">
      <c r="A152" s="77"/>
      <c r="C152" s="62" t="s">
        <v>116</v>
      </c>
      <c r="D152" s="74">
        <v>17</v>
      </c>
      <c r="E152" s="74">
        <v>72</v>
      </c>
      <c r="F152" s="75">
        <v>4</v>
      </c>
      <c r="G152" s="75">
        <v>0.8</v>
      </c>
      <c r="H152" s="74">
        <v>31.3</v>
      </c>
      <c r="I152" s="74">
        <v>37</v>
      </c>
      <c r="J152" s="75" t="s">
        <v>192</v>
      </c>
    </row>
    <row r="153" spans="1:10" s="76" customFormat="1" ht="15.05" customHeight="1" x14ac:dyDescent="0.25">
      <c r="A153" s="77"/>
      <c r="B153" s="28"/>
      <c r="C153" s="62" t="s">
        <v>117</v>
      </c>
      <c r="D153" s="74">
        <v>17</v>
      </c>
      <c r="E153" s="74">
        <v>42</v>
      </c>
      <c r="F153" s="75">
        <v>1</v>
      </c>
      <c r="G153" s="75">
        <v>0.5</v>
      </c>
      <c r="H153" s="74">
        <v>17.3</v>
      </c>
      <c r="I153" s="74">
        <v>38</v>
      </c>
      <c r="J153" s="75" t="s">
        <v>192</v>
      </c>
    </row>
    <row r="154" spans="1:10" s="80" customFormat="1" ht="15.05" customHeight="1" x14ac:dyDescent="0.25">
      <c r="A154" s="77"/>
      <c r="B154" s="77" t="s">
        <v>20</v>
      </c>
      <c r="C154" s="70"/>
      <c r="D154" s="78">
        <f>SUM(D151:D153)</f>
        <v>38</v>
      </c>
      <c r="E154" s="78">
        <f>SUM(E151:E153)</f>
        <v>131</v>
      </c>
      <c r="F154" s="79">
        <f t="shared" ref="F154:G154" si="11">SUM(F151:F153)</f>
        <v>7.25</v>
      </c>
      <c r="G154" s="79">
        <f t="shared" si="11"/>
        <v>3.5999999999999996</v>
      </c>
      <c r="H154" s="78" t="s">
        <v>193</v>
      </c>
      <c r="I154" s="78" t="s">
        <v>193</v>
      </c>
      <c r="J154" s="79" t="s">
        <v>193</v>
      </c>
    </row>
    <row r="155" spans="1:10" s="76" customFormat="1" ht="15.05" customHeight="1" x14ac:dyDescent="0.25">
      <c r="A155" s="148" t="s">
        <v>119</v>
      </c>
      <c r="B155" s="120" t="s">
        <v>5</v>
      </c>
      <c r="C155" s="138" t="s">
        <v>207</v>
      </c>
      <c r="D155" s="149">
        <v>17</v>
      </c>
      <c r="E155" s="149">
        <v>41</v>
      </c>
      <c r="F155" s="150">
        <v>2.17</v>
      </c>
      <c r="G155" s="150">
        <v>0.9</v>
      </c>
      <c r="H155" s="149">
        <v>30</v>
      </c>
      <c r="I155" s="149">
        <v>39</v>
      </c>
      <c r="J155" s="150" t="s">
        <v>192</v>
      </c>
    </row>
    <row r="156" spans="1:10" s="76" customFormat="1" ht="15.05" customHeight="1" x14ac:dyDescent="0.25">
      <c r="A156" s="148" t="s">
        <v>121</v>
      </c>
      <c r="B156" s="120" t="s">
        <v>5</v>
      </c>
      <c r="C156" s="151" t="s">
        <v>340</v>
      </c>
      <c r="D156" s="149">
        <v>17</v>
      </c>
      <c r="E156" s="149">
        <v>15</v>
      </c>
      <c r="F156" s="150">
        <v>0.7</v>
      </c>
      <c r="G156" s="150">
        <v>0.7</v>
      </c>
      <c r="H156" s="149">
        <v>13</v>
      </c>
      <c r="I156" s="149">
        <v>40</v>
      </c>
      <c r="J156" s="150" t="s">
        <v>192</v>
      </c>
    </row>
    <row r="157" spans="1:10" s="76" customFormat="1" ht="15.05" customHeight="1" x14ac:dyDescent="0.25">
      <c r="A157" s="77" t="s">
        <v>122</v>
      </c>
      <c r="B157" s="28" t="s">
        <v>14</v>
      </c>
      <c r="C157" s="62" t="s">
        <v>123</v>
      </c>
      <c r="D157" s="74">
        <v>88</v>
      </c>
      <c r="E157" s="74">
        <v>122</v>
      </c>
      <c r="F157" s="75">
        <v>21.6</v>
      </c>
      <c r="G157" s="75">
        <v>14.4</v>
      </c>
      <c r="H157" s="74">
        <v>57.3</v>
      </c>
      <c r="I157" s="74">
        <v>50</v>
      </c>
      <c r="J157" s="75" t="s">
        <v>194</v>
      </c>
    </row>
    <row r="158" spans="1:10" s="76" customFormat="1" ht="15.05" customHeight="1" x14ac:dyDescent="0.25">
      <c r="A158" s="77"/>
      <c r="B158" s="28"/>
      <c r="C158" s="73" t="s">
        <v>341</v>
      </c>
      <c r="D158" s="74">
        <v>118</v>
      </c>
      <c r="E158" s="74">
        <v>149</v>
      </c>
      <c r="F158" s="75">
        <v>33.4</v>
      </c>
      <c r="G158" s="75">
        <v>21.2</v>
      </c>
      <c r="H158" s="74">
        <v>57.3</v>
      </c>
      <c r="I158" s="74">
        <v>46.5</v>
      </c>
      <c r="J158" s="75" t="s">
        <v>194</v>
      </c>
    </row>
    <row r="159" spans="1:10" s="76" customFormat="1" ht="15.05" customHeight="1" x14ac:dyDescent="0.25">
      <c r="A159" s="77"/>
      <c r="B159" s="28"/>
      <c r="C159" s="73" t="s">
        <v>124</v>
      </c>
      <c r="D159" s="74">
        <v>98</v>
      </c>
      <c r="E159" s="74">
        <v>138</v>
      </c>
      <c r="F159" s="75">
        <v>30.8</v>
      </c>
      <c r="G159" s="75">
        <v>20.399999999999999</v>
      </c>
      <c r="H159" s="74">
        <v>57.3</v>
      </c>
      <c r="I159" s="74">
        <v>47</v>
      </c>
      <c r="J159" s="75" t="s">
        <v>194</v>
      </c>
    </row>
    <row r="160" spans="1:10" s="76" customFormat="1" ht="15.05" customHeight="1" x14ac:dyDescent="0.25">
      <c r="A160" s="77"/>
      <c r="B160" s="28"/>
      <c r="C160" s="73" t="s">
        <v>342</v>
      </c>
      <c r="D160" s="74">
        <v>60</v>
      </c>
      <c r="E160" s="74">
        <v>83</v>
      </c>
      <c r="F160" s="75">
        <v>16.25</v>
      </c>
      <c r="G160" s="75">
        <v>11</v>
      </c>
      <c r="H160" s="74">
        <v>57.3</v>
      </c>
      <c r="I160" s="74">
        <v>45</v>
      </c>
      <c r="J160" s="75" t="s">
        <v>194</v>
      </c>
    </row>
    <row r="161" spans="1:10" s="80" customFormat="1" ht="15.05" customHeight="1" x14ac:dyDescent="0.25">
      <c r="A161" s="77"/>
      <c r="B161" s="77" t="s">
        <v>16</v>
      </c>
      <c r="C161" s="77"/>
      <c r="D161" s="78">
        <f>SUM(D157:D160)</f>
        <v>364</v>
      </c>
      <c r="E161" s="78">
        <f>SUM(E157:E160)</f>
        <v>492</v>
      </c>
      <c r="F161" s="79">
        <f t="shared" ref="F161:G161" si="12">SUM(F157:F160)</f>
        <v>102.05</v>
      </c>
      <c r="G161" s="79">
        <f t="shared" si="12"/>
        <v>67</v>
      </c>
      <c r="H161" s="78" t="s">
        <v>193</v>
      </c>
      <c r="I161" s="78" t="s">
        <v>193</v>
      </c>
      <c r="J161" s="79" t="s">
        <v>193</v>
      </c>
    </row>
    <row r="162" spans="1:10" s="76" customFormat="1" ht="15.05" customHeight="1" x14ac:dyDescent="0.25">
      <c r="A162" s="77"/>
      <c r="B162" s="28" t="s">
        <v>5</v>
      </c>
      <c r="C162" s="62" t="s">
        <v>125</v>
      </c>
      <c r="D162" s="74">
        <v>15</v>
      </c>
      <c r="E162" s="74">
        <v>41</v>
      </c>
      <c r="F162" s="75">
        <v>3.75</v>
      </c>
      <c r="G162" s="75">
        <v>1.5</v>
      </c>
      <c r="H162" s="74">
        <v>30</v>
      </c>
      <c r="I162" s="74">
        <v>37.5</v>
      </c>
      <c r="J162" s="75" t="s">
        <v>192</v>
      </c>
    </row>
    <row r="163" spans="1:10" s="76" customFormat="1" ht="15.05" customHeight="1" x14ac:dyDescent="0.25">
      <c r="A163" s="77"/>
      <c r="B163" s="28"/>
      <c r="C163" s="62" t="s">
        <v>343</v>
      </c>
      <c r="D163" s="74">
        <v>16</v>
      </c>
      <c r="E163" s="74">
        <v>26</v>
      </c>
      <c r="F163" s="75">
        <v>1.3</v>
      </c>
      <c r="G163" s="75">
        <v>0.7</v>
      </c>
      <c r="H163" s="74">
        <v>26</v>
      </c>
      <c r="I163" s="74">
        <v>39</v>
      </c>
      <c r="J163" s="75" t="s">
        <v>192</v>
      </c>
    </row>
    <row r="164" spans="1:10" s="76" customFormat="1" ht="15.05" customHeight="1" x14ac:dyDescent="0.25">
      <c r="A164" s="77"/>
      <c r="B164" s="28"/>
      <c r="C164" s="62" t="s">
        <v>126</v>
      </c>
      <c r="D164" s="74">
        <v>31</v>
      </c>
      <c r="E164" s="74">
        <v>76</v>
      </c>
      <c r="F164" s="75">
        <v>4.68</v>
      </c>
      <c r="G164" s="75">
        <v>2.6</v>
      </c>
      <c r="H164" s="74">
        <v>38.200000000000003</v>
      </c>
      <c r="I164" s="74">
        <v>39</v>
      </c>
      <c r="J164" s="75" t="s">
        <v>192</v>
      </c>
    </row>
    <row r="165" spans="1:10" s="76" customFormat="1" ht="15.05" customHeight="1" x14ac:dyDescent="0.25">
      <c r="A165" s="77"/>
      <c r="B165" s="28"/>
      <c r="C165" s="73" t="s">
        <v>344</v>
      </c>
      <c r="D165" s="74">
        <v>12</v>
      </c>
      <c r="E165" s="74">
        <v>35</v>
      </c>
      <c r="F165" s="75">
        <v>2.64</v>
      </c>
      <c r="G165" s="75">
        <v>0.9</v>
      </c>
      <c r="H165" s="74">
        <v>32</v>
      </c>
      <c r="I165" s="74">
        <v>40</v>
      </c>
      <c r="J165" s="75" t="s">
        <v>192</v>
      </c>
    </row>
    <row r="166" spans="1:10" s="76" customFormat="1" ht="15.05" customHeight="1" x14ac:dyDescent="0.25">
      <c r="A166" s="77"/>
      <c r="B166" s="28"/>
      <c r="C166" s="62" t="s">
        <v>127</v>
      </c>
      <c r="D166" s="74">
        <v>21</v>
      </c>
      <c r="E166" s="74">
        <v>54</v>
      </c>
      <c r="F166" s="75">
        <v>2.4</v>
      </c>
      <c r="G166" s="75">
        <v>1.6</v>
      </c>
      <c r="H166" s="74">
        <v>32</v>
      </c>
      <c r="I166" s="74">
        <v>38.5</v>
      </c>
      <c r="J166" s="75" t="s">
        <v>192</v>
      </c>
    </row>
    <row r="167" spans="1:10" s="76" customFormat="1" ht="15.05" customHeight="1" x14ac:dyDescent="0.25">
      <c r="A167" s="77"/>
      <c r="B167" s="28"/>
      <c r="C167" s="62" t="s">
        <v>128</v>
      </c>
      <c r="D167" s="74">
        <v>18</v>
      </c>
      <c r="E167" s="74">
        <v>49</v>
      </c>
      <c r="F167" s="75">
        <v>2.4</v>
      </c>
      <c r="G167" s="75">
        <v>1.6</v>
      </c>
      <c r="H167" s="74">
        <v>32</v>
      </c>
      <c r="I167" s="74">
        <v>37.5</v>
      </c>
      <c r="J167" s="75" t="s">
        <v>192</v>
      </c>
    </row>
    <row r="168" spans="1:10" s="80" customFormat="1" ht="15.05" customHeight="1" x14ac:dyDescent="0.25">
      <c r="A168" s="77"/>
      <c r="B168" s="77" t="s">
        <v>20</v>
      </c>
      <c r="C168" s="77"/>
      <c r="D168" s="78">
        <f>SUM(D162:D167)</f>
        <v>113</v>
      </c>
      <c r="E168" s="78">
        <f>SUM(E162:E167)</f>
        <v>281</v>
      </c>
      <c r="F168" s="79">
        <f t="shared" ref="F168:G168" si="13">SUM(F162:F167)</f>
        <v>17.170000000000002</v>
      </c>
      <c r="G168" s="79">
        <f t="shared" si="13"/>
        <v>8.9</v>
      </c>
      <c r="H168" s="78" t="s">
        <v>193</v>
      </c>
      <c r="I168" s="78" t="s">
        <v>193</v>
      </c>
      <c r="J168" s="79" t="s">
        <v>193</v>
      </c>
    </row>
    <row r="169" spans="1:10" s="76" customFormat="1" ht="15.05" customHeight="1" x14ac:dyDescent="0.25">
      <c r="A169" s="82" t="s">
        <v>129</v>
      </c>
      <c r="B169" s="15" t="s">
        <v>14</v>
      </c>
      <c r="C169" s="72" t="s">
        <v>345</v>
      </c>
      <c r="D169" s="84">
        <v>42</v>
      </c>
      <c r="E169" s="84">
        <v>61</v>
      </c>
      <c r="F169" s="85">
        <v>13.1</v>
      </c>
      <c r="G169" s="85">
        <v>6.9</v>
      </c>
      <c r="H169" s="84">
        <v>56.2</v>
      </c>
      <c r="I169" s="84">
        <v>47.5</v>
      </c>
      <c r="J169" s="85" t="s">
        <v>194</v>
      </c>
    </row>
    <row r="170" spans="1:10" s="76" customFormat="1" ht="15.05" customHeight="1" x14ac:dyDescent="0.25">
      <c r="A170" s="140"/>
      <c r="B170" s="127" t="s">
        <v>5</v>
      </c>
      <c r="C170" s="145" t="s">
        <v>129</v>
      </c>
      <c r="D170" s="146">
        <v>23</v>
      </c>
      <c r="E170" s="146">
        <v>35</v>
      </c>
      <c r="F170" s="147">
        <v>2</v>
      </c>
      <c r="G170" s="147">
        <v>1.3</v>
      </c>
      <c r="H170" s="146">
        <v>31.3</v>
      </c>
      <c r="I170" s="146">
        <v>38</v>
      </c>
      <c r="J170" s="147" t="s">
        <v>192</v>
      </c>
    </row>
    <row r="171" spans="1:10" s="76" customFormat="1" ht="15.05" customHeight="1" x14ac:dyDescent="0.25">
      <c r="A171" s="77" t="s">
        <v>130</v>
      </c>
      <c r="B171" s="28" t="s">
        <v>14</v>
      </c>
      <c r="C171" s="73" t="s">
        <v>346</v>
      </c>
      <c r="D171" s="74">
        <v>90</v>
      </c>
      <c r="E171" s="74">
        <v>100</v>
      </c>
      <c r="F171" s="75">
        <v>23.6</v>
      </c>
      <c r="G171" s="75">
        <v>14.6</v>
      </c>
      <c r="H171" s="74">
        <v>55</v>
      </c>
      <c r="I171" s="74">
        <v>45.5</v>
      </c>
      <c r="J171" s="75" t="s">
        <v>194</v>
      </c>
    </row>
    <row r="172" spans="1:10" s="76" customFormat="1" ht="15.05" customHeight="1" x14ac:dyDescent="0.25">
      <c r="A172" s="77"/>
      <c r="B172" s="28"/>
      <c r="C172" s="62" t="s">
        <v>132</v>
      </c>
      <c r="D172" s="74">
        <v>12</v>
      </c>
      <c r="E172" s="74">
        <v>12</v>
      </c>
      <c r="F172" s="75">
        <v>3</v>
      </c>
      <c r="G172" s="75">
        <v>1.8</v>
      </c>
      <c r="H172" s="74">
        <v>52.3</v>
      </c>
      <c r="I172" s="74">
        <v>52</v>
      </c>
      <c r="J172" s="75" t="s">
        <v>194</v>
      </c>
    </row>
    <row r="173" spans="1:10" s="76" customFormat="1" ht="15.05" customHeight="1" x14ac:dyDescent="0.25">
      <c r="A173" s="77"/>
      <c r="B173" s="28"/>
      <c r="C173" s="114" t="s">
        <v>208</v>
      </c>
      <c r="D173" s="74">
        <v>90</v>
      </c>
      <c r="E173" s="74">
        <v>105</v>
      </c>
      <c r="F173" s="75">
        <v>23.6</v>
      </c>
      <c r="G173" s="75">
        <v>15.4</v>
      </c>
      <c r="H173" s="74">
        <v>57.3</v>
      </c>
      <c r="I173" s="74">
        <v>45.5</v>
      </c>
      <c r="J173" s="75" t="s">
        <v>194</v>
      </c>
    </row>
    <row r="174" spans="1:10" s="76" customFormat="1" ht="15.05" customHeight="1" x14ac:dyDescent="0.25">
      <c r="A174" s="77"/>
      <c r="B174" s="28"/>
      <c r="C174" s="62" t="s">
        <v>347</v>
      </c>
      <c r="D174" s="74">
        <v>44</v>
      </c>
      <c r="E174" s="74">
        <v>64</v>
      </c>
      <c r="F174" s="75">
        <v>14.2</v>
      </c>
      <c r="G174" s="75">
        <v>7.8</v>
      </c>
      <c r="H174" s="74">
        <v>60</v>
      </c>
      <c r="I174" s="74">
        <v>47</v>
      </c>
      <c r="J174" s="75" t="s">
        <v>194</v>
      </c>
    </row>
    <row r="175" spans="1:10" s="80" customFormat="1" ht="15.05" customHeight="1" x14ac:dyDescent="0.25">
      <c r="A175" s="77"/>
      <c r="B175" s="77" t="s">
        <v>16</v>
      </c>
      <c r="C175" s="77"/>
      <c r="D175" s="78">
        <f>SUM(D171:D174)</f>
        <v>236</v>
      </c>
      <c r="E175" s="78">
        <f>SUM(E171:E174)</f>
        <v>281</v>
      </c>
      <c r="F175" s="79">
        <f t="shared" ref="F175:G175" si="14">SUM(F171:F174)</f>
        <v>64.400000000000006</v>
      </c>
      <c r="G175" s="79">
        <f t="shared" si="14"/>
        <v>39.599999999999994</v>
      </c>
      <c r="H175" s="78" t="s">
        <v>193</v>
      </c>
      <c r="I175" s="78" t="s">
        <v>193</v>
      </c>
      <c r="J175" s="79" t="s">
        <v>193</v>
      </c>
    </row>
    <row r="176" spans="1:10" s="76" customFormat="1" ht="15.05" customHeight="1" x14ac:dyDescent="0.25">
      <c r="A176" s="77"/>
      <c r="B176" s="28" t="s">
        <v>5</v>
      </c>
      <c r="C176" s="62" t="s">
        <v>133</v>
      </c>
      <c r="D176" s="74">
        <v>60</v>
      </c>
      <c r="E176" s="74">
        <v>132</v>
      </c>
      <c r="F176" s="75">
        <v>11.2</v>
      </c>
      <c r="G176" s="75">
        <v>7.2</v>
      </c>
      <c r="H176" s="74">
        <v>40</v>
      </c>
      <c r="I176" s="74">
        <v>39</v>
      </c>
      <c r="J176" s="75" t="s">
        <v>192</v>
      </c>
    </row>
    <row r="177" spans="1:10" s="76" customFormat="1" ht="15.05" customHeight="1" x14ac:dyDescent="0.25">
      <c r="A177" s="77"/>
      <c r="B177" s="28"/>
      <c r="C177" s="62" t="s">
        <v>348</v>
      </c>
      <c r="D177" s="74">
        <v>80</v>
      </c>
      <c r="E177" s="74">
        <v>94</v>
      </c>
      <c r="F177" s="75">
        <v>30</v>
      </c>
      <c r="G177" s="75">
        <v>14</v>
      </c>
      <c r="H177" s="74">
        <v>42.3</v>
      </c>
      <c r="I177" s="74">
        <v>39</v>
      </c>
      <c r="J177" s="75" t="s">
        <v>194</v>
      </c>
    </row>
    <row r="178" spans="1:10" s="76" customFormat="1" ht="15.05" customHeight="1" x14ac:dyDescent="0.25">
      <c r="A178" s="77"/>
      <c r="B178" s="28"/>
      <c r="C178" s="62" t="s">
        <v>209</v>
      </c>
      <c r="D178" s="74">
        <v>16</v>
      </c>
      <c r="E178" s="74">
        <v>42</v>
      </c>
      <c r="F178" s="75">
        <v>1.4</v>
      </c>
      <c r="G178" s="75">
        <v>0.9</v>
      </c>
      <c r="H178" s="74">
        <v>28</v>
      </c>
      <c r="I178" s="74">
        <v>38</v>
      </c>
      <c r="J178" s="75" t="s">
        <v>192</v>
      </c>
    </row>
    <row r="179" spans="1:10" s="76" customFormat="1" ht="15.05" customHeight="1" x14ac:dyDescent="0.25">
      <c r="A179" s="77"/>
      <c r="B179" s="77" t="s">
        <v>20</v>
      </c>
      <c r="C179" s="28"/>
      <c r="D179" s="78">
        <f>SUM(D176:D178)</f>
        <v>156</v>
      </c>
      <c r="E179" s="78">
        <f>SUM(E176:E178)</f>
        <v>268</v>
      </c>
      <c r="F179" s="79">
        <f>SUM(F176:F178)</f>
        <v>42.6</v>
      </c>
      <c r="G179" s="79">
        <f>SUM(G176:G178)</f>
        <v>22.099999999999998</v>
      </c>
      <c r="H179" s="78" t="s">
        <v>193</v>
      </c>
      <c r="I179" s="78" t="s">
        <v>193</v>
      </c>
      <c r="J179" s="79" t="s">
        <v>193</v>
      </c>
    </row>
    <row r="180" spans="1:10" s="76" customFormat="1" ht="15.05" customHeight="1" x14ac:dyDescent="0.25">
      <c r="A180" s="82" t="s">
        <v>136</v>
      </c>
      <c r="B180" s="15" t="s">
        <v>14</v>
      </c>
      <c r="C180" s="72" t="s">
        <v>349</v>
      </c>
      <c r="D180" s="84">
        <v>20</v>
      </c>
      <c r="E180" s="84">
        <v>29</v>
      </c>
      <c r="F180" s="85">
        <v>6.3</v>
      </c>
      <c r="G180" s="85">
        <v>3.5</v>
      </c>
      <c r="H180" s="84">
        <v>55</v>
      </c>
      <c r="I180" s="84">
        <v>46</v>
      </c>
      <c r="J180" s="85" t="s">
        <v>194</v>
      </c>
    </row>
    <row r="181" spans="1:10" s="76" customFormat="1" ht="15.05" customHeight="1" x14ac:dyDescent="0.25">
      <c r="A181" s="77"/>
      <c r="B181" s="28"/>
      <c r="C181" s="62" t="s">
        <v>137</v>
      </c>
      <c r="D181" s="74">
        <v>57</v>
      </c>
      <c r="E181" s="74">
        <v>70</v>
      </c>
      <c r="F181" s="75">
        <v>16.5</v>
      </c>
      <c r="G181" s="75">
        <v>10.199999999999999</v>
      </c>
      <c r="H181" s="74">
        <v>55</v>
      </c>
      <c r="I181" s="74">
        <v>46.5</v>
      </c>
      <c r="J181" s="75" t="s">
        <v>194</v>
      </c>
    </row>
    <row r="182" spans="1:10" s="76" customFormat="1" ht="15.05" customHeight="1" x14ac:dyDescent="0.25">
      <c r="A182" s="77"/>
      <c r="B182" s="28"/>
      <c r="C182" s="62" t="s">
        <v>138</v>
      </c>
      <c r="D182" s="74">
        <v>59</v>
      </c>
      <c r="E182" s="74">
        <v>68</v>
      </c>
      <c r="F182" s="75">
        <v>15.74</v>
      </c>
      <c r="G182" s="75">
        <v>8.6999999999999993</v>
      </c>
      <c r="H182" s="74">
        <v>56.2</v>
      </c>
      <c r="I182" s="74">
        <v>45</v>
      </c>
      <c r="J182" s="75" t="s">
        <v>194</v>
      </c>
    </row>
    <row r="183" spans="1:10" s="80" customFormat="1" ht="15.05" customHeight="1" x14ac:dyDescent="0.25">
      <c r="A183" s="77"/>
      <c r="B183" s="77" t="s">
        <v>16</v>
      </c>
      <c r="C183" s="77"/>
      <c r="D183" s="78">
        <f>SUM(D180:D182)</f>
        <v>136</v>
      </c>
      <c r="E183" s="78">
        <f>SUM(E180:E182)</f>
        <v>167</v>
      </c>
      <c r="F183" s="79">
        <f t="shared" ref="F183:G183" si="15">SUM(F180:F182)</f>
        <v>38.54</v>
      </c>
      <c r="G183" s="79">
        <f t="shared" si="15"/>
        <v>22.4</v>
      </c>
      <c r="H183" s="78" t="s">
        <v>193</v>
      </c>
      <c r="I183" s="78" t="s">
        <v>193</v>
      </c>
      <c r="J183" s="79" t="s">
        <v>193</v>
      </c>
    </row>
    <row r="184" spans="1:10" s="76" customFormat="1" ht="15.05" customHeight="1" x14ac:dyDescent="0.25">
      <c r="A184" s="77"/>
      <c r="B184" s="28" t="s">
        <v>5</v>
      </c>
      <c r="C184" s="62" t="s">
        <v>139</v>
      </c>
      <c r="D184" s="74">
        <v>17</v>
      </c>
      <c r="E184" s="74">
        <v>51</v>
      </c>
      <c r="F184" s="75">
        <v>2</v>
      </c>
      <c r="G184" s="75">
        <v>1</v>
      </c>
      <c r="H184" s="74">
        <v>36</v>
      </c>
      <c r="I184" s="74">
        <v>42</v>
      </c>
      <c r="J184" s="75" t="s">
        <v>192</v>
      </c>
    </row>
    <row r="185" spans="1:10" s="76" customFormat="1" ht="15.05" customHeight="1" x14ac:dyDescent="0.25">
      <c r="A185" s="77"/>
      <c r="B185" s="28"/>
      <c r="C185" s="62" t="s">
        <v>140</v>
      </c>
      <c r="D185" s="74">
        <v>25</v>
      </c>
      <c r="E185" s="74">
        <v>69</v>
      </c>
      <c r="F185" s="75">
        <v>2.8</v>
      </c>
      <c r="G185" s="75">
        <v>1.8</v>
      </c>
      <c r="H185" s="74">
        <v>37.299999999999997</v>
      </c>
      <c r="I185" s="74">
        <v>45</v>
      </c>
      <c r="J185" s="75" t="s">
        <v>192</v>
      </c>
    </row>
    <row r="186" spans="1:10" s="76" customFormat="1" ht="15.05" customHeight="1" x14ac:dyDescent="0.25">
      <c r="A186" s="77"/>
      <c r="B186" s="28"/>
      <c r="C186" s="62" t="s">
        <v>141</v>
      </c>
      <c r="D186" s="74">
        <v>15</v>
      </c>
      <c r="E186" s="74">
        <v>41</v>
      </c>
      <c r="F186" s="75">
        <v>1.8</v>
      </c>
      <c r="G186" s="75">
        <v>0.9</v>
      </c>
      <c r="H186" s="74">
        <v>35</v>
      </c>
      <c r="I186" s="74">
        <v>39</v>
      </c>
      <c r="J186" s="75" t="s">
        <v>192</v>
      </c>
    </row>
    <row r="187" spans="1:10" s="80" customFormat="1" ht="15.05" customHeight="1" x14ac:dyDescent="0.25">
      <c r="A187" s="77"/>
      <c r="B187" s="77" t="s">
        <v>20</v>
      </c>
      <c r="C187" s="77"/>
      <c r="D187" s="78">
        <f>SUM(D184:D186)</f>
        <v>57</v>
      </c>
      <c r="E187" s="78">
        <f>SUM(E184:E186)</f>
        <v>161</v>
      </c>
      <c r="F187" s="79">
        <f t="shared" ref="F187:G187" si="16">SUM(F184:F186)</f>
        <v>6.6</v>
      </c>
      <c r="G187" s="79">
        <f t="shared" si="16"/>
        <v>3.6999999999999997</v>
      </c>
      <c r="H187" s="78" t="s">
        <v>193</v>
      </c>
      <c r="I187" s="78" t="s">
        <v>193</v>
      </c>
      <c r="J187" s="79" t="s">
        <v>193</v>
      </c>
    </row>
    <row r="188" spans="1:10" s="76" customFormat="1" ht="15.05" customHeight="1" x14ac:dyDescent="0.25">
      <c r="A188" s="148" t="s">
        <v>142</v>
      </c>
      <c r="B188" s="120" t="s">
        <v>5</v>
      </c>
      <c r="C188" s="138" t="s">
        <v>143</v>
      </c>
      <c r="D188" s="149">
        <v>18</v>
      </c>
      <c r="E188" s="149">
        <v>47</v>
      </c>
      <c r="F188" s="150">
        <v>2.25</v>
      </c>
      <c r="G188" s="150">
        <v>1.5</v>
      </c>
      <c r="H188" s="149">
        <v>30</v>
      </c>
      <c r="I188" s="149">
        <v>39</v>
      </c>
      <c r="J188" s="150" t="s">
        <v>192</v>
      </c>
    </row>
    <row r="189" spans="1:10" s="76" customFormat="1" ht="15.05" customHeight="1" x14ac:dyDescent="0.25">
      <c r="A189" s="82" t="s">
        <v>144</v>
      </c>
      <c r="B189" s="15" t="s">
        <v>14</v>
      </c>
      <c r="C189" s="83" t="s">
        <v>210</v>
      </c>
      <c r="D189" s="84">
        <v>60</v>
      </c>
      <c r="E189" s="84">
        <v>53</v>
      </c>
      <c r="F189" s="85">
        <v>19</v>
      </c>
      <c r="G189" s="85">
        <v>13.8</v>
      </c>
      <c r="H189" s="84">
        <v>62.3</v>
      </c>
      <c r="I189" s="84">
        <v>50</v>
      </c>
      <c r="J189" s="85" t="s">
        <v>194</v>
      </c>
    </row>
    <row r="190" spans="1:10" s="76" customFormat="1" ht="15.05" customHeight="1" x14ac:dyDescent="0.25">
      <c r="A190" s="77"/>
      <c r="B190" s="28"/>
      <c r="C190" s="62" t="s">
        <v>145</v>
      </c>
      <c r="D190" s="74">
        <v>97</v>
      </c>
      <c r="E190" s="74">
        <v>106</v>
      </c>
      <c r="F190" s="75">
        <v>25.17</v>
      </c>
      <c r="G190" s="75">
        <v>14.1</v>
      </c>
      <c r="H190" s="74">
        <v>56.2</v>
      </c>
      <c r="I190" s="74">
        <v>47</v>
      </c>
      <c r="J190" s="75" t="s">
        <v>194</v>
      </c>
    </row>
    <row r="191" spans="1:10" s="76" customFormat="1" ht="15.05" customHeight="1" x14ac:dyDescent="0.25">
      <c r="A191" s="77"/>
      <c r="B191" s="28"/>
      <c r="C191" s="62" t="s">
        <v>146</v>
      </c>
      <c r="D191" s="74">
        <v>32</v>
      </c>
      <c r="E191" s="74">
        <v>37</v>
      </c>
      <c r="F191" s="75">
        <v>9.75</v>
      </c>
      <c r="G191" s="75">
        <v>6</v>
      </c>
      <c r="H191" s="74">
        <v>57.3</v>
      </c>
      <c r="I191" s="74">
        <v>46.4</v>
      </c>
      <c r="J191" s="75" t="s">
        <v>194</v>
      </c>
    </row>
    <row r="192" spans="1:10" s="80" customFormat="1" ht="15.05" customHeight="1" x14ac:dyDescent="0.25">
      <c r="A192" s="77"/>
      <c r="B192" s="77" t="s">
        <v>16</v>
      </c>
      <c r="C192" s="77"/>
      <c r="D192" s="78">
        <f>SUM(D189:D191)</f>
        <v>189</v>
      </c>
      <c r="E192" s="78">
        <f>SUM(E189:E191)</f>
        <v>196</v>
      </c>
      <c r="F192" s="79">
        <f t="shared" ref="F192:G192" si="17">SUM(F189:F191)</f>
        <v>53.92</v>
      </c>
      <c r="G192" s="79">
        <f t="shared" si="17"/>
        <v>33.9</v>
      </c>
      <c r="H192" s="78" t="s">
        <v>193</v>
      </c>
      <c r="I192" s="78" t="s">
        <v>193</v>
      </c>
      <c r="J192" s="79" t="s">
        <v>193</v>
      </c>
    </row>
    <row r="193" spans="1:10" s="76" customFormat="1" ht="15.05" customHeight="1" x14ac:dyDescent="0.25">
      <c r="A193" s="77"/>
      <c r="B193" s="28" t="s">
        <v>5</v>
      </c>
      <c r="C193" s="62" t="s">
        <v>147</v>
      </c>
      <c r="D193" s="74">
        <v>33</v>
      </c>
      <c r="E193" s="74">
        <v>66</v>
      </c>
      <c r="F193" s="75">
        <v>4.8</v>
      </c>
      <c r="G193" s="75">
        <v>2</v>
      </c>
      <c r="H193" s="74">
        <v>32</v>
      </c>
      <c r="I193" s="74">
        <v>39</v>
      </c>
      <c r="J193" s="75" t="s">
        <v>192</v>
      </c>
    </row>
    <row r="194" spans="1:10" s="76" customFormat="1" ht="15.05" customHeight="1" x14ac:dyDescent="0.25">
      <c r="A194" s="77"/>
      <c r="B194" s="28"/>
      <c r="C194" s="62" t="s">
        <v>148</v>
      </c>
      <c r="D194" s="74">
        <v>20</v>
      </c>
      <c r="E194" s="74">
        <v>46</v>
      </c>
      <c r="F194" s="75">
        <v>3.05</v>
      </c>
      <c r="G194" s="75">
        <v>2</v>
      </c>
      <c r="H194" s="74">
        <v>45</v>
      </c>
      <c r="I194" s="74">
        <v>39</v>
      </c>
      <c r="J194" s="75" t="s">
        <v>192</v>
      </c>
    </row>
    <row r="195" spans="1:10" s="80" customFormat="1" ht="15.05" customHeight="1" x14ac:dyDescent="0.25">
      <c r="A195" s="77"/>
      <c r="B195" s="77" t="s">
        <v>20</v>
      </c>
      <c r="C195" s="77"/>
      <c r="D195" s="78">
        <f>SUM(D193:D194)</f>
        <v>53</v>
      </c>
      <c r="E195" s="78">
        <f>SUM(E193:E194)</f>
        <v>112</v>
      </c>
      <c r="F195" s="79">
        <f t="shared" ref="F195:G195" si="18">SUM(F193:F194)</f>
        <v>7.85</v>
      </c>
      <c r="G195" s="79">
        <f t="shared" si="18"/>
        <v>4</v>
      </c>
      <c r="H195" s="78" t="s">
        <v>193</v>
      </c>
      <c r="I195" s="78" t="s">
        <v>193</v>
      </c>
      <c r="J195" s="79" t="s">
        <v>193</v>
      </c>
    </row>
    <row r="196" spans="1:10" s="76" customFormat="1" ht="15.05" customHeight="1" x14ac:dyDescent="0.25">
      <c r="A196" s="148" t="s">
        <v>149</v>
      </c>
      <c r="B196" s="120" t="s">
        <v>5</v>
      </c>
      <c r="C196" s="138" t="s">
        <v>150</v>
      </c>
      <c r="D196" s="149">
        <v>17</v>
      </c>
      <c r="E196" s="149">
        <v>31</v>
      </c>
      <c r="F196" s="150">
        <v>4.25</v>
      </c>
      <c r="G196" s="150">
        <v>1.7</v>
      </c>
      <c r="H196" s="149">
        <v>35.299999999999997</v>
      </c>
      <c r="I196" s="149">
        <v>40</v>
      </c>
      <c r="J196" s="150" t="s">
        <v>192</v>
      </c>
    </row>
    <row r="197" spans="1:10" s="76" customFormat="1" ht="15.05" customHeight="1" x14ac:dyDescent="0.25">
      <c r="A197" s="82" t="s">
        <v>151</v>
      </c>
      <c r="B197" s="83" t="s">
        <v>14</v>
      </c>
      <c r="C197" s="83" t="s">
        <v>211</v>
      </c>
      <c r="D197" s="84">
        <v>28</v>
      </c>
      <c r="E197" s="84">
        <v>33</v>
      </c>
      <c r="F197" s="85">
        <v>9.4</v>
      </c>
      <c r="G197" s="85">
        <v>5.7</v>
      </c>
      <c r="H197" s="84">
        <v>55</v>
      </c>
      <c r="I197" s="84">
        <v>46</v>
      </c>
      <c r="J197" s="85" t="s">
        <v>194</v>
      </c>
    </row>
    <row r="198" spans="1:10" s="76" customFormat="1" ht="15.05" customHeight="1" x14ac:dyDescent="0.25">
      <c r="A198" s="77"/>
      <c r="B198" s="28" t="s">
        <v>5</v>
      </c>
      <c r="C198" s="62" t="s">
        <v>212</v>
      </c>
      <c r="D198" s="74">
        <v>25</v>
      </c>
      <c r="E198" s="74">
        <v>35</v>
      </c>
      <c r="F198" s="75">
        <v>2.16</v>
      </c>
      <c r="G198" s="75">
        <v>1.1000000000000001</v>
      </c>
      <c r="H198" s="74">
        <v>24.3</v>
      </c>
      <c r="I198" s="74">
        <v>39</v>
      </c>
      <c r="J198" s="75" t="s">
        <v>192</v>
      </c>
    </row>
    <row r="199" spans="1:10" s="76" customFormat="1" ht="15.05" customHeight="1" x14ac:dyDescent="0.25">
      <c r="A199" s="82" t="s">
        <v>154</v>
      </c>
      <c r="B199" s="15" t="s">
        <v>14</v>
      </c>
      <c r="C199" s="83" t="s">
        <v>155</v>
      </c>
      <c r="D199" s="84">
        <v>60</v>
      </c>
      <c r="E199" s="84">
        <v>60</v>
      </c>
      <c r="F199" s="85">
        <v>15.5</v>
      </c>
      <c r="G199" s="85">
        <v>10.5</v>
      </c>
      <c r="H199" s="84">
        <v>57.3</v>
      </c>
      <c r="I199" s="84">
        <v>45</v>
      </c>
      <c r="J199" s="85" t="s">
        <v>194</v>
      </c>
    </row>
    <row r="200" spans="1:10" s="76" customFormat="1" ht="15.05" customHeight="1" x14ac:dyDescent="0.25">
      <c r="A200" s="140"/>
      <c r="B200" s="127" t="s">
        <v>5</v>
      </c>
      <c r="C200" s="145" t="s">
        <v>156</v>
      </c>
      <c r="D200" s="146">
        <v>30</v>
      </c>
      <c r="E200" s="146">
        <v>60</v>
      </c>
      <c r="F200" s="147">
        <v>4.2</v>
      </c>
      <c r="G200" s="147">
        <v>2.1</v>
      </c>
      <c r="H200" s="146">
        <v>32</v>
      </c>
      <c r="I200" s="146">
        <v>39</v>
      </c>
      <c r="J200" s="147" t="s">
        <v>192</v>
      </c>
    </row>
    <row r="201" spans="1:10" s="76" customFormat="1" ht="15.05" customHeight="1" x14ac:dyDescent="0.25">
      <c r="A201" s="82" t="s">
        <v>157</v>
      </c>
      <c r="B201" s="15" t="s">
        <v>14</v>
      </c>
      <c r="C201" s="83" t="s">
        <v>213</v>
      </c>
      <c r="D201" s="84">
        <v>27</v>
      </c>
      <c r="E201" s="84">
        <v>17</v>
      </c>
      <c r="F201" s="85">
        <v>8</v>
      </c>
      <c r="G201" s="85">
        <v>4</v>
      </c>
      <c r="H201" s="84">
        <v>55</v>
      </c>
      <c r="I201" s="84">
        <v>47</v>
      </c>
      <c r="J201" s="85" t="s">
        <v>194</v>
      </c>
    </row>
    <row r="202" spans="1:10" s="76" customFormat="1" ht="15.05" customHeight="1" x14ac:dyDescent="0.25">
      <c r="A202" s="77"/>
      <c r="B202" s="28"/>
      <c r="C202" s="62" t="s">
        <v>158</v>
      </c>
      <c r="D202" s="74">
        <v>43</v>
      </c>
      <c r="E202" s="74">
        <v>47</v>
      </c>
      <c r="F202" s="75">
        <v>13.22</v>
      </c>
      <c r="G202" s="75">
        <v>6.1</v>
      </c>
      <c r="H202" s="74">
        <v>55</v>
      </c>
      <c r="I202" s="74">
        <v>46.4</v>
      </c>
      <c r="J202" s="75" t="s">
        <v>194</v>
      </c>
    </row>
    <row r="203" spans="1:10" s="76" customFormat="1" ht="15.05" customHeight="1" x14ac:dyDescent="0.25">
      <c r="A203" s="77"/>
      <c r="B203" s="28"/>
      <c r="C203" s="96" t="s">
        <v>350</v>
      </c>
      <c r="D203" s="74">
        <v>75</v>
      </c>
      <c r="E203" s="74">
        <v>91</v>
      </c>
      <c r="F203" s="75">
        <v>17.5</v>
      </c>
      <c r="G203" s="75">
        <v>10</v>
      </c>
      <c r="H203" s="74">
        <v>55</v>
      </c>
      <c r="I203" s="74">
        <v>45</v>
      </c>
      <c r="J203" s="75" t="s">
        <v>194</v>
      </c>
    </row>
    <row r="204" spans="1:10" s="76" customFormat="1" ht="15.05" customHeight="1" x14ac:dyDescent="0.25">
      <c r="A204" s="77"/>
      <c r="B204" s="77" t="s">
        <v>16</v>
      </c>
      <c r="C204" s="28"/>
      <c r="D204" s="78">
        <f>SUM(D201:D203)</f>
        <v>145</v>
      </c>
      <c r="E204" s="78">
        <f>SUM(E201:E203)</f>
        <v>155</v>
      </c>
      <c r="F204" s="79">
        <f t="shared" ref="F204:G204" si="19">SUM(F201:F203)</f>
        <v>38.72</v>
      </c>
      <c r="G204" s="79">
        <f t="shared" si="19"/>
        <v>20.100000000000001</v>
      </c>
      <c r="H204" s="78" t="s">
        <v>193</v>
      </c>
      <c r="I204" s="78" t="s">
        <v>193</v>
      </c>
      <c r="J204" s="79" t="s">
        <v>193</v>
      </c>
    </row>
    <row r="205" spans="1:10" s="76" customFormat="1" ht="15.05" customHeight="1" x14ac:dyDescent="0.25">
      <c r="A205" s="77"/>
      <c r="B205" s="28" t="s">
        <v>5</v>
      </c>
      <c r="C205" s="62" t="s">
        <v>214</v>
      </c>
      <c r="D205" s="74">
        <v>25</v>
      </c>
      <c r="E205" s="74">
        <v>56</v>
      </c>
      <c r="F205" s="75">
        <v>4.3499999999999996</v>
      </c>
      <c r="G205" s="75">
        <v>2.8</v>
      </c>
      <c r="H205" s="74">
        <v>41</v>
      </c>
      <c r="I205" s="74">
        <v>45</v>
      </c>
      <c r="J205" s="75" t="s">
        <v>194</v>
      </c>
    </row>
    <row r="206" spans="1:10" s="80" customFormat="1" ht="15.05" customHeight="1" x14ac:dyDescent="0.25">
      <c r="A206" s="77"/>
      <c r="B206" s="77" t="s">
        <v>20</v>
      </c>
      <c r="C206" s="77"/>
      <c r="D206" s="78">
        <f>SUM(D205:D205)</f>
        <v>25</v>
      </c>
      <c r="E206" s="78">
        <f>SUM(E205:E205)</f>
        <v>56</v>
      </c>
      <c r="F206" s="79">
        <f>SUM(F205:F205)</f>
        <v>4.3499999999999996</v>
      </c>
      <c r="G206" s="79">
        <f>SUM(G205:G205)</f>
        <v>2.8</v>
      </c>
      <c r="H206" s="78" t="s">
        <v>193</v>
      </c>
      <c r="I206" s="78" t="s">
        <v>193</v>
      </c>
      <c r="J206" s="79" t="s">
        <v>193</v>
      </c>
    </row>
    <row r="207" spans="1:10" s="76" customFormat="1" ht="15.05" customHeight="1" x14ac:dyDescent="0.25">
      <c r="A207" s="148" t="s">
        <v>160</v>
      </c>
      <c r="B207" s="120" t="s">
        <v>5</v>
      </c>
      <c r="C207" s="138" t="s">
        <v>161</v>
      </c>
      <c r="D207" s="149">
        <v>16</v>
      </c>
      <c r="E207" s="149">
        <v>41</v>
      </c>
      <c r="F207" s="150">
        <v>2.4</v>
      </c>
      <c r="G207" s="150">
        <v>1.6</v>
      </c>
      <c r="H207" s="149">
        <v>32</v>
      </c>
      <c r="I207" s="149">
        <v>40</v>
      </c>
      <c r="J207" s="150" t="s">
        <v>192</v>
      </c>
    </row>
    <row r="208" spans="1:10" s="76" customFormat="1" ht="15.05" customHeight="1" x14ac:dyDescent="0.25">
      <c r="A208" s="82" t="s">
        <v>162</v>
      </c>
      <c r="B208" s="15" t="s">
        <v>5</v>
      </c>
      <c r="C208" s="83" t="s">
        <v>163</v>
      </c>
      <c r="D208" s="84">
        <v>15</v>
      </c>
      <c r="E208" s="84">
        <v>17</v>
      </c>
      <c r="F208" s="85">
        <v>0.7</v>
      </c>
      <c r="G208" s="85">
        <v>0.4</v>
      </c>
      <c r="H208" s="84">
        <v>14</v>
      </c>
      <c r="I208" s="84">
        <v>39</v>
      </c>
      <c r="J208" s="85" t="s">
        <v>192</v>
      </c>
    </row>
    <row r="209" spans="1:10" s="76" customFormat="1" ht="15.05" customHeight="1" x14ac:dyDescent="0.25">
      <c r="A209" s="77"/>
      <c r="B209" s="28"/>
      <c r="C209" s="62" t="s">
        <v>164</v>
      </c>
      <c r="D209" s="74">
        <v>18</v>
      </c>
      <c r="E209" s="74">
        <v>16</v>
      </c>
      <c r="F209" s="75">
        <v>0.7</v>
      </c>
      <c r="G209" s="75">
        <v>0.4</v>
      </c>
      <c r="H209" s="74">
        <v>14</v>
      </c>
      <c r="I209" s="74">
        <v>38</v>
      </c>
      <c r="J209" s="75" t="s">
        <v>192</v>
      </c>
    </row>
    <row r="210" spans="1:10" s="80" customFormat="1" ht="15.05" customHeight="1" x14ac:dyDescent="0.25">
      <c r="A210" s="140"/>
      <c r="B210" s="140" t="s">
        <v>20</v>
      </c>
      <c r="C210" s="142"/>
      <c r="D210" s="143">
        <f>SUM(D208:D209)</f>
        <v>33</v>
      </c>
      <c r="E210" s="143">
        <f>SUM(E208:E209)</f>
        <v>33</v>
      </c>
      <c r="F210" s="144">
        <f t="shared" ref="F210:G210" si="20">SUM(F208:F209)</f>
        <v>1.4</v>
      </c>
      <c r="G210" s="144">
        <f t="shared" si="20"/>
        <v>0.8</v>
      </c>
      <c r="H210" s="143" t="s">
        <v>193</v>
      </c>
      <c r="I210" s="143" t="s">
        <v>193</v>
      </c>
      <c r="J210" s="144" t="s">
        <v>193</v>
      </c>
    </row>
    <row r="211" spans="1:10" s="76" customFormat="1" ht="15.05" customHeight="1" x14ac:dyDescent="0.25">
      <c r="A211" s="77" t="s">
        <v>165</v>
      </c>
      <c r="B211" s="28" t="s">
        <v>14</v>
      </c>
      <c r="C211" s="62" t="s">
        <v>166</v>
      </c>
      <c r="D211" s="74">
        <v>28</v>
      </c>
      <c r="E211" s="74">
        <v>41</v>
      </c>
      <c r="F211" s="75">
        <v>8.5</v>
      </c>
      <c r="G211" s="75">
        <v>4.5999999999999996</v>
      </c>
      <c r="H211" s="74">
        <v>57.3</v>
      </c>
      <c r="I211" s="74">
        <v>45</v>
      </c>
      <c r="J211" s="75" t="s">
        <v>194</v>
      </c>
    </row>
    <row r="212" spans="1:10" s="76" customFormat="1" ht="15.05" customHeight="1" x14ac:dyDescent="0.25">
      <c r="A212" s="77"/>
      <c r="B212" s="28"/>
      <c r="C212" s="96" t="s">
        <v>301</v>
      </c>
      <c r="D212" s="74">
        <v>105</v>
      </c>
      <c r="E212" s="74">
        <v>143</v>
      </c>
      <c r="F212" s="75">
        <v>25.6</v>
      </c>
      <c r="G212" s="75">
        <v>15.6</v>
      </c>
      <c r="H212" s="74">
        <v>57.3</v>
      </c>
      <c r="I212" s="74">
        <v>45</v>
      </c>
      <c r="J212" s="75" t="s">
        <v>194</v>
      </c>
    </row>
    <row r="213" spans="1:10" s="76" customFormat="1" ht="15.05" customHeight="1" x14ac:dyDescent="0.25">
      <c r="A213" s="77"/>
      <c r="B213" s="28"/>
      <c r="C213" s="96" t="s">
        <v>167</v>
      </c>
      <c r="D213" s="74">
        <v>105</v>
      </c>
      <c r="E213" s="74">
        <v>140</v>
      </c>
      <c r="F213" s="75">
        <v>27.9</v>
      </c>
      <c r="G213" s="75">
        <v>15.1</v>
      </c>
      <c r="H213" s="74">
        <v>57.3</v>
      </c>
      <c r="I213" s="74">
        <v>45</v>
      </c>
      <c r="J213" s="75" t="s">
        <v>194</v>
      </c>
    </row>
    <row r="214" spans="1:10" s="76" customFormat="1" ht="15.05" customHeight="1" x14ac:dyDescent="0.25">
      <c r="A214" s="77"/>
      <c r="B214" s="28"/>
      <c r="C214" s="96" t="s">
        <v>302</v>
      </c>
      <c r="D214" s="74">
        <v>78</v>
      </c>
      <c r="E214" s="74">
        <v>104</v>
      </c>
      <c r="F214" s="75">
        <v>20.7</v>
      </c>
      <c r="G214" s="75">
        <v>11.9</v>
      </c>
      <c r="H214" s="74">
        <v>57.3</v>
      </c>
      <c r="I214" s="74">
        <v>45</v>
      </c>
      <c r="J214" s="75" t="s">
        <v>194</v>
      </c>
    </row>
    <row r="215" spans="1:10" s="76" customFormat="1" ht="15.05" customHeight="1" x14ac:dyDescent="0.25">
      <c r="A215" s="77"/>
      <c r="B215" s="77" t="s">
        <v>16</v>
      </c>
      <c r="C215" s="28"/>
      <c r="D215" s="78">
        <f>SUM(D211:D214)</f>
        <v>316</v>
      </c>
      <c r="E215" s="78">
        <f>SUM(E211:E214)</f>
        <v>428</v>
      </c>
      <c r="F215" s="79">
        <f t="shared" ref="F215:G215" si="21">SUM(F211:F214)</f>
        <v>82.7</v>
      </c>
      <c r="G215" s="79">
        <f t="shared" si="21"/>
        <v>47.199999999999996</v>
      </c>
      <c r="H215" s="78" t="s">
        <v>193</v>
      </c>
      <c r="I215" s="78" t="s">
        <v>193</v>
      </c>
      <c r="J215" s="79" t="s">
        <v>193</v>
      </c>
    </row>
    <row r="216" spans="1:10" s="76" customFormat="1" ht="15.05" customHeight="1" x14ac:dyDescent="0.25">
      <c r="A216" s="77"/>
      <c r="B216" s="28" t="s">
        <v>5</v>
      </c>
      <c r="C216" s="62" t="s">
        <v>168</v>
      </c>
      <c r="D216" s="74">
        <v>20</v>
      </c>
      <c r="E216" s="74">
        <v>47</v>
      </c>
      <c r="F216" s="75">
        <v>2.76</v>
      </c>
      <c r="G216" s="75">
        <v>1.8</v>
      </c>
      <c r="H216" s="74">
        <v>32</v>
      </c>
      <c r="I216" s="74">
        <v>40</v>
      </c>
      <c r="J216" s="75" t="s">
        <v>192</v>
      </c>
    </row>
    <row r="217" spans="1:10" s="76" customFormat="1" ht="15.05" customHeight="1" x14ac:dyDescent="0.25">
      <c r="A217" s="77"/>
      <c r="B217" s="28"/>
      <c r="C217" s="62" t="s">
        <v>215</v>
      </c>
      <c r="D217" s="74">
        <v>17</v>
      </c>
      <c r="E217" s="74">
        <v>33</v>
      </c>
      <c r="F217" s="75">
        <v>2.64</v>
      </c>
      <c r="G217" s="75">
        <v>0.9</v>
      </c>
      <c r="H217" s="74">
        <v>32</v>
      </c>
      <c r="I217" s="74">
        <v>40</v>
      </c>
      <c r="J217" s="75" t="s">
        <v>192</v>
      </c>
    </row>
    <row r="218" spans="1:10" s="76" customFormat="1" ht="15.05" customHeight="1" x14ac:dyDescent="0.25">
      <c r="A218" s="77"/>
      <c r="B218" s="28"/>
      <c r="C218" s="62" t="s">
        <v>216</v>
      </c>
      <c r="D218" s="74">
        <v>17</v>
      </c>
      <c r="E218" s="74">
        <v>36</v>
      </c>
      <c r="F218" s="75">
        <v>2.64</v>
      </c>
      <c r="G218" s="75">
        <v>0.9</v>
      </c>
      <c r="H218" s="74">
        <v>32</v>
      </c>
      <c r="I218" s="74">
        <v>40</v>
      </c>
      <c r="J218" s="75" t="s">
        <v>192</v>
      </c>
    </row>
    <row r="219" spans="1:10" s="76" customFormat="1" ht="15.05" customHeight="1" x14ac:dyDescent="0.25">
      <c r="A219" s="77"/>
      <c r="B219" s="28"/>
      <c r="C219" s="62" t="s">
        <v>165</v>
      </c>
      <c r="D219" s="74">
        <v>20</v>
      </c>
      <c r="E219" s="74">
        <v>42</v>
      </c>
      <c r="F219" s="75">
        <v>2.64</v>
      </c>
      <c r="G219" s="75">
        <v>1.8</v>
      </c>
      <c r="H219" s="74">
        <v>32</v>
      </c>
      <c r="I219" s="74">
        <v>40</v>
      </c>
      <c r="J219" s="75" t="s">
        <v>192</v>
      </c>
    </row>
    <row r="220" spans="1:10" s="76" customFormat="1" ht="15.05" customHeight="1" x14ac:dyDescent="0.25">
      <c r="A220" s="77"/>
      <c r="B220" s="77" t="s">
        <v>20</v>
      </c>
      <c r="C220" s="28"/>
      <c r="D220" s="78">
        <f>SUM(D216:D219)</f>
        <v>74</v>
      </c>
      <c r="E220" s="78">
        <f>SUM(E216:E219)</f>
        <v>158</v>
      </c>
      <c r="F220" s="79">
        <f t="shared" ref="F220:G220" si="22">SUM(F216:F219)</f>
        <v>10.680000000000001</v>
      </c>
      <c r="G220" s="79">
        <f t="shared" si="22"/>
        <v>5.4</v>
      </c>
      <c r="H220" s="78" t="s">
        <v>193</v>
      </c>
      <c r="I220" s="78" t="s">
        <v>193</v>
      </c>
      <c r="J220" s="79" t="s">
        <v>193</v>
      </c>
    </row>
    <row r="221" spans="1:10" s="76" customFormat="1" ht="15.05" customHeight="1" x14ac:dyDescent="0.25">
      <c r="A221" s="82" t="s">
        <v>170</v>
      </c>
      <c r="B221" s="15" t="s">
        <v>14</v>
      </c>
      <c r="C221" s="83" t="s">
        <v>171</v>
      </c>
      <c r="D221" s="84">
        <v>60</v>
      </c>
      <c r="E221" s="84">
        <v>73</v>
      </c>
      <c r="F221" s="85">
        <v>15.6</v>
      </c>
      <c r="G221" s="85">
        <v>9.3000000000000007</v>
      </c>
      <c r="H221" s="84">
        <v>57.3</v>
      </c>
      <c r="I221" s="84">
        <v>45</v>
      </c>
      <c r="J221" s="85" t="s">
        <v>194</v>
      </c>
    </row>
    <row r="222" spans="1:10" s="76" customFormat="1" ht="15.05" customHeight="1" x14ac:dyDescent="0.25">
      <c r="A222" s="77"/>
      <c r="B222" s="28"/>
      <c r="C222" s="62" t="s">
        <v>172</v>
      </c>
      <c r="D222" s="74">
        <v>64</v>
      </c>
      <c r="E222" s="74">
        <v>77</v>
      </c>
      <c r="F222" s="75">
        <v>19.3</v>
      </c>
      <c r="G222" s="75">
        <v>10</v>
      </c>
      <c r="H222" s="74">
        <v>57.3</v>
      </c>
      <c r="I222" s="74">
        <v>45</v>
      </c>
      <c r="J222" s="75" t="s">
        <v>194</v>
      </c>
    </row>
    <row r="223" spans="1:10" s="80" customFormat="1" ht="15.05" customHeight="1" x14ac:dyDescent="0.25">
      <c r="A223" s="77"/>
      <c r="B223" s="77" t="s">
        <v>16</v>
      </c>
      <c r="C223" s="77"/>
      <c r="D223" s="78">
        <f>SUM(D221:D222)</f>
        <v>124</v>
      </c>
      <c r="E223" s="78">
        <f>SUM(E221:E222)</f>
        <v>150</v>
      </c>
      <c r="F223" s="79">
        <f t="shared" ref="F223:G223" si="23">SUM(F221:F222)</f>
        <v>34.9</v>
      </c>
      <c r="G223" s="79">
        <f t="shared" si="23"/>
        <v>19.3</v>
      </c>
      <c r="H223" s="78" t="s">
        <v>193</v>
      </c>
      <c r="I223" s="78" t="s">
        <v>193</v>
      </c>
      <c r="J223" s="79" t="s">
        <v>193</v>
      </c>
    </row>
    <row r="224" spans="1:10" s="76" customFormat="1" ht="15.05" customHeight="1" x14ac:dyDescent="0.25">
      <c r="A224" s="77"/>
      <c r="B224" s="28" t="s">
        <v>5</v>
      </c>
      <c r="C224" s="62" t="s">
        <v>173</v>
      </c>
      <c r="D224" s="74">
        <v>24</v>
      </c>
      <c r="E224" s="74">
        <v>18</v>
      </c>
      <c r="F224" s="75">
        <v>2.4</v>
      </c>
      <c r="G224" s="75">
        <v>1.6</v>
      </c>
      <c r="H224" s="74">
        <v>31.6</v>
      </c>
      <c r="I224" s="74">
        <v>36</v>
      </c>
      <c r="J224" s="75" t="s">
        <v>194</v>
      </c>
    </row>
    <row r="225" spans="1:12" s="76" customFormat="1" ht="15.05" customHeight="1" x14ac:dyDescent="0.25">
      <c r="A225" s="77"/>
      <c r="B225" s="28"/>
      <c r="C225" s="62" t="s">
        <v>177</v>
      </c>
      <c r="D225" s="74">
        <v>10</v>
      </c>
      <c r="E225" s="74">
        <v>5</v>
      </c>
      <c r="F225" s="75">
        <v>0.2</v>
      </c>
      <c r="G225" s="75">
        <v>0.1</v>
      </c>
      <c r="H225" s="74">
        <v>2.2999999999999998</v>
      </c>
      <c r="I225" s="74">
        <v>34</v>
      </c>
      <c r="J225" s="75" t="s">
        <v>192</v>
      </c>
    </row>
    <row r="226" spans="1:12" s="76" customFormat="1" ht="15.05" customHeight="1" x14ac:dyDescent="0.25">
      <c r="A226" s="77"/>
      <c r="B226" s="28"/>
      <c r="C226" s="62" t="s">
        <v>175</v>
      </c>
      <c r="D226" s="74">
        <v>16</v>
      </c>
      <c r="E226" s="74">
        <v>24</v>
      </c>
      <c r="F226" s="75">
        <v>0.7</v>
      </c>
      <c r="G226" s="75">
        <v>0.4</v>
      </c>
      <c r="H226" s="74">
        <v>14</v>
      </c>
      <c r="I226" s="74">
        <v>37</v>
      </c>
      <c r="J226" s="75" t="s">
        <v>192</v>
      </c>
    </row>
    <row r="227" spans="1:12" s="76" customFormat="1" ht="15.05" customHeight="1" x14ac:dyDescent="0.25">
      <c r="A227" s="77"/>
      <c r="B227" s="28"/>
      <c r="C227" s="62" t="s">
        <v>176</v>
      </c>
      <c r="D227" s="74">
        <v>32</v>
      </c>
      <c r="E227" s="74">
        <v>86</v>
      </c>
      <c r="F227" s="75">
        <v>5.0999999999999996</v>
      </c>
      <c r="G227" s="75">
        <v>2.9</v>
      </c>
      <c r="H227" s="74">
        <v>32</v>
      </c>
      <c r="I227" s="74">
        <v>39</v>
      </c>
      <c r="J227" s="75" t="s">
        <v>192</v>
      </c>
    </row>
    <row r="228" spans="1:12" s="80" customFormat="1" ht="15.05" customHeight="1" x14ac:dyDescent="0.25">
      <c r="A228" s="77"/>
      <c r="B228" s="77" t="s">
        <v>20</v>
      </c>
      <c r="C228" s="77"/>
      <c r="D228" s="78">
        <f>SUM(D224:D227)</f>
        <v>82</v>
      </c>
      <c r="E228" s="78">
        <f>SUM(E224:E227)</f>
        <v>133</v>
      </c>
      <c r="F228" s="79">
        <f>SUM(F224:F227)</f>
        <v>8.3999999999999986</v>
      </c>
      <c r="G228" s="79">
        <f>SUM(G224:G227)</f>
        <v>5</v>
      </c>
      <c r="H228" s="78" t="s">
        <v>193</v>
      </c>
      <c r="I228" s="78" t="s">
        <v>193</v>
      </c>
      <c r="J228" s="79" t="s">
        <v>193</v>
      </c>
    </row>
    <row r="229" spans="1:12" s="76" customFormat="1" ht="15.05" customHeight="1" x14ac:dyDescent="0.25">
      <c r="A229" s="82" t="s">
        <v>178</v>
      </c>
      <c r="B229" s="15" t="s">
        <v>14</v>
      </c>
      <c r="C229" s="35" t="s">
        <v>306</v>
      </c>
      <c r="D229" s="84">
        <v>80</v>
      </c>
      <c r="E229" s="84">
        <v>101</v>
      </c>
      <c r="F229" s="85">
        <v>21</v>
      </c>
      <c r="G229" s="85">
        <v>12.6</v>
      </c>
      <c r="H229" s="84">
        <v>56.2</v>
      </c>
      <c r="I229" s="84">
        <v>46</v>
      </c>
      <c r="J229" s="85" t="s">
        <v>194</v>
      </c>
    </row>
    <row r="230" spans="1:12" s="76" customFormat="1" ht="15.05" customHeight="1" x14ac:dyDescent="0.25">
      <c r="A230" s="77"/>
      <c r="B230" s="28"/>
      <c r="C230" s="62" t="s">
        <v>305</v>
      </c>
      <c r="D230" s="74">
        <v>25</v>
      </c>
      <c r="E230" s="74">
        <v>38</v>
      </c>
      <c r="F230" s="75">
        <v>6.5</v>
      </c>
      <c r="G230" s="75">
        <v>4.5</v>
      </c>
      <c r="H230" s="74">
        <v>57.3</v>
      </c>
      <c r="I230" s="74">
        <v>46</v>
      </c>
      <c r="J230" s="75" t="s">
        <v>194</v>
      </c>
    </row>
    <row r="231" spans="1:12" s="80" customFormat="1" ht="15.05" customHeight="1" x14ac:dyDescent="0.25">
      <c r="A231" s="77"/>
      <c r="B231" s="77" t="s">
        <v>16</v>
      </c>
      <c r="C231" s="77"/>
      <c r="D231" s="78">
        <f>SUM(D229:D230)</f>
        <v>105</v>
      </c>
      <c r="E231" s="78">
        <f>SUM(E229:E230)</f>
        <v>139</v>
      </c>
      <c r="F231" s="79">
        <f t="shared" ref="F231:G231" si="24">SUM(F229:F230)</f>
        <v>27.5</v>
      </c>
      <c r="G231" s="79">
        <f t="shared" si="24"/>
        <v>17.100000000000001</v>
      </c>
      <c r="H231" s="78" t="s">
        <v>193</v>
      </c>
      <c r="I231" s="78" t="s">
        <v>193</v>
      </c>
      <c r="J231" s="79" t="s">
        <v>193</v>
      </c>
    </row>
    <row r="232" spans="1:12" s="76" customFormat="1" ht="15.05" customHeight="1" x14ac:dyDescent="0.25">
      <c r="A232" s="77"/>
      <c r="B232" s="28" t="s">
        <v>5</v>
      </c>
      <c r="C232" s="62" t="s">
        <v>217</v>
      </c>
      <c r="D232" s="74">
        <v>63</v>
      </c>
      <c r="E232" s="74">
        <v>87</v>
      </c>
      <c r="F232" s="75">
        <v>14.24</v>
      </c>
      <c r="G232" s="75">
        <v>5</v>
      </c>
      <c r="H232" s="74">
        <v>33.299999999999997</v>
      </c>
      <c r="I232" s="74">
        <v>40</v>
      </c>
      <c r="J232" s="75" t="s">
        <v>194</v>
      </c>
    </row>
    <row r="233" spans="1:12" s="76" customFormat="1" ht="15.05" customHeight="1" x14ac:dyDescent="0.25">
      <c r="A233" s="77"/>
      <c r="B233" s="28"/>
      <c r="C233" s="62" t="s">
        <v>181</v>
      </c>
      <c r="D233" s="74">
        <v>20</v>
      </c>
      <c r="E233" s="74">
        <v>20</v>
      </c>
      <c r="F233" s="75">
        <v>1.25</v>
      </c>
      <c r="G233" s="75">
        <v>1</v>
      </c>
      <c r="H233" s="74">
        <v>16</v>
      </c>
      <c r="I233" s="74">
        <v>38.5</v>
      </c>
      <c r="J233" s="75" t="s">
        <v>192</v>
      </c>
    </row>
    <row r="234" spans="1:12" s="76" customFormat="1" ht="15.05" customHeight="1" x14ac:dyDescent="0.25">
      <c r="A234" s="77"/>
      <c r="B234" s="28"/>
      <c r="C234" s="62" t="s">
        <v>182</v>
      </c>
      <c r="D234" s="74">
        <v>18</v>
      </c>
      <c r="E234" s="74">
        <v>42</v>
      </c>
      <c r="F234" s="75">
        <v>2</v>
      </c>
      <c r="G234" s="75">
        <v>1.5</v>
      </c>
      <c r="H234" s="74">
        <v>32</v>
      </c>
      <c r="I234" s="74">
        <v>38.5</v>
      </c>
      <c r="J234" s="75" t="s">
        <v>192</v>
      </c>
    </row>
    <row r="235" spans="1:12" s="76" customFormat="1" ht="15.05" customHeight="1" x14ac:dyDescent="0.25">
      <c r="A235" s="77"/>
      <c r="B235" s="28"/>
      <c r="C235" s="62" t="s">
        <v>183</v>
      </c>
      <c r="D235" s="74">
        <v>20</v>
      </c>
      <c r="E235" s="74">
        <v>42</v>
      </c>
      <c r="F235" s="75">
        <v>3</v>
      </c>
      <c r="G235" s="75">
        <v>1.5</v>
      </c>
      <c r="H235" s="74">
        <v>37</v>
      </c>
      <c r="I235" s="74">
        <v>38.5</v>
      </c>
      <c r="J235" s="75" t="s">
        <v>194</v>
      </c>
    </row>
    <row r="236" spans="1:12" s="76" customFormat="1" ht="15.05" customHeight="1" x14ac:dyDescent="0.25">
      <c r="A236" s="77"/>
      <c r="B236" s="28"/>
      <c r="C236" s="62" t="s">
        <v>184</v>
      </c>
      <c r="D236" s="74">
        <v>17</v>
      </c>
      <c r="E236" s="74">
        <v>27</v>
      </c>
      <c r="F236" s="75">
        <v>1.4</v>
      </c>
      <c r="G236" s="75">
        <v>1</v>
      </c>
      <c r="H236" s="74">
        <v>16</v>
      </c>
      <c r="I236" s="74">
        <v>38.5</v>
      </c>
      <c r="J236" s="75" t="s">
        <v>192</v>
      </c>
    </row>
    <row r="237" spans="1:12" s="76" customFormat="1" ht="15.05" customHeight="1" x14ac:dyDescent="0.25">
      <c r="A237" s="77"/>
      <c r="B237" s="28"/>
      <c r="C237" s="62" t="s">
        <v>185</v>
      </c>
      <c r="D237" s="74">
        <v>20</v>
      </c>
      <c r="E237" s="74">
        <v>31</v>
      </c>
      <c r="F237" s="75">
        <v>2</v>
      </c>
      <c r="G237" s="75">
        <v>2</v>
      </c>
      <c r="H237" s="74">
        <v>32</v>
      </c>
      <c r="I237" s="74">
        <v>38.5</v>
      </c>
      <c r="J237" s="75" t="s">
        <v>192</v>
      </c>
    </row>
    <row r="238" spans="1:12" s="80" customFormat="1" ht="15.05" customHeight="1" x14ac:dyDescent="0.25">
      <c r="A238" s="140"/>
      <c r="B238" s="140" t="s">
        <v>20</v>
      </c>
      <c r="C238" s="140"/>
      <c r="D238" s="143">
        <f>SUM(D232:D237)</f>
        <v>158</v>
      </c>
      <c r="E238" s="143">
        <f>SUM(E232:E237)</f>
        <v>249</v>
      </c>
      <c r="F238" s="144">
        <f t="shared" ref="F238:G238" si="25">SUM(F232:F237)</f>
        <v>23.89</v>
      </c>
      <c r="G238" s="144">
        <f t="shared" si="25"/>
        <v>12</v>
      </c>
      <c r="H238" s="144" t="s">
        <v>193</v>
      </c>
      <c r="I238" s="144" t="s">
        <v>193</v>
      </c>
      <c r="J238" s="144" t="s">
        <v>193</v>
      </c>
    </row>
    <row r="239" spans="1:12" s="81" customFormat="1" ht="15.05" customHeight="1" x14ac:dyDescent="0.25">
      <c r="A239" s="97"/>
      <c r="B239" s="97"/>
      <c r="C239" s="97" t="s">
        <v>16</v>
      </c>
      <c r="D239" s="98">
        <f>D231+D223+D215+D204+D192+D183+D175+D169+D161+D150+D116+D61+D57+D50+D44+D35+D25+D15+D13+D199+D197</f>
        <v>5951</v>
      </c>
      <c r="E239" s="98">
        <f>E231+E223+E215+E204+E192+E183+E175+E169+E161+E150+E116+E61+E57+E50+E44+E35+E25+E15+E13+E199+E197</f>
        <v>7057</v>
      </c>
      <c r="F239" s="99">
        <f>F231+F223+F215+F204+F192+F183+F175+F169+F161+F150+F116+F61+F57+F50+F44+F35+F25+F15+F13+F199+F197</f>
        <v>1637.0200000000002</v>
      </c>
      <c r="G239" s="99">
        <v>952.8</v>
      </c>
      <c r="H239" s="99"/>
      <c r="I239" s="99"/>
      <c r="J239" s="99"/>
      <c r="L239" s="116"/>
    </row>
    <row r="240" spans="1:12" s="81" customFormat="1" ht="15.05" customHeight="1" x14ac:dyDescent="0.25">
      <c r="A240" s="97"/>
      <c r="B240" s="97"/>
      <c r="C240" s="97" t="s">
        <v>20</v>
      </c>
      <c r="D240" s="98">
        <f>D238+D228+D220+D210+D207+D206+D200+D196+D195+D188+D187+D179+D170+D168+D156+D155+D154+D144+D143+D69+D66+D65+D59+D54+D48+D40+D47+D32+D31+D30+D19+D12+D11+D10+D9+D198</f>
        <v>2076</v>
      </c>
      <c r="E240" s="98">
        <f>E238+E228+E220+E210+E207+E206+E200+E196+E195+E188+E187+E179+E170+E168+E156+E155+E154+E144+E143+E69+E66+E65+E59+E54+E48+E40+E47+E32+E31+E30+E19+E12+E11+E10+E9+E198</f>
        <v>3843</v>
      </c>
      <c r="F240" s="99">
        <f>F238+F228+F220+F210+F207+F206+F200+F196+F195+F188+F187+F179+F170+F168+F156+F155+F154+F144+F143+F69+F66+F65+F59+F54+F48+F40+F47+F32+F31+F30+F19+F12+F11+F10+F9+F198</f>
        <v>300.11999999999995</v>
      </c>
      <c r="G240" s="99">
        <v>163.30000000000001</v>
      </c>
      <c r="H240" s="99"/>
      <c r="I240" s="99"/>
      <c r="J240" s="99"/>
      <c r="L240" s="116"/>
    </row>
    <row r="241" spans="1:10" s="7" customFormat="1" x14ac:dyDescent="0.25">
      <c r="A241" s="101" t="s">
        <v>415</v>
      </c>
      <c r="B241" s="101"/>
      <c r="D241" s="3"/>
      <c r="E241" s="3"/>
      <c r="F241" s="3"/>
      <c r="G241" s="3"/>
      <c r="H241" s="8"/>
      <c r="I241" s="8"/>
      <c r="J241" s="8"/>
    </row>
    <row r="242" spans="1:10" s="7" customFormat="1" x14ac:dyDescent="0.25">
      <c r="A242" s="101" t="s">
        <v>507</v>
      </c>
      <c r="B242" s="101"/>
      <c r="D242" s="3"/>
      <c r="E242" s="3"/>
      <c r="F242" s="3"/>
      <c r="G242" s="3"/>
      <c r="H242" s="8"/>
      <c r="I242" s="8"/>
      <c r="J242" s="8"/>
    </row>
    <row r="243" spans="1:10" s="7" customFormat="1" x14ac:dyDescent="0.25">
      <c r="A243" s="102" t="s">
        <v>508</v>
      </c>
      <c r="B243" s="102"/>
      <c r="D243" s="3"/>
      <c r="E243" s="3"/>
      <c r="F243" s="3"/>
      <c r="G243" s="3"/>
      <c r="H243" s="8"/>
      <c r="I243" s="8"/>
      <c r="J243" s="8"/>
    </row>
    <row r="244" spans="1:10" s="7" customFormat="1" x14ac:dyDescent="0.25">
      <c r="A244" s="102" t="s">
        <v>221</v>
      </c>
      <c r="B244" s="102"/>
      <c r="D244" s="3"/>
      <c r="E244" s="3"/>
      <c r="F244" s="3"/>
      <c r="G244" s="3"/>
      <c r="H244" s="8"/>
      <c r="I244" s="8"/>
      <c r="J244" s="8"/>
    </row>
    <row r="246" spans="1:10" ht="15.05" thickBot="1" x14ac:dyDescent="0.3">
      <c r="A246" s="109"/>
      <c r="B246" s="110"/>
      <c r="C246" s="110"/>
      <c r="D246" s="112"/>
      <c r="E246" s="110"/>
      <c r="F246" s="112"/>
      <c r="G246" s="111"/>
      <c r="H246" s="111"/>
      <c r="I246" s="111"/>
      <c r="J246" s="111"/>
    </row>
  </sheetData>
  <pageMargins left="0.39370078740157483" right="0.39370078740157483" top="0.19685039370078741" bottom="0.19685039370078741" header="0.51181102362204722" footer="0.51181102362204722"/>
  <pageSetup paperSize="9" scale="77" orientation="portrait" r:id="rId1"/>
  <headerFooter alignWithMargins="0">
    <oddFooter>&amp;R&amp;"Arial Narrow,Normal"&amp;8&amp;P/&amp;N</oddFooter>
  </headerFooter>
  <rowBreaks count="3" manualBreakCount="3">
    <brk id="69" max="16383" man="1"/>
    <brk id="129" max="16383" man="1"/>
    <brk id="188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244"/>
  <sheetViews>
    <sheetView zoomScaleNormal="100" workbookViewId="0">
      <pane ySplit="8" topLeftCell="A9" activePane="bottomLeft" state="frozen"/>
      <selection activeCell="A2" sqref="A2"/>
      <selection pane="bottomLeft" activeCell="H4" sqref="H4"/>
    </sheetView>
  </sheetViews>
  <sheetFormatPr baseColWidth="10" defaultRowHeight="14.4" x14ac:dyDescent="0.25"/>
  <cols>
    <col min="1" max="1" width="12.69921875" style="5" customWidth="1"/>
    <col min="2" max="2" width="12.69921875" style="6" customWidth="1"/>
    <col min="3" max="3" width="22.69921875" style="7" bestFit="1" customWidth="1"/>
    <col min="4" max="5" width="12.19921875" style="3" customWidth="1"/>
    <col min="6" max="6" width="13.09765625" style="3" customWidth="1"/>
    <col min="7" max="7" width="12.59765625" style="3" customWidth="1"/>
    <col min="8" max="8" width="5" style="8" customWidth="1"/>
    <col min="9" max="11" width="11" style="8"/>
    <col min="12" max="12" width="2.8984375" style="8" customWidth="1"/>
    <col min="13" max="249" width="11" style="8"/>
    <col min="250" max="250" width="10.19921875" style="8" customWidth="1"/>
    <col min="251" max="252" width="5.69921875" style="8" customWidth="1"/>
    <col min="253" max="253" width="1.5" style="8" customWidth="1"/>
    <col min="254" max="255" width="6.3984375" style="8" customWidth="1"/>
    <col min="256" max="256" width="1.5" style="8" customWidth="1"/>
    <col min="257" max="258" width="6" style="8" customWidth="1"/>
    <col min="259" max="263" width="11" style="8"/>
    <col min="264" max="264" width="2.5" style="8" customWidth="1"/>
    <col min="265" max="267" width="11" style="8"/>
    <col min="268" max="268" width="2.8984375" style="8" customWidth="1"/>
    <col min="269" max="505" width="11" style="8"/>
    <col min="506" max="506" width="10.19921875" style="8" customWidth="1"/>
    <col min="507" max="508" width="5.69921875" style="8" customWidth="1"/>
    <col min="509" max="509" width="1.5" style="8" customWidth="1"/>
    <col min="510" max="511" width="6.3984375" style="8" customWidth="1"/>
    <col min="512" max="512" width="1.5" style="8" customWidth="1"/>
    <col min="513" max="514" width="6" style="8" customWidth="1"/>
    <col min="515" max="519" width="11" style="8"/>
    <col min="520" max="520" width="2.5" style="8" customWidth="1"/>
    <col min="521" max="523" width="11" style="8"/>
    <col min="524" max="524" width="2.8984375" style="8" customWidth="1"/>
    <col min="525" max="761" width="11" style="8"/>
    <col min="762" max="762" width="10.19921875" style="8" customWidth="1"/>
    <col min="763" max="764" width="5.69921875" style="8" customWidth="1"/>
    <col min="765" max="765" width="1.5" style="8" customWidth="1"/>
    <col min="766" max="767" width="6.3984375" style="8" customWidth="1"/>
    <col min="768" max="768" width="1.5" style="8" customWidth="1"/>
    <col min="769" max="770" width="6" style="8" customWidth="1"/>
    <col min="771" max="775" width="11" style="8"/>
    <col min="776" max="776" width="2.5" style="8" customWidth="1"/>
    <col min="777" max="779" width="11" style="8"/>
    <col min="780" max="780" width="2.8984375" style="8" customWidth="1"/>
    <col min="781" max="1017" width="11" style="8"/>
    <col min="1018" max="1018" width="10.19921875" style="8" customWidth="1"/>
    <col min="1019" max="1020" width="5.69921875" style="8" customWidth="1"/>
    <col min="1021" max="1021" width="1.5" style="8" customWidth="1"/>
    <col min="1022" max="1023" width="6.3984375" style="8" customWidth="1"/>
    <col min="1024" max="1024" width="1.5" style="8" customWidth="1"/>
    <col min="1025" max="1026" width="6" style="8" customWidth="1"/>
    <col min="1027" max="1031" width="11" style="8"/>
    <col min="1032" max="1032" width="2.5" style="8" customWidth="1"/>
    <col min="1033" max="1035" width="11" style="8"/>
    <col min="1036" max="1036" width="2.8984375" style="8" customWidth="1"/>
    <col min="1037" max="1273" width="11" style="8"/>
    <col min="1274" max="1274" width="10.19921875" style="8" customWidth="1"/>
    <col min="1275" max="1276" width="5.69921875" style="8" customWidth="1"/>
    <col min="1277" max="1277" width="1.5" style="8" customWidth="1"/>
    <col min="1278" max="1279" width="6.3984375" style="8" customWidth="1"/>
    <col min="1280" max="1280" width="1.5" style="8" customWidth="1"/>
    <col min="1281" max="1282" width="6" style="8" customWidth="1"/>
    <col min="1283" max="1287" width="11" style="8"/>
    <col min="1288" max="1288" width="2.5" style="8" customWidth="1"/>
    <col min="1289" max="1291" width="11" style="8"/>
    <col min="1292" max="1292" width="2.8984375" style="8" customWidth="1"/>
    <col min="1293" max="1529" width="11" style="8"/>
    <col min="1530" max="1530" width="10.19921875" style="8" customWidth="1"/>
    <col min="1531" max="1532" width="5.69921875" style="8" customWidth="1"/>
    <col min="1533" max="1533" width="1.5" style="8" customWidth="1"/>
    <col min="1534" max="1535" width="6.3984375" style="8" customWidth="1"/>
    <col min="1536" max="1536" width="1.5" style="8" customWidth="1"/>
    <col min="1537" max="1538" width="6" style="8" customWidth="1"/>
    <col min="1539" max="1543" width="11" style="8"/>
    <col min="1544" max="1544" width="2.5" style="8" customWidth="1"/>
    <col min="1545" max="1547" width="11" style="8"/>
    <col min="1548" max="1548" width="2.8984375" style="8" customWidth="1"/>
    <col min="1549" max="1785" width="11" style="8"/>
    <col min="1786" max="1786" width="10.19921875" style="8" customWidth="1"/>
    <col min="1787" max="1788" width="5.69921875" style="8" customWidth="1"/>
    <col min="1789" max="1789" width="1.5" style="8" customWidth="1"/>
    <col min="1790" max="1791" width="6.3984375" style="8" customWidth="1"/>
    <col min="1792" max="1792" width="1.5" style="8" customWidth="1"/>
    <col min="1793" max="1794" width="6" style="8" customWidth="1"/>
    <col min="1795" max="1799" width="11" style="8"/>
    <col min="1800" max="1800" width="2.5" style="8" customWidth="1"/>
    <col min="1801" max="1803" width="11" style="8"/>
    <col min="1804" max="1804" width="2.8984375" style="8" customWidth="1"/>
    <col min="1805" max="2041" width="11" style="8"/>
    <col min="2042" max="2042" width="10.19921875" style="8" customWidth="1"/>
    <col min="2043" max="2044" width="5.69921875" style="8" customWidth="1"/>
    <col min="2045" max="2045" width="1.5" style="8" customWidth="1"/>
    <col min="2046" max="2047" width="6.3984375" style="8" customWidth="1"/>
    <col min="2048" max="2048" width="1.5" style="8" customWidth="1"/>
    <col min="2049" max="2050" width="6" style="8" customWidth="1"/>
    <col min="2051" max="2055" width="11" style="8"/>
    <col min="2056" max="2056" width="2.5" style="8" customWidth="1"/>
    <col min="2057" max="2059" width="11" style="8"/>
    <col min="2060" max="2060" width="2.8984375" style="8" customWidth="1"/>
    <col min="2061" max="2297" width="11" style="8"/>
    <col min="2298" max="2298" width="10.19921875" style="8" customWidth="1"/>
    <col min="2299" max="2300" width="5.69921875" style="8" customWidth="1"/>
    <col min="2301" max="2301" width="1.5" style="8" customWidth="1"/>
    <col min="2302" max="2303" width="6.3984375" style="8" customWidth="1"/>
    <col min="2304" max="2304" width="1.5" style="8" customWidth="1"/>
    <col min="2305" max="2306" width="6" style="8" customWidth="1"/>
    <col min="2307" max="2311" width="11" style="8"/>
    <col min="2312" max="2312" width="2.5" style="8" customWidth="1"/>
    <col min="2313" max="2315" width="11" style="8"/>
    <col min="2316" max="2316" width="2.8984375" style="8" customWidth="1"/>
    <col min="2317" max="2553" width="11" style="8"/>
    <col min="2554" max="2554" width="10.19921875" style="8" customWidth="1"/>
    <col min="2555" max="2556" width="5.69921875" style="8" customWidth="1"/>
    <col min="2557" max="2557" width="1.5" style="8" customWidth="1"/>
    <col min="2558" max="2559" width="6.3984375" style="8" customWidth="1"/>
    <col min="2560" max="2560" width="1.5" style="8" customWidth="1"/>
    <col min="2561" max="2562" width="6" style="8" customWidth="1"/>
    <col min="2563" max="2567" width="11" style="8"/>
    <col min="2568" max="2568" width="2.5" style="8" customWidth="1"/>
    <col min="2569" max="2571" width="11" style="8"/>
    <col min="2572" max="2572" width="2.8984375" style="8" customWidth="1"/>
    <col min="2573" max="2809" width="11" style="8"/>
    <col min="2810" max="2810" width="10.19921875" style="8" customWidth="1"/>
    <col min="2811" max="2812" width="5.69921875" style="8" customWidth="1"/>
    <col min="2813" max="2813" width="1.5" style="8" customWidth="1"/>
    <col min="2814" max="2815" width="6.3984375" style="8" customWidth="1"/>
    <col min="2816" max="2816" width="1.5" style="8" customWidth="1"/>
    <col min="2817" max="2818" width="6" style="8" customWidth="1"/>
    <col min="2819" max="2823" width="11" style="8"/>
    <col min="2824" max="2824" width="2.5" style="8" customWidth="1"/>
    <col min="2825" max="2827" width="11" style="8"/>
    <col min="2828" max="2828" width="2.8984375" style="8" customWidth="1"/>
    <col min="2829" max="3065" width="11" style="8"/>
    <col min="3066" max="3066" width="10.19921875" style="8" customWidth="1"/>
    <col min="3067" max="3068" width="5.69921875" style="8" customWidth="1"/>
    <col min="3069" max="3069" width="1.5" style="8" customWidth="1"/>
    <col min="3070" max="3071" width="6.3984375" style="8" customWidth="1"/>
    <col min="3072" max="3072" width="1.5" style="8" customWidth="1"/>
    <col min="3073" max="3074" width="6" style="8" customWidth="1"/>
    <col min="3075" max="3079" width="11" style="8"/>
    <col min="3080" max="3080" width="2.5" style="8" customWidth="1"/>
    <col min="3081" max="3083" width="11" style="8"/>
    <col min="3084" max="3084" width="2.8984375" style="8" customWidth="1"/>
    <col min="3085" max="3321" width="11" style="8"/>
    <col min="3322" max="3322" width="10.19921875" style="8" customWidth="1"/>
    <col min="3323" max="3324" width="5.69921875" style="8" customWidth="1"/>
    <col min="3325" max="3325" width="1.5" style="8" customWidth="1"/>
    <col min="3326" max="3327" width="6.3984375" style="8" customWidth="1"/>
    <col min="3328" max="3328" width="1.5" style="8" customWidth="1"/>
    <col min="3329" max="3330" width="6" style="8" customWidth="1"/>
    <col min="3331" max="3335" width="11" style="8"/>
    <col min="3336" max="3336" width="2.5" style="8" customWidth="1"/>
    <col min="3337" max="3339" width="11" style="8"/>
    <col min="3340" max="3340" width="2.8984375" style="8" customWidth="1"/>
    <col min="3341" max="3577" width="11" style="8"/>
    <col min="3578" max="3578" width="10.19921875" style="8" customWidth="1"/>
    <col min="3579" max="3580" width="5.69921875" style="8" customWidth="1"/>
    <col min="3581" max="3581" width="1.5" style="8" customWidth="1"/>
    <col min="3582" max="3583" width="6.3984375" style="8" customWidth="1"/>
    <col min="3584" max="3584" width="1.5" style="8" customWidth="1"/>
    <col min="3585" max="3586" width="6" style="8" customWidth="1"/>
    <col min="3587" max="3591" width="11" style="8"/>
    <col min="3592" max="3592" width="2.5" style="8" customWidth="1"/>
    <col min="3593" max="3595" width="11" style="8"/>
    <col min="3596" max="3596" width="2.8984375" style="8" customWidth="1"/>
    <col min="3597" max="3833" width="11" style="8"/>
    <col min="3834" max="3834" width="10.19921875" style="8" customWidth="1"/>
    <col min="3835" max="3836" width="5.69921875" style="8" customWidth="1"/>
    <col min="3837" max="3837" width="1.5" style="8" customWidth="1"/>
    <col min="3838" max="3839" width="6.3984375" style="8" customWidth="1"/>
    <col min="3840" max="3840" width="1.5" style="8" customWidth="1"/>
    <col min="3841" max="3842" width="6" style="8" customWidth="1"/>
    <col min="3843" max="3847" width="11" style="8"/>
    <col min="3848" max="3848" width="2.5" style="8" customWidth="1"/>
    <col min="3849" max="3851" width="11" style="8"/>
    <col min="3852" max="3852" width="2.8984375" style="8" customWidth="1"/>
    <col min="3853" max="4089" width="11" style="8"/>
    <col min="4090" max="4090" width="10.19921875" style="8" customWidth="1"/>
    <col min="4091" max="4092" width="5.69921875" style="8" customWidth="1"/>
    <col min="4093" max="4093" width="1.5" style="8" customWidth="1"/>
    <col min="4094" max="4095" width="6.3984375" style="8" customWidth="1"/>
    <col min="4096" max="4096" width="1.5" style="8" customWidth="1"/>
    <col min="4097" max="4098" width="6" style="8" customWidth="1"/>
    <col min="4099" max="4103" width="11" style="8"/>
    <col min="4104" max="4104" width="2.5" style="8" customWidth="1"/>
    <col min="4105" max="4107" width="11" style="8"/>
    <col min="4108" max="4108" width="2.8984375" style="8" customWidth="1"/>
    <col min="4109" max="4345" width="11" style="8"/>
    <col min="4346" max="4346" width="10.19921875" style="8" customWidth="1"/>
    <col min="4347" max="4348" width="5.69921875" style="8" customWidth="1"/>
    <col min="4349" max="4349" width="1.5" style="8" customWidth="1"/>
    <col min="4350" max="4351" width="6.3984375" style="8" customWidth="1"/>
    <col min="4352" max="4352" width="1.5" style="8" customWidth="1"/>
    <col min="4353" max="4354" width="6" style="8" customWidth="1"/>
    <col min="4355" max="4359" width="11" style="8"/>
    <col min="4360" max="4360" width="2.5" style="8" customWidth="1"/>
    <col min="4361" max="4363" width="11" style="8"/>
    <col min="4364" max="4364" width="2.8984375" style="8" customWidth="1"/>
    <col min="4365" max="4601" width="11" style="8"/>
    <col min="4602" max="4602" width="10.19921875" style="8" customWidth="1"/>
    <col min="4603" max="4604" width="5.69921875" style="8" customWidth="1"/>
    <col min="4605" max="4605" width="1.5" style="8" customWidth="1"/>
    <col min="4606" max="4607" width="6.3984375" style="8" customWidth="1"/>
    <col min="4608" max="4608" width="1.5" style="8" customWidth="1"/>
    <col min="4609" max="4610" width="6" style="8" customWidth="1"/>
    <col min="4611" max="4615" width="11" style="8"/>
    <col min="4616" max="4616" width="2.5" style="8" customWidth="1"/>
    <col min="4617" max="4619" width="11" style="8"/>
    <col min="4620" max="4620" width="2.8984375" style="8" customWidth="1"/>
    <col min="4621" max="4857" width="11" style="8"/>
    <col min="4858" max="4858" width="10.19921875" style="8" customWidth="1"/>
    <col min="4859" max="4860" width="5.69921875" style="8" customWidth="1"/>
    <col min="4861" max="4861" width="1.5" style="8" customWidth="1"/>
    <col min="4862" max="4863" width="6.3984375" style="8" customWidth="1"/>
    <col min="4864" max="4864" width="1.5" style="8" customWidth="1"/>
    <col min="4865" max="4866" width="6" style="8" customWidth="1"/>
    <col min="4867" max="4871" width="11" style="8"/>
    <col min="4872" max="4872" width="2.5" style="8" customWidth="1"/>
    <col min="4873" max="4875" width="11" style="8"/>
    <col min="4876" max="4876" width="2.8984375" style="8" customWidth="1"/>
    <col min="4877" max="5113" width="11" style="8"/>
    <col min="5114" max="5114" width="10.19921875" style="8" customWidth="1"/>
    <col min="5115" max="5116" width="5.69921875" style="8" customWidth="1"/>
    <col min="5117" max="5117" width="1.5" style="8" customWidth="1"/>
    <col min="5118" max="5119" width="6.3984375" style="8" customWidth="1"/>
    <col min="5120" max="5120" width="1.5" style="8" customWidth="1"/>
    <col min="5121" max="5122" width="6" style="8" customWidth="1"/>
    <col min="5123" max="5127" width="11" style="8"/>
    <col min="5128" max="5128" width="2.5" style="8" customWidth="1"/>
    <col min="5129" max="5131" width="11" style="8"/>
    <col min="5132" max="5132" width="2.8984375" style="8" customWidth="1"/>
    <col min="5133" max="5369" width="11" style="8"/>
    <col min="5370" max="5370" width="10.19921875" style="8" customWidth="1"/>
    <col min="5371" max="5372" width="5.69921875" style="8" customWidth="1"/>
    <col min="5373" max="5373" width="1.5" style="8" customWidth="1"/>
    <col min="5374" max="5375" width="6.3984375" style="8" customWidth="1"/>
    <col min="5376" max="5376" width="1.5" style="8" customWidth="1"/>
    <col min="5377" max="5378" width="6" style="8" customWidth="1"/>
    <col min="5379" max="5383" width="11" style="8"/>
    <col min="5384" max="5384" width="2.5" style="8" customWidth="1"/>
    <col min="5385" max="5387" width="11" style="8"/>
    <col min="5388" max="5388" width="2.8984375" style="8" customWidth="1"/>
    <col min="5389" max="5625" width="11" style="8"/>
    <col min="5626" max="5626" width="10.19921875" style="8" customWidth="1"/>
    <col min="5627" max="5628" width="5.69921875" style="8" customWidth="1"/>
    <col min="5629" max="5629" width="1.5" style="8" customWidth="1"/>
    <col min="5630" max="5631" width="6.3984375" style="8" customWidth="1"/>
    <col min="5632" max="5632" width="1.5" style="8" customWidth="1"/>
    <col min="5633" max="5634" width="6" style="8" customWidth="1"/>
    <col min="5635" max="5639" width="11" style="8"/>
    <col min="5640" max="5640" width="2.5" style="8" customWidth="1"/>
    <col min="5641" max="5643" width="11" style="8"/>
    <col min="5644" max="5644" width="2.8984375" style="8" customWidth="1"/>
    <col min="5645" max="5881" width="11" style="8"/>
    <col min="5882" max="5882" width="10.19921875" style="8" customWidth="1"/>
    <col min="5883" max="5884" width="5.69921875" style="8" customWidth="1"/>
    <col min="5885" max="5885" width="1.5" style="8" customWidth="1"/>
    <col min="5886" max="5887" width="6.3984375" style="8" customWidth="1"/>
    <col min="5888" max="5888" width="1.5" style="8" customWidth="1"/>
    <col min="5889" max="5890" width="6" style="8" customWidth="1"/>
    <col min="5891" max="5895" width="11" style="8"/>
    <col min="5896" max="5896" width="2.5" style="8" customWidth="1"/>
    <col min="5897" max="5899" width="11" style="8"/>
    <col min="5900" max="5900" width="2.8984375" style="8" customWidth="1"/>
    <col min="5901" max="6137" width="11" style="8"/>
    <col min="6138" max="6138" width="10.19921875" style="8" customWidth="1"/>
    <col min="6139" max="6140" width="5.69921875" style="8" customWidth="1"/>
    <col min="6141" max="6141" width="1.5" style="8" customWidth="1"/>
    <col min="6142" max="6143" width="6.3984375" style="8" customWidth="1"/>
    <col min="6144" max="6144" width="1.5" style="8" customWidth="1"/>
    <col min="6145" max="6146" width="6" style="8" customWidth="1"/>
    <col min="6147" max="6151" width="11" style="8"/>
    <col min="6152" max="6152" width="2.5" style="8" customWidth="1"/>
    <col min="6153" max="6155" width="11" style="8"/>
    <col min="6156" max="6156" width="2.8984375" style="8" customWidth="1"/>
    <col min="6157" max="6393" width="11" style="8"/>
    <col min="6394" max="6394" width="10.19921875" style="8" customWidth="1"/>
    <col min="6395" max="6396" width="5.69921875" style="8" customWidth="1"/>
    <col min="6397" max="6397" width="1.5" style="8" customWidth="1"/>
    <col min="6398" max="6399" width="6.3984375" style="8" customWidth="1"/>
    <col min="6400" max="6400" width="1.5" style="8" customWidth="1"/>
    <col min="6401" max="6402" width="6" style="8" customWidth="1"/>
    <col min="6403" max="6407" width="11" style="8"/>
    <col min="6408" max="6408" width="2.5" style="8" customWidth="1"/>
    <col min="6409" max="6411" width="11" style="8"/>
    <col min="6412" max="6412" width="2.8984375" style="8" customWidth="1"/>
    <col min="6413" max="6649" width="11" style="8"/>
    <col min="6650" max="6650" width="10.19921875" style="8" customWidth="1"/>
    <col min="6651" max="6652" width="5.69921875" style="8" customWidth="1"/>
    <col min="6653" max="6653" width="1.5" style="8" customWidth="1"/>
    <col min="6654" max="6655" width="6.3984375" style="8" customWidth="1"/>
    <col min="6656" max="6656" width="1.5" style="8" customWidth="1"/>
    <col min="6657" max="6658" width="6" style="8" customWidth="1"/>
    <col min="6659" max="6663" width="11" style="8"/>
    <col min="6664" max="6664" width="2.5" style="8" customWidth="1"/>
    <col min="6665" max="6667" width="11" style="8"/>
    <col min="6668" max="6668" width="2.8984375" style="8" customWidth="1"/>
    <col min="6669" max="6905" width="11" style="8"/>
    <col min="6906" max="6906" width="10.19921875" style="8" customWidth="1"/>
    <col min="6907" max="6908" width="5.69921875" style="8" customWidth="1"/>
    <col min="6909" max="6909" width="1.5" style="8" customWidth="1"/>
    <col min="6910" max="6911" width="6.3984375" style="8" customWidth="1"/>
    <col min="6912" max="6912" width="1.5" style="8" customWidth="1"/>
    <col min="6913" max="6914" width="6" style="8" customWidth="1"/>
    <col min="6915" max="6919" width="11" style="8"/>
    <col min="6920" max="6920" width="2.5" style="8" customWidth="1"/>
    <col min="6921" max="6923" width="11" style="8"/>
    <col min="6924" max="6924" width="2.8984375" style="8" customWidth="1"/>
    <col min="6925" max="7161" width="11" style="8"/>
    <col min="7162" max="7162" width="10.19921875" style="8" customWidth="1"/>
    <col min="7163" max="7164" width="5.69921875" style="8" customWidth="1"/>
    <col min="7165" max="7165" width="1.5" style="8" customWidth="1"/>
    <col min="7166" max="7167" width="6.3984375" style="8" customWidth="1"/>
    <col min="7168" max="7168" width="1.5" style="8" customWidth="1"/>
    <col min="7169" max="7170" width="6" style="8" customWidth="1"/>
    <col min="7171" max="7175" width="11" style="8"/>
    <col min="7176" max="7176" width="2.5" style="8" customWidth="1"/>
    <col min="7177" max="7179" width="11" style="8"/>
    <col min="7180" max="7180" width="2.8984375" style="8" customWidth="1"/>
    <col min="7181" max="7417" width="11" style="8"/>
    <col min="7418" max="7418" width="10.19921875" style="8" customWidth="1"/>
    <col min="7419" max="7420" width="5.69921875" style="8" customWidth="1"/>
    <col min="7421" max="7421" width="1.5" style="8" customWidth="1"/>
    <col min="7422" max="7423" width="6.3984375" style="8" customWidth="1"/>
    <col min="7424" max="7424" width="1.5" style="8" customWidth="1"/>
    <col min="7425" max="7426" width="6" style="8" customWidth="1"/>
    <col min="7427" max="7431" width="11" style="8"/>
    <col min="7432" max="7432" width="2.5" style="8" customWidth="1"/>
    <col min="7433" max="7435" width="11" style="8"/>
    <col min="7436" max="7436" width="2.8984375" style="8" customWidth="1"/>
    <col min="7437" max="7673" width="11" style="8"/>
    <col min="7674" max="7674" width="10.19921875" style="8" customWidth="1"/>
    <col min="7675" max="7676" width="5.69921875" style="8" customWidth="1"/>
    <col min="7677" max="7677" width="1.5" style="8" customWidth="1"/>
    <col min="7678" max="7679" width="6.3984375" style="8" customWidth="1"/>
    <col min="7680" max="7680" width="1.5" style="8" customWidth="1"/>
    <col min="7681" max="7682" width="6" style="8" customWidth="1"/>
    <col min="7683" max="7687" width="11" style="8"/>
    <col min="7688" max="7688" width="2.5" style="8" customWidth="1"/>
    <col min="7689" max="7691" width="11" style="8"/>
    <col min="7692" max="7692" width="2.8984375" style="8" customWidth="1"/>
    <col min="7693" max="7929" width="11" style="8"/>
    <col min="7930" max="7930" width="10.19921875" style="8" customWidth="1"/>
    <col min="7931" max="7932" width="5.69921875" style="8" customWidth="1"/>
    <col min="7933" max="7933" width="1.5" style="8" customWidth="1"/>
    <col min="7934" max="7935" width="6.3984375" style="8" customWidth="1"/>
    <col min="7936" max="7936" width="1.5" style="8" customWidth="1"/>
    <col min="7937" max="7938" width="6" style="8" customWidth="1"/>
    <col min="7939" max="7943" width="11" style="8"/>
    <col min="7944" max="7944" width="2.5" style="8" customWidth="1"/>
    <col min="7945" max="7947" width="11" style="8"/>
    <col min="7948" max="7948" width="2.8984375" style="8" customWidth="1"/>
    <col min="7949" max="8185" width="11" style="8"/>
    <col min="8186" max="8186" width="10.19921875" style="8" customWidth="1"/>
    <col min="8187" max="8188" width="5.69921875" style="8" customWidth="1"/>
    <col min="8189" max="8189" width="1.5" style="8" customWidth="1"/>
    <col min="8190" max="8191" width="6.3984375" style="8" customWidth="1"/>
    <col min="8192" max="8192" width="1.5" style="8" customWidth="1"/>
    <col min="8193" max="8194" width="6" style="8" customWidth="1"/>
    <col min="8195" max="8199" width="11" style="8"/>
    <col min="8200" max="8200" width="2.5" style="8" customWidth="1"/>
    <col min="8201" max="8203" width="11" style="8"/>
    <col min="8204" max="8204" width="2.8984375" style="8" customWidth="1"/>
    <col min="8205" max="8441" width="11" style="8"/>
    <col min="8442" max="8442" width="10.19921875" style="8" customWidth="1"/>
    <col min="8443" max="8444" width="5.69921875" style="8" customWidth="1"/>
    <col min="8445" max="8445" width="1.5" style="8" customWidth="1"/>
    <col min="8446" max="8447" width="6.3984375" style="8" customWidth="1"/>
    <col min="8448" max="8448" width="1.5" style="8" customWidth="1"/>
    <col min="8449" max="8450" width="6" style="8" customWidth="1"/>
    <col min="8451" max="8455" width="11" style="8"/>
    <col min="8456" max="8456" width="2.5" style="8" customWidth="1"/>
    <col min="8457" max="8459" width="11" style="8"/>
    <col min="8460" max="8460" width="2.8984375" style="8" customWidth="1"/>
    <col min="8461" max="8697" width="11" style="8"/>
    <col min="8698" max="8698" width="10.19921875" style="8" customWidth="1"/>
    <col min="8699" max="8700" width="5.69921875" style="8" customWidth="1"/>
    <col min="8701" max="8701" width="1.5" style="8" customWidth="1"/>
    <col min="8702" max="8703" width="6.3984375" style="8" customWidth="1"/>
    <col min="8704" max="8704" width="1.5" style="8" customWidth="1"/>
    <col min="8705" max="8706" width="6" style="8" customWidth="1"/>
    <col min="8707" max="8711" width="11" style="8"/>
    <col min="8712" max="8712" width="2.5" style="8" customWidth="1"/>
    <col min="8713" max="8715" width="11" style="8"/>
    <col min="8716" max="8716" width="2.8984375" style="8" customWidth="1"/>
    <col min="8717" max="8953" width="11" style="8"/>
    <col min="8954" max="8954" width="10.19921875" style="8" customWidth="1"/>
    <col min="8955" max="8956" width="5.69921875" style="8" customWidth="1"/>
    <col min="8957" max="8957" width="1.5" style="8" customWidth="1"/>
    <col min="8958" max="8959" width="6.3984375" style="8" customWidth="1"/>
    <col min="8960" max="8960" width="1.5" style="8" customWidth="1"/>
    <col min="8961" max="8962" width="6" style="8" customWidth="1"/>
    <col min="8963" max="8967" width="11" style="8"/>
    <col min="8968" max="8968" width="2.5" style="8" customWidth="1"/>
    <col min="8969" max="8971" width="11" style="8"/>
    <col min="8972" max="8972" width="2.8984375" style="8" customWidth="1"/>
    <col min="8973" max="9209" width="11" style="8"/>
    <col min="9210" max="9210" width="10.19921875" style="8" customWidth="1"/>
    <col min="9211" max="9212" width="5.69921875" style="8" customWidth="1"/>
    <col min="9213" max="9213" width="1.5" style="8" customWidth="1"/>
    <col min="9214" max="9215" width="6.3984375" style="8" customWidth="1"/>
    <col min="9216" max="9216" width="1.5" style="8" customWidth="1"/>
    <col min="9217" max="9218" width="6" style="8" customWidth="1"/>
    <col min="9219" max="9223" width="11" style="8"/>
    <col min="9224" max="9224" width="2.5" style="8" customWidth="1"/>
    <col min="9225" max="9227" width="11" style="8"/>
    <col min="9228" max="9228" width="2.8984375" style="8" customWidth="1"/>
    <col min="9229" max="9465" width="11" style="8"/>
    <col min="9466" max="9466" width="10.19921875" style="8" customWidth="1"/>
    <col min="9467" max="9468" width="5.69921875" style="8" customWidth="1"/>
    <col min="9469" max="9469" width="1.5" style="8" customWidth="1"/>
    <col min="9470" max="9471" width="6.3984375" style="8" customWidth="1"/>
    <col min="9472" max="9472" width="1.5" style="8" customWidth="1"/>
    <col min="9473" max="9474" width="6" style="8" customWidth="1"/>
    <col min="9475" max="9479" width="11" style="8"/>
    <col min="9480" max="9480" width="2.5" style="8" customWidth="1"/>
    <col min="9481" max="9483" width="11" style="8"/>
    <col min="9484" max="9484" width="2.8984375" style="8" customWidth="1"/>
    <col min="9485" max="9721" width="11" style="8"/>
    <col min="9722" max="9722" width="10.19921875" style="8" customWidth="1"/>
    <col min="9723" max="9724" width="5.69921875" style="8" customWidth="1"/>
    <col min="9725" max="9725" width="1.5" style="8" customWidth="1"/>
    <col min="9726" max="9727" width="6.3984375" style="8" customWidth="1"/>
    <col min="9728" max="9728" width="1.5" style="8" customWidth="1"/>
    <col min="9729" max="9730" width="6" style="8" customWidth="1"/>
    <col min="9731" max="9735" width="11" style="8"/>
    <col min="9736" max="9736" width="2.5" style="8" customWidth="1"/>
    <col min="9737" max="9739" width="11" style="8"/>
    <col min="9740" max="9740" width="2.8984375" style="8" customWidth="1"/>
    <col min="9741" max="9977" width="11" style="8"/>
    <col min="9978" max="9978" width="10.19921875" style="8" customWidth="1"/>
    <col min="9979" max="9980" width="5.69921875" style="8" customWidth="1"/>
    <col min="9981" max="9981" width="1.5" style="8" customWidth="1"/>
    <col min="9982" max="9983" width="6.3984375" style="8" customWidth="1"/>
    <col min="9984" max="9984" width="1.5" style="8" customWidth="1"/>
    <col min="9985" max="9986" width="6" style="8" customWidth="1"/>
    <col min="9987" max="9991" width="11" style="8"/>
    <col min="9992" max="9992" width="2.5" style="8" customWidth="1"/>
    <col min="9993" max="9995" width="11" style="8"/>
    <col min="9996" max="9996" width="2.8984375" style="8" customWidth="1"/>
    <col min="9997" max="10233" width="11" style="8"/>
    <col min="10234" max="10234" width="10.19921875" style="8" customWidth="1"/>
    <col min="10235" max="10236" width="5.69921875" style="8" customWidth="1"/>
    <col min="10237" max="10237" width="1.5" style="8" customWidth="1"/>
    <col min="10238" max="10239" width="6.3984375" style="8" customWidth="1"/>
    <col min="10240" max="10240" width="1.5" style="8" customWidth="1"/>
    <col min="10241" max="10242" width="6" style="8" customWidth="1"/>
    <col min="10243" max="10247" width="11" style="8"/>
    <col min="10248" max="10248" width="2.5" style="8" customWidth="1"/>
    <col min="10249" max="10251" width="11" style="8"/>
    <col min="10252" max="10252" width="2.8984375" style="8" customWidth="1"/>
    <col min="10253" max="10489" width="11" style="8"/>
    <col min="10490" max="10490" width="10.19921875" style="8" customWidth="1"/>
    <col min="10491" max="10492" width="5.69921875" style="8" customWidth="1"/>
    <col min="10493" max="10493" width="1.5" style="8" customWidth="1"/>
    <col min="10494" max="10495" width="6.3984375" style="8" customWidth="1"/>
    <col min="10496" max="10496" width="1.5" style="8" customWidth="1"/>
    <col min="10497" max="10498" width="6" style="8" customWidth="1"/>
    <col min="10499" max="10503" width="11" style="8"/>
    <col min="10504" max="10504" width="2.5" style="8" customWidth="1"/>
    <col min="10505" max="10507" width="11" style="8"/>
    <col min="10508" max="10508" width="2.8984375" style="8" customWidth="1"/>
    <col min="10509" max="10745" width="11" style="8"/>
    <col min="10746" max="10746" width="10.19921875" style="8" customWidth="1"/>
    <col min="10747" max="10748" width="5.69921875" style="8" customWidth="1"/>
    <col min="10749" max="10749" width="1.5" style="8" customWidth="1"/>
    <col min="10750" max="10751" width="6.3984375" style="8" customWidth="1"/>
    <col min="10752" max="10752" width="1.5" style="8" customWidth="1"/>
    <col min="10753" max="10754" width="6" style="8" customWidth="1"/>
    <col min="10755" max="10759" width="11" style="8"/>
    <col min="10760" max="10760" width="2.5" style="8" customWidth="1"/>
    <col min="10761" max="10763" width="11" style="8"/>
    <col min="10764" max="10764" width="2.8984375" style="8" customWidth="1"/>
    <col min="10765" max="11001" width="11" style="8"/>
    <col min="11002" max="11002" width="10.19921875" style="8" customWidth="1"/>
    <col min="11003" max="11004" width="5.69921875" style="8" customWidth="1"/>
    <col min="11005" max="11005" width="1.5" style="8" customWidth="1"/>
    <col min="11006" max="11007" width="6.3984375" style="8" customWidth="1"/>
    <col min="11008" max="11008" width="1.5" style="8" customWidth="1"/>
    <col min="11009" max="11010" width="6" style="8" customWidth="1"/>
    <col min="11011" max="11015" width="11" style="8"/>
    <col min="11016" max="11016" width="2.5" style="8" customWidth="1"/>
    <col min="11017" max="11019" width="11" style="8"/>
    <col min="11020" max="11020" width="2.8984375" style="8" customWidth="1"/>
    <col min="11021" max="11257" width="11" style="8"/>
    <col min="11258" max="11258" width="10.19921875" style="8" customWidth="1"/>
    <col min="11259" max="11260" width="5.69921875" style="8" customWidth="1"/>
    <col min="11261" max="11261" width="1.5" style="8" customWidth="1"/>
    <col min="11262" max="11263" width="6.3984375" style="8" customWidth="1"/>
    <col min="11264" max="11264" width="1.5" style="8" customWidth="1"/>
    <col min="11265" max="11266" width="6" style="8" customWidth="1"/>
    <col min="11267" max="11271" width="11" style="8"/>
    <col min="11272" max="11272" width="2.5" style="8" customWidth="1"/>
    <col min="11273" max="11275" width="11" style="8"/>
    <col min="11276" max="11276" width="2.8984375" style="8" customWidth="1"/>
    <col min="11277" max="11513" width="11" style="8"/>
    <col min="11514" max="11514" width="10.19921875" style="8" customWidth="1"/>
    <col min="11515" max="11516" width="5.69921875" style="8" customWidth="1"/>
    <col min="11517" max="11517" width="1.5" style="8" customWidth="1"/>
    <col min="11518" max="11519" width="6.3984375" style="8" customWidth="1"/>
    <col min="11520" max="11520" width="1.5" style="8" customWidth="1"/>
    <col min="11521" max="11522" width="6" style="8" customWidth="1"/>
    <col min="11523" max="11527" width="11" style="8"/>
    <col min="11528" max="11528" width="2.5" style="8" customWidth="1"/>
    <col min="11529" max="11531" width="11" style="8"/>
    <col min="11532" max="11532" width="2.8984375" style="8" customWidth="1"/>
    <col min="11533" max="11769" width="11" style="8"/>
    <col min="11770" max="11770" width="10.19921875" style="8" customWidth="1"/>
    <col min="11771" max="11772" width="5.69921875" style="8" customWidth="1"/>
    <col min="11773" max="11773" width="1.5" style="8" customWidth="1"/>
    <col min="11774" max="11775" width="6.3984375" style="8" customWidth="1"/>
    <col min="11776" max="11776" width="1.5" style="8" customWidth="1"/>
    <col min="11777" max="11778" width="6" style="8" customWidth="1"/>
    <col min="11779" max="11783" width="11" style="8"/>
    <col min="11784" max="11784" width="2.5" style="8" customWidth="1"/>
    <col min="11785" max="11787" width="11" style="8"/>
    <col min="11788" max="11788" width="2.8984375" style="8" customWidth="1"/>
    <col min="11789" max="12025" width="11" style="8"/>
    <col min="12026" max="12026" width="10.19921875" style="8" customWidth="1"/>
    <col min="12027" max="12028" width="5.69921875" style="8" customWidth="1"/>
    <col min="12029" max="12029" width="1.5" style="8" customWidth="1"/>
    <col min="12030" max="12031" width="6.3984375" style="8" customWidth="1"/>
    <col min="12032" max="12032" width="1.5" style="8" customWidth="1"/>
    <col min="12033" max="12034" width="6" style="8" customWidth="1"/>
    <col min="12035" max="12039" width="11" style="8"/>
    <col min="12040" max="12040" width="2.5" style="8" customWidth="1"/>
    <col min="12041" max="12043" width="11" style="8"/>
    <col min="12044" max="12044" width="2.8984375" style="8" customWidth="1"/>
    <col min="12045" max="12281" width="11" style="8"/>
    <col min="12282" max="12282" width="10.19921875" style="8" customWidth="1"/>
    <col min="12283" max="12284" width="5.69921875" style="8" customWidth="1"/>
    <col min="12285" max="12285" width="1.5" style="8" customWidth="1"/>
    <col min="12286" max="12287" width="6.3984375" style="8" customWidth="1"/>
    <col min="12288" max="12288" width="1.5" style="8" customWidth="1"/>
    <col min="12289" max="12290" width="6" style="8" customWidth="1"/>
    <col min="12291" max="12295" width="11" style="8"/>
    <col min="12296" max="12296" width="2.5" style="8" customWidth="1"/>
    <col min="12297" max="12299" width="11" style="8"/>
    <col min="12300" max="12300" width="2.8984375" style="8" customWidth="1"/>
    <col min="12301" max="12537" width="11" style="8"/>
    <col min="12538" max="12538" width="10.19921875" style="8" customWidth="1"/>
    <col min="12539" max="12540" width="5.69921875" style="8" customWidth="1"/>
    <col min="12541" max="12541" width="1.5" style="8" customWidth="1"/>
    <col min="12542" max="12543" width="6.3984375" style="8" customWidth="1"/>
    <col min="12544" max="12544" width="1.5" style="8" customWidth="1"/>
    <col min="12545" max="12546" width="6" style="8" customWidth="1"/>
    <col min="12547" max="12551" width="11" style="8"/>
    <col min="12552" max="12552" width="2.5" style="8" customWidth="1"/>
    <col min="12553" max="12555" width="11" style="8"/>
    <col min="12556" max="12556" width="2.8984375" style="8" customWidth="1"/>
    <col min="12557" max="12793" width="11" style="8"/>
    <col min="12794" max="12794" width="10.19921875" style="8" customWidth="1"/>
    <col min="12795" max="12796" width="5.69921875" style="8" customWidth="1"/>
    <col min="12797" max="12797" width="1.5" style="8" customWidth="1"/>
    <col min="12798" max="12799" width="6.3984375" style="8" customWidth="1"/>
    <col min="12800" max="12800" width="1.5" style="8" customWidth="1"/>
    <col min="12801" max="12802" width="6" style="8" customWidth="1"/>
    <col min="12803" max="12807" width="11" style="8"/>
    <col min="12808" max="12808" width="2.5" style="8" customWidth="1"/>
    <col min="12809" max="12811" width="11" style="8"/>
    <col min="12812" max="12812" width="2.8984375" style="8" customWidth="1"/>
    <col min="12813" max="13049" width="11" style="8"/>
    <col min="13050" max="13050" width="10.19921875" style="8" customWidth="1"/>
    <col min="13051" max="13052" width="5.69921875" style="8" customWidth="1"/>
    <col min="13053" max="13053" width="1.5" style="8" customWidth="1"/>
    <col min="13054" max="13055" width="6.3984375" style="8" customWidth="1"/>
    <col min="13056" max="13056" width="1.5" style="8" customWidth="1"/>
    <col min="13057" max="13058" width="6" style="8" customWidth="1"/>
    <col min="13059" max="13063" width="11" style="8"/>
    <col min="13064" max="13064" width="2.5" style="8" customWidth="1"/>
    <col min="13065" max="13067" width="11" style="8"/>
    <col min="13068" max="13068" width="2.8984375" style="8" customWidth="1"/>
    <col min="13069" max="13305" width="11" style="8"/>
    <col min="13306" max="13306" width="10.19921875" style="8" customWidth="1"/>
    <col min="13307" max="13308" width="5.69921875" style="8" customWidth="1"/>
    <col min="13309" max="13309" width="1.5" style="8" customWidth="1"/>
    <col min="13310" max="13311" width="6.3984375" style="8" customWidth="1"/>
    <col min="13312" max="13312" width="1.5" style="8" customWidth="1"/>
    <col min="13313" max="13314" width="6" style="8" customWidth="1"/>
    <col min="13315" max="13319" width="11" style="8"/>
    <col min="13320" max="13320" width="2.5" style="8" customWidth="1"/>
    <col min="13321" max="13323" width="11" style="8"/>
    <col min="13324" max="13324" width="2.8984375" style="8" customWidth="1"/>
    <col min="13325" max="13561" width="11" style="8"/>
    <col min="13562" max="13562" width="10.19921875" style="8" customWidth="1"/>
    <col min="13563" max="13564" width="5.69921875" style="8" customWidth="1"/>
    <col min="13565" max="13565" width="1.5" style="8" customWidth="1"/>
    <col min="13566" max="13567" width="6.3984375" style="8" customWidth="1"/>
    <col min="13568" max="13568" width="1.5" style="8" customWidth="1"/>
    <col min="13569" max="13570" width="6" style="8" customWidth="1"/>
    <col min="13571" max="13575" width="11" style="8"/>
    <col min="13576" max="13576" width="2.5" style="8" customWidth="1"/>
    <col min="13577" max="13579" width="11" style="8"/>
    <col min="13580" max="13580" width="2.8984375" style="8" customWidth="1"/>
    <col min="13581" max="13817" width="11" style="8"/>
    <col min="13818" max="13818" width="10.19921875" style="8" customWidth="1"/>
    <col min="13819" max="13820" width="5.69921875" style="8" customWidth="1"/>
    <col min="13821" max="13821" width="1.5" style="8" customWidth="1"/>
    <col min="13822" max="13823" width="6.3984375" style="8" customWidth="1"/>
    <col min="13824" max="13824" width="1.5" style="8" customWidth="1"/>
    <col min="13825" max="13826" width="6" style="8" customWidth="1"/>
    <col min="13827" max="13831" width="11" style="8"/>
    <col min="13832" max="13832" width="2.5" style="8" customWidth="1"/>
    <col min="13833" max="13835" width="11" style="8"/>
    <col min="13836" max="13836" width="2.8984375" style="8" customWidth="1"/>
    <col min="13837" max="14073" width="11" style="8"/>
    <col min="14074" max="14074" width="10.19921875" style="8" customWidth="1"/>
    <col min="14075" max="14076" width="5.69921875" style="8" customWidth="1"/>
    <col min="14077" max="14077" width="1.5" style="8" customWidth="1"/>
    <col min="14078" max="14079" width="6.3984375" style="8" customWidth="1"/>
    <col min="14080" max="14080" width="1.5" style="8" customWidth="1"/>
    <col min="14081" max="14082" width="6" style="8" customWidth="1"/>
    <col min="14083" max="14087" width="11" style="8"/>
    <col min="14088" max="14088" width="2.5" style="8" customWidth="1"/>
    <col min="14089" max="14091" width="11" style="8"/>
    <col min="14092" max="14092" width="2.8984375" style="8" customWidth="1"/>
    <col min="14093" max="14329" width="11" style="8"/>
    <col min="14330" max="14330" width="10.19921875" style="8" customWidth="1"/>
    <col min="14331" max="14332" width="5.69921875" style="8" customWidth="1"/>
    <col min="14333" max="14333" width="1.5" style="8" customWidth="1"/>
    <col min="14334" max="14335" width="6.3984375" style="8" customWidth="1"/>
    <col min="14336" max="14336" width="1.5" style="8" customWidth="1"/>
    <col min="14337" max="14338" width="6" style="8" customWidth="1"/>
    <col min="14339" max="14343" width="11" style="8"/>
    <col min="14344" max="14344" width="2.5" style="8" customWidth="1"/>
    <col min="14345" max="14347" width="11" style="8"/>
    <col min="14348" max="14348" width="2.8984375" style="8" customWidth="1"/>
    <col min="14349" max="14585" width="11" style="8"/>
    <col min="14586" max="14586" width="10.19921875" style="8" customWidth="1"/>
    <col min="14587" max="14588" width="5.69921875" style="8" customWidth="1"/>
    <col min="14589" max="14589" width="1.5" style="8" customWidth="1"/>
    <col min="14590" max="14591" width="6.3984375" style="8" customWidth="1"/>
    <col min="14592" max="14592" width="1.5" style="8" customWidth="1"/>
    <col min="14593" max="14594" width="6" style="8" customWidth="1"/>
    <col min="14595" max="14599" width="11" style="8"/>
    <col min="14600" max="14600" width="2.5" style="8" customWidth="1"/>
    <col min="14601" max="14603" width="11" style="8"/>
    <col min="14604" max="14604" width="2.8984375" style="8" customWidth="1"/>
    <col min="14605" max="14841" width="11" style="8"/>
    <col min="14842" max="14842" width="10.19921875" style="8" customWidth="1"/>
    <col min="14843" max="14844" width="5.69921875" style="8" customWidth="1"/>
    <col min="14845" max="14845" width="1.5" style="8" customWidth="1"/>
    <col min="14846" max="14847" width="6.3984375" style="8" customWidth="1"/>
    <col min="14848" max="14848" width="1.5" style="8" customWidth="1"/>
    <col min="14849" max="14850" width="6" style="8" customWidth="1"/>
    <col min="14851" max="14855" width="11" style="8"/>
    <col min="14856" max="14856" width="2.5" style="8" customWidth="1"/>
    <col min="14857" max="14859" width="11" style="8"/>
    <col min="14860" max="14860" width="2.8984375" style="8" customWidth="1"/>
    <col min="14861" max="15097" width="11" style="8"/>
    <col min="15098" max="15098" width="10.19921875" style="8" customWidth="1"/>
    <col min="15099" max="15100" width="5.69921875" style="8" customWidth="1"/>
    <col min="15101" max="15101" width="1.5" style="8" customWidth="1"/>
    <col min="15102" max="15103" width="6.3984375" style="8" customWidth="1"/>
    <col min="15104" max="15104" width="1.5" style="8" customWidth="1"/>
    <col min="15105" max="15106" width="6" style="8" customWidth="1"/>
    <col min="15107" max="15111" width="11" style="8"/>
    <col min="15112" max="15112" width="2.5" style="8" customWidth="1"/>
    <col min="15113" max="15115" width="11" style="8"/>
    <col min="15116" max="15116" width="2.8984375" style="8" customWidth="1"/>
    <col min="15117" max="15353" width="11" style="8"/>
    <col min="15354" max="15354" width="10.19921875" style="8" customWidth="1"/>
    <col min="15355" max="15356" width="5.69921875" style="8" customWidth="1"/>
    <col min="15357" max="15357" width="1.5" style="8" customWidth="1"/>
    <col min="15358" max="15359" width="6.3984375" style="8" customWidth="1"/>
    <col min="15360" max="15360" width="1.5" style="8" customWidth="1"/>
    <col min="15361" max="15362" width="6" style="8" customWidth="1"/>
    <col min="15363" max="15367" width="11" style="8"/>
    <col min="15368" max="15368" width="2.5" style="8" customWidth="1"/>
    <col min="15369" max="15371" width="11" style="8"/>
    <col min="15372" max="15372" width="2.8984375" style="8" customWidth="1"/>
    <col min="15373" max="15609" width="11" style="8"/>
    <col min="15610" max="15610" width="10.19921875" style="8" customWidth="1"/>
    <col min="15611" max="15612" width="5.69921875" style="8" customWidth="1"/>
    <col min="15613" max="15613" width="1.5" style="8" customWidth="1"/>
    <col min="15614" max="15615" width="6.3984375" style="8" customWidth="1"/>
    <col min="15616" max="15616" width="1.5" style="8" customWidth="1"/>
    <col min="15617" max="15618" width="6" style="8" customWidth="1"/>
    <col min="15619" max="15623" width="11" style="8"/>
    <col min="15624" max="15624" width="2.5" style="8" customWidth="1"/>
    <col min="15625" max="15627" width="11" style="8"/>
    <col min="15628" max="15628" width="2.8984375" style="8" customWidth="1"/>
    <col min="15629" max="15865" width="11" style="8"/>
    <col min="15866" max="15866" width="10.19921875" style="8" customWidth="1"/>
    <col min="15867" max="15868" width="5.69921875" style="8" customWidth="1"/>
    <col min="15869" max="15869" width="1.5" style="8" customWidth="1"/>
    <col min="15870" max="15871" width="6.3984375" style="8" customWidth="1"/>
    <col min="15872" max="15872" width="1.5" style="8" customWidth="1"/>
    <col min="15873" max="15874" width="6" style="8" customWidth="1"/>
    <col min="15875" max="15879" width="11" style="8"/>
    <col min="15880" max="15880" width="2.5" style="8" customWidth="1"/>
    <col min="15881" max="15883" width="11" style="8"/>
    <col min="15884" max="15884" width="2.8984375" style="8" customWidth="1"/>
    <col min="15885" max="16121" width="11" style="8"/>
    <col min="16122" max="16122" width="10.19921875" style="8" customWidth="1"/>
    <col min="16123" max="16124" width="5.69921875" style="8" customWidth="1"/>
    <col min="16125" max="16125" width="1.5" style="8" customWidth="1"/>
    <col min="16126" max="16127" width="6.3984375" style="8" customWidth="1"/>
    <col min="16128" max="16128" width="1.5" style="8" customWidth="1"/>
    <col min="16129" max="16130" width="6" style="8" customWidth="1"/>
    <col min="16131" max="16135" width="11" style="8"/>
    <col min="16136" max="16136" width="2.5" style="8" customWidth="1"/>
    <col min="16137" max="16139" width="11" style="8"/>
    <col min="16140" max="16140" width="2.8984375" style="8" customWidth="1"/>
    <col min="16141" max="16384" width="11" style="8"/>
  </cols>
  <sheetData>
    <row r="1" spans="1:10" x14ac:dyDescent="0.25">
      <c r="A1" s="103"/>
      <c r="B1" s="103"/>
      <c r="C1" s="103"/>
      <c r="D1" s="103"/>
      <c r="E1" s="103"/>
    </row>
    <row r="2" spans="1:10" x14ac:dyDescent="0.25">
      <c r="A2" s="104" t="s">
        <v>505</v>
      </c>
      <c r="B2" s="105"/>
      <c r="C2" s="105"/>
      <c r="D2" s="105"/>
      <c r="E2" s="105"/>
    </row>
    <row r="3" spans="1:10" x14ac:dyDescent="0.25">
      <c r="A3" s="104"/>
      <c r="B3" s="105"/>
      <c r="C3" s="105"/>
      <c r="D3" s="105"/>
      <c r="E3" s="105"/>
    </row>
    <row r="4" spans="1:10" ht="15.05" thickBot="1" x14ac:dyDescent="0.3">
      <c r="A4" s="106" t="s">
        <v>187</v>
      </c>
      <c r="B4" s="107"/>
      <c r="C4" s="107"/>
      <c r="D4" s="113"/>
      <c r="E4" s="107"/>
      <c r="F4" s="112"/>
      <c r="G4" s="113"/>
      <c r="H4" s="108" t="s">
        <v>580</v>
      </c>
    </row>
    <row r="6" spans="1:10" s="4" customFormat="1" ht="13.15" x14ac:dyDescent="0.25">
      <c r="A6" s="1" t="s">
        <v>387</v>
      </c>
      <c r="B6" s="1"/>
      <c r="C6" s="2"/>
      <c r="D6" s="3"/>
      <c r="E6" s="3"/>
      <c r="F6" s="3"/>
      <c r="G6" s="3"/>
    </row>
    <row r="7" spans="1:10" ht="5.35" customHeight="1" x14ac:dyDescent="0.25"/>
    <row r="8" spans="1:10" s="13" customFormat="1" ht="45.1" customHeight="1" x14ac:dyDescent="0.25">
      <c r="A8" s="9" t="s">
        <v>0</v>
      </c>
      <c r="B8" s="9" t="s">
        <v>1</v>
      </c>
      <c r="C8" s="10" t="s">
        <v>2</v>
      </c>
      <c r="D8" s="11" t="s">
        <v>388</v>
      </c>
      <c r="E8" s="11" t="s">
        <v>223</v>
      </c>
      <c r="F8" s="12" t="s">
        <v>389</v>
      </c>
      <c r="G8" s="12" t="s">
        <v>504</v>
      </c>
    </row>
    <row r="9" spans="1:10" s="21" customFormat="1" ht="15.05" customHeight="1" x14ac:dyDescent="0.2">
      <c r="A9" s="14" t="s">
        <v>4</v>
      </c>
      <c r="B9" s="15" t="s">
        <v>5</v>
      </c>
      <c r="C9" s="16" t="s">
        <v>6</v>
      </c>
      <c r="D9" s="18">
        <v>34</v>
      </c>
      <c r="E9" s="17">
        <v>53</v>
      </c>
      <c r="F9" s="19">
        <v>5.2</v>
      </c>
      <c r="G9" s="20">
        <v>2.9</v>
      </c>
      <c r="I9" s="22"/>
      <c r="J9" s="23"/>
    </row>
    <row r="10" spans="1:10" s="21" customFormat="1" ht="15.05" customHeight="1" x14ac:dyDescent="0.2">
      <c r="A10" s="119" t="s">
        <v>7</v>
      </c>
      <c r="B10" s="120" t="s">
        <v>5</v>
      </c>
      <c r="C10" s="121" t="s">
        <v>8</v>
      </c>
      <c r="D10" s="122">
        <v>14</v>
      </c>
      <c r="E10" s="123">
        <v>45</v>
      </c>
      <c r="F10" s="124">
        <v>1.4</v>
      </c>
      <c r="G10" s="125">
        <v>0.7</v>
      </c>
      <c r="I10" s="22"/>
      <c r="J10" s="23"/>
    </row>
    <row r="11" spans="1:10" s="21" customFormat="1" ht="15.05" customHeight="1" x14ac:dyDescent="0.2">
      <c r="A11" s="27" t="s">
        <v>9</v>
      </c>
      <c r="B11" s="28" t="s">
        <v>5</v>
      </c>
      <c r="C11" s="29" t="s">
        <v>10</v>
      </c>
      <c r="D11" s="31">
        <v>15</v>
      </c>
      <c r="E11" s="30">
        <v>25</v>
      </c>
      <c r="F11" s="22">
        <v>1</v>
      </c>
      <c r="G11" s="32">
        <v>0.5</v>
      </c>
      <c r="I11" s="22"/>
      <c r="J11" s="23"/>
    </row>
    <row r="12" spans="1:10" s="21" customFormat="1" ht="15.05" customHeight="1" x14ac:dyDescent="0.2">
      <c r="A12" s="119" t="s">
        <v>11</v>
      </c>
      <c r="B12" s="120" t="s">
        <v>5</v>
      </c>
      <c r="C12" s="121" t="s">
        <v>12</v>
      </c>
      <c r="D12" s="122">
        <v>16</v>
      </c>
      <c r="E12" s="123">
        <v>23</v>
      </c>
      <c r="F12" s="124">
        <v>1.2</v>
      </c>
      <c r="G12" s="125">
        <v>0.5</v>
      </c>
      <c r="I12" s="22"/>
      <c r="J12" s="23"/>
    </row>
    <row r="13" spans="1:10" s="21" customFormat="1" ht="15.05" customHeight="1" x14ac:dyDescent="0.2">
      <c r="A13" s="27" t="s">
        <v>13</v>
      </c>
      <c r="B13" s="28" t="s">
        <v>14</v>
      </c>
      <c r="C13" s="34" t="s">
        <v>367</v>
      </c>
      <c r="D13" s="31">
        <v>68</v>
      </c>
      <c r="E13" s="30">
        <v>90</v>
      </c>
      <c r="F13" s="22">
        <v>20.6</v>
      </c>
      <c r="G13" s="32">
        <v>10.8</v>
      </c>
      <c r="I13" s="22"/>
      <c r="J13" s="23"/>
    </row>
    <row r="14" spans="1:10" s="21" customFormat="1" ht="15.05" customHeight="1" x14ac:dyDescent="0.2">
      <c r="A14" s="14" t="s">
        <v>15</v>
      </c>
      <c r="B14" s="15" t="s">
        <v>14</v>
      </c>
      <c r="C14" s="35" t="s">
        <v>15</v>
      </c>
      <c r="D14" s="18">
        <v>78</v>
      </c>
      <c r="E14" s="17">
        <v>92</v>
      </c>
      <c r="F14" s="19">
        <v>22.6</v>
      </c>
      <c r="G14" s="20">
        <v>11</v>
      </c>
      <c r="I14" s="22"/>
      <c r="J14" s="23"/>
    </row>
    <row r="15" spans="1:10" s="24" customFormat="1" ht="15.05" customHeight="1" x14ac:dyDescent="0.2">
      <c r="A15" s="33"/>
      <c r="B15" s="27" t="s">
        <v>16</v>
      </c>
      <c r="C15" s="36"/>
      <c r="D15" s="38">
        <v>78</v>
      </c>
      <c r="E15" s="37">
        <v>92</v>
      </c>
      <c r="F15" s="39">
        <v>22.6</v>
      </c>
      <c r="G15" s="40">
        <v>11</v>
      </c>
      <c r="I15" s="25"/>
      <c r="J15" s="26"/>
    </row>
    <row r="16" spans="1:10" s="21" customFormat="1" ht="15.05" customHeight="1" x14ac:dyDescent="0.2">
      <c r="A16" s="27"/>
      <c r="B16" s="28" t="s">
        <v>5</v>
      </c>
      <c r="C16" s="29" t="s">
        <v>17</v>
      </c>
      <c r="D16" s="31">
        <v>15</v>
      </c>
      <c r="E16" s="30">
        <v>23</v>
      </c>
      <c r="F16" s="22">
        <v>1.32</v>
      </c>
      <c r="G16" s="32">
        <v>0.66</v>
      </c>
      <c r="I16" s="22"/>
      <c r="J16" s="23"/>
    </row>
    <row r="17" spans="1:10" s="21" customFormat="1" ht="15.05" customHeight="1" x14ac:dyDescent="0.2">
      <c r="A17" s="27"/>
      <c r="B17" s="41"/>
      <c r="C17" s="29" t="s">
        <v>18</v>
      </c>
      <c r="D17" s="31">
        <v>15</v>
      </c>
      <c r="E17" s="30">
        <v>29</v>
      </c>
      <c r="F17" s="22">
        <v>1.56</v>
      </c>
      <c r="G17" s="32">
        <v>0.78</v>
      </c>
      <c r="I17" s="22"/>
      <c r="J17" s="42"/>
    </row>
    <row r="18" spans="1:10" s="21" customFormat="1" ht="15.05" customHeight="1" x14ac:dyDescent="0.2">
      <c r="A18" s="27"/>
      <c r="B18" s="41"/>
      <c r="C18" s="29" t="s">
        <v>19</v>
      </c>
      <c r="D18" s="31">
        <v>16</v>
      </c>
      <c r="E18" s="30">
        <v>25</v>
      </c>
      <c r="F18" s="22">
        <v>1.32</v>
      </c>
      <c r="G18" s="32">
        <v>0.66</v>
      </c>
      <c r="I18" s="22"/>
      <c r="J18" s="23"/>
    </row>
    <row r="19" spans="1:10" s="44" customFormat="1" ht="15.05" customHeight="1" x14ac:dyDescent="0.2">
      <c r="A19" s="27"/>
      <c r="B19" s="27" t="s">
        <v>20</v>
      </c>
      <c r="C19" s="36"/>
      <c r="D19" s="37">
        <f>SUM(D16:D18)</f>
        <v>46</v>
      </c>
      <c r="E19" s="37">
        <f>SUM(E16:E18)</f>
        <v>77</v>
      </c>
      <c r="F19" s="43">
        <f t="shared" ref="F19:G19" si="0">SUM(F16:F18)</f>
        <v>4.2</v>
      </c>
      <c r="G19" s="43">
        <f t="shared" si="0"/>
        <v>2.1</v>
      </c>
      <c r="I19" s="39"/>
      <c r="J19" s="45"/>
    </row>
    <row r="20" spans="1:10" s="21" customFormat="1" ht="15.05" customHeight="1" x14ac:dyDescent="0.2">
      <c r="A20" s="14" t="s">
        <v>21</v>
      </c>
      <c r="B20" s="15" t="s">
        <v>14</v>
      </c>
      <c r="C20" s="16" t="s">
        <v>22</v>
      </c>
      <c r="D20" s="18">
        <v>20</v>
      </c>
      <c r="E20" s="17">
        <v>23</v>
      </c>
      <c r="F20" s="19">
        <v>4.0999999999999996</v>
      </c>
      <c r="G20" s="20">
        <v>2.7</v>
      </c>
      <c r="I20" s="22"/>
      <c r="J20" s="23"/>
    </row>
    <row r="21" spans="1:10" s="21" customFormat="1" ht="15.05" customHeight="1" x14ac:dyDescent="0.2">
      <c r="A21" s="27"/>
      <c r="B21" s="41"/>
      <c r="C21" s="29" t="s">
        <v>23</v>
      </c>
      <c r="D21" s="31">
        <v>74</v>
      </c>
      <c r="E21" s="30">
        <v>96</v>
      </c>
      <c r="F21" s="22">
        <v>21.25</v>
      </c>
      <c r="G21" s="32">
        <v>13.75</v>
      </c>
      <c r="I21" s="22"/>
      <c r="J21" s="23"/>
    </row>
    <row r="22" spans="1:10" s="21" customFormat="1" ht="15.05" customHeight="1" x14ac:dyDescent="0.2">
      <c r="A22" s="27"/>
      <c r="B22" s="41"/>
      <c r="C22" s="29" t="s">
        <v>24</v>
      </c>
      <c r="D22" s="31">
        <v>61</v>
      </c>
      <c r="E22" s="30">
        <v>81</v>
      </c>
      <c r="F22" s="22">
        <v>16</v>
      </c>
      <c r="G22" s="32">
        <v>10.4</v>
      </c>
      <c r="I22" s="22"/>
      <c r="J22" s="23"/>
    </row>
    <row r="23" spans="1:10" s="21" customFormat="1" ht="15.05" customHeight="1" x14ac:dyDescent="0.2">
      <c r="A23" s="27"/>
      <c r="B23" s="41"/>
      <c r="C23" s="29" t="s">
        <v>25</v>
      </c>
      <c r="D23" s="31">
        <v>50</v>
      </c>
      <c r="E23" s="30">
        <v>60</v>
      </c>
      <c r="F23" s="22">
        <v>13.8</v>
      </c>
      <c r="G23" s="32">
        <v>8.6</v>
      </c>
      <c r="I23" s="22"/>
      <c r="J23" s="23"/>
    </row>
    <row r="24" spans="1:10" s="21" customFormat="1" ht="15.05" customHeight="1" x14ac:dyDescent="0.2">
      <c r="A24" s="27"/>
      <c r="B24" s="41"/>
      <c r="C24" s="29" t="s">
        <v>26</v>
      </c>
      <c r="D24" s="31">
        <v>43</v>
      </c>
      <c r="E24" s="30">
        <v>53</v>
      </c>
      <c r="F24" s="22">
        <v>12.7</v>
      </c>
      <c r="G24" s="32">
        <v>8</v>
      </c>
      <c r="I24" s="22"/>
      <c r="J24" s="23"/>
    </row>
    <row r="25" spans="1:10" s="44" customFormat="1" ht="15.05" customHeight="1" x14ac:dyDescent="0.2">
      <c r="A25" s="27"/>
      <c r="B25" s="27" t="s">
        <v>16</v>
      </c>
      <c r="C25" s="36"/>
      <c r="D25" s="37">
        <f>SUM(D20:D24)</f>
        <v>248</v>
      </c>
      <c r="E25" s="37">
        <f>SUM(E20:E24)</f>
        <v>313</v>
      </c>
      <c r="F25" s="43">
        <f t="shared" ref="F25:G25" si="1">SUM(F20:F24)</f>
        <v>67.850000000000009</v>
      </c>
      <c r="G25" s="43">
        <f t="shared" si="1"/>
        <v>43.45</v>
      </c>
      <c r="I25" s="39"/>
      <c r="J25" s="45"/>
    </row>
    <row r="26" spans="1:10" s="21" customFormat="1" ht="15.05" customHeight="1" x14ac:dyDescent="0.2">
      <c r="A26" s="27"/>
      <c r="B26" s="28" t="s">
        <v>5</v>
      </c>
      <c r="C26" s="29" t="s">
        <v>27</v>
      </c>
      <c r="D26" s="31">
        <v>15</v>
      </c>
      <c r="E26" s="30">
        <v>40</v>
      </c>
      <c r="F26" s="22">
        <v>2.4</v>
      </c>
      <c r="G26" s="32">
        <v>1.6</v>
      </c>
      <c r="I26" s="22"/>
      <c r="J26" s="23"/>
    </row>
    <row r="27" spans="1:10" s="21" customFormat="1" ht="15.05" customHeight="1" x14ac:dyDescent="0.2">
      <c r="A27" s="27"/>
      <c r="B27" s="41"/>
      <c r="C27" s="29" t="s">
        <v>28</v>
      </c>
      <c r="D27" s="31">
        <v>26</v>
      </c>
      <c r="E27" s="30">
        <v>61</v>
      </c>
      <c r="F27" s="22">
        <v>5</v>
      </c>
      <c r="G27" s="32">
        <v>3</v>
      </c>
      <c r="I27" s="22"/>
      <c r="J27" s="23"/>
    </row>
    <row r="28" spans="1:10" s="21" customFormat="1" ht="15.05" customHeight="1" x14ac:dyDescent="0.2">
      <c r="A28" s="27"/>
      <c r="B28" s="41"/>
      <c r="C28" s="29" t="s">
        <v>29</v>
      </c>
      <c r="D28" s="31">
        <v>19</v>
      </c>
      <c r="E28" s="30">
        <v>37</v>
      </c>
      <c r="F28" s="22">
        <v>1.4</v>
      </c>
      <c r="G28" s="32">
        <v>0.7</v>
      </c>
      <c r="I28" s="22"/>
      <c r="J28" s="23"/>
    </row>
    <row r="29" spans="1:10" s="21" customFormat="1" ht="15.05" customHeight="1" x14ac:dyDescent="0.2">
      <c r="A29" s="27"/>
      <c r="B29" s="41"/>
      <c r="C29" s="29" t="s">
        <v>30</v>
      </c>
      <c r="D29" s="31">
        <v>23</v>
      </c>
      <c r="E29" s="30">
        <v>52</v>
      </c>
      <c r="F29" s="22">
        <v>3.41</v>
      </c>
      <c r="G29" s="32">
        <v>2.0249999999999999</v>
      </c>
      <c r="I29" s="22"/>
      <c r="J29" s="23"/>
    </row>
    <row r="30" spans="1:10" s="21" customFormat="1" ht="15.05" customHeight="1" x14ac:dyDescent="0.2">
      <c r="A30" s="27"/>
      <c r="B30" s="27" t="s">
        <v>20</v>
      </c>
      <c r="C30" s="29"/>
      <c r="D30" s="37">
        <f>SUM(D26:D29)</f>
        <v>83</v>
      </c>
      <c r="E30" s="37">
        <f>SUM(E26:E29)</f>
        <v>190</v>
      </c>
      <c r="F30" s="43">
        <f t="shared" ref="F30:G30" si="2">SUM(F26:F29)</f>
        <v>12.21</v>
      </c>
      <c r="G30" s="43">
        <f t="shared" si="2"/>
        <v>7.3249999999999993</v>
      </c>
      <c r="I30" s="22"/>
      <c r="J30" s="23"/>
    </row>
    <row r="31" spans="1:10" s="21" customFormat="1" ht="15.05" customHeight="1" x14ac:dyDescent="0.2">
      <c r="A31" s="119" t="s">
        <v>31</v>
      </c>
      <c r="B31" s="120" t="s">
        <v>5</v>
      </c>
      <c r="C31" s="121" t="s">
        <v>313</v>
      </c>
      <c r="D31" s="122">
        <v>17</v>
      </c>
      <c r="E31" s="123">
        <v>23</v>
      </c>
      <c r="F31" s="124">
        <v>0.8</v>
      </c>
      <c r="G31" s="125">
        <v>0.4</v>
      </c>
      <c r="I31" s="22"/>
      <c r="J31" s="23"/>
    </row>
    <row r="32" spans="1:10" s="21" customFormat="1" ht="15.05" customHeight="1" x14ac:dyDescent="0.2">
      <c r="A32" s="119" t="s">
        <v>32</v>
      </c>
      <c r="B32" s="120" t="s">
        <v>5</v>
      </c>
      <c r="C32" s="121" t="s">
        <v>33</v>
      </c>
      <c r="D32" s="122">
        <v>24</v>
      </c>
      <c r="E32" s="123">
        <v>44</v>
      </c>
      <c r="F32" s="124">
        <v>1.6</v>
      </c>
      <c r="G32" s="125">
        <v>1.2</v>
      </c>
      <c r="I32" s="22"/>
      <c r="J32" s="23"/>
    </row>
    <row r="33" spans="1:10" s="21" customFormat="1" ht="15.05" customHeight="1" x14ac:dyDescent="0.2">
      <c r="A33" s="27" t="s">
        <v>34</v>
      </c>
      <c r="B33" s="28" t="s">
        <v>14</v>
      </c>
      <c r="C33" s="34" t="s">
        <v>314</v>
      </c>
      <c r="D33" s="31">
        <v>54</v>
      </c>
      <c r="E33" s="30">
        <v>70</v>
      </c>
      <c r="F33" s="22">
        <v>13.9</v>
      </c>
      <c r="G33" s="32">
        <v>8.6</v>
      </c>
      <c r="I33" s="22"/>
      <c r="J33" s="23"/>
    </row>
    <row r="34" spans="1:10" s="44" customFormat="1" ht="15.05" customHeight="1" x14ac:dyDescent="0.2">
      <c r="A34" s="27"/>
      <c r="B34" s="27" t="s">
        <v>16</v>
      </c>
      <c r="C34" s="36"/>
      <c r="D34" s="38">
        <v>54</v>
      </c>
      <c r="E34" s="37">
        <v>70</v>
      </c>
      <c r="F34" s="39">
        <v>13.9</v>
      </c>
      <c r="G34" s="40">
        <v>8.6</v>
      </c>
      <c r="I34" s="39"/>
      <c r="J34" s="45"/>
    </row>
    <row r="35" spans="1:10" s="51" customFormat="1" ht="15.05" customHeight="1" x14ac:dyDescent="0.2">
      <c r="A35" s="47"/>
      <c r="B35" s="28" t="s">
        <v>5</v>
      </c>
      <c r="C35" s="48" t="s">
        <v>35</v>
      </c>
      <c r="D35" s="50">
        <v>22</v>
      </c>
      <c r="E35" s="49">
        <v>33</v>
      </c>
      <c r="F35" s="22">
        <v>2.9</v>
      </c>
      <c r="G35" s="22">
        <v>1.5</v>
      </c>
      <c r="I35" s="22"/>
      <c r="J35" s="52"/>
    </row>
    <row r="36" spans="1:10" s="51" customFormat="1" ht="15.05" customHeight="1" x14ac:dyDescent="0.25">
      <c r="A36" s="47"/>
      <c r="B36" s="48"/>
      <c r="C36" s="53" t="s">
        <v>36</v>
      </c>
      <c r="D36" s="50">
        <v>22</v>
      </c>
      <c r="E36" s="49">
        <v>22</v>
      </c>
      <c r="F36" s="22">
        <v>6</v>
      </c>
      <c r="G36" s="22">
        <v>2</v>
      </c>
      <c r="I36" s="22"/>
      <c r="J36" s="54"/>
    </row>
    <row r="37" spans="1:10" s="51" customFormat="1" ht="15.05" customHeight="1" x14ac:dyDescent="0.25">
      <c r="A37" s="47"/>
      <c r="B37" s="48"/>
      <c r="C37" s="53" t="s">
        <v>37</v>
      </c>
      <c r="D37" s="50">
        <v>22</v>
      </c>
      <c r="E37" s="49">
        <v>16</v>
      </c>
      <c r="F37" s="22">
        <v>1.2</v>
      </c>
      <c r="G37" s="22">
        <v>0.6</v>
      </c>
      <c r="I37" s="22"/>
      <c r="J37" s="54"/>
    </row>
    <row r="38" spans="1:10" s="51" customFormat="1" ht="15.05" customHeight="1" x14ac:dyDescent="0.2">
      <c r="A38" s="47"/>
      <c r="B38" s="48"/>
      <c r="C38" s="53" t="s">
        <v>38</v>
      </c>
      <c r="D38" s="50">
        <v>22</v>
      </c>
      <c r="E38" s="49">
        <v>29</v>
      </c>
      <c r="F38" s="22">
        <v>2.36</v>
      </c>
      <c r="G38" s="22">
        <v>1.1499999999999999</v>
      </c>
      <c r="I38" s="22"/>
      <c r="J38" s="23"/>
    </row>
    <row r="39" spans="1:10" s="51" customFormat="1" ht="15.05" customHeight="1" x14ac:dyDescent="0.2">
      <c r="A39" s="47"/>
      <c r="B39" s="27" t="s">
        <v>20</v>
      </c>
      <c r="C39" s="53"/>
      <c r="D39" s="55">
        <f>SUM(D35:D38)</f>
        <v>88</v>
      </c>
      <c r="E39" s="55">
        <f>SUM(E35:E38)</f>
        <v>100</v>
      </c>
      <c r="F39" s="56">
        <f t="shared" ref="F39:G39" si="3">SUM(F35:F38)</f>
        <v>12.459999999999999</v>
      </c>
      <c r="G39" s="56">
        <f t="shared" si="3"/>
        <v>5.25</v>
      </c>
      <c r="I39" s="22"/>
      <c r="J39" s="23"/>
    </row>
    <row r="40" spans="1:10" s="51" customFormat="1" ht="15.05" customHeight="1" x14ac:dyDescent="0.2">
      <c r="A40" s="57" t="s">
        <v>39</v>
      </c>
      <c r="B40" s="15" t="s">
        <v>14</v>
      </c>
      <c r="C40" s="58" t="s">
        <v>368</v>
      </c>
      <c r="D40" s="60">
        <v>63</v>
      </c>
      <c r="E40" s="59">
        <v>71</v>
      </c>
      <c r="F40" s="19">
        <v>16.399999999999999</v>
      </c>
      <c r="G40" s="19">
        <v>10.5</v>
      </c>
      <c r="J40" s="61"/>
    </row>
    <row r="41" spans="1:10" s="51" customFormat="1" ht="15.05" customHeight="1" x14ac:dyDescent="0.25">
      <c r="A41" s="47"/>
      <c r="B41" s="48"/>
      <c r="C41" s="53" t="s">
        <v>40</v>
      </c>
      <c r="D41" s="50">
        <v>60</v>
      </c>
      <c r="E41" s="49">
        <v>66</v>
      </c>
      <c r="F41" s="22">
        <v>14.8</v>
      </c>
      <c r="G41" s="22">
        <v>10.8</v>
      </c>
      <c r="J41" s="61"/>
    </row>
    <row r="42" spans="1:10" s="51" customFormat="1" ht="15.05" customHeight="1" x14ac:dyDescent="0.2">
      <c r="A42" s="47"/>
      <c r="B42" s="48"/>
      <c r="C42" s="62" t="s">
        <v>41</v>
      </c>
      <c r="D42" s="50">
        <v>40</v>
      </c>
      <c r="E42" s="49">
        <v>47</v>
      </c>
      <c r="F42" s="22">
        <v>14</v>
      </c>
      <c r="G42" s="22">
        <v>10</v>
      </c>
      <c r="J42" s="23"/>
    </row>
    <row r="43" spans="1:10" s="66" customFormat="1" ht="15.05" customHeight="1" x14ac:dyDescent="0.25">
      <c r="A43" s="63"/>
      <c r="B43" s="27" t="s">
        <v>16</v>
      </c>
      <c r="C43" s="64"/>
      <c r="D43" s="65">
        <f>SUM(D40:D42)</f>
        <v>163</v>
      </c>
      <c r="E43" s="65">
        <f>SUM(E40:E42)</f>
        <v>184</v>
      </c>
      <c r="F43" s="39">
        <f t="shared" ref="F43:G43" si="4">SUM(F40:F42)</f>
        <v>45.2</v>
      </c>
      <c r="G43" s="39">
        <f t="shared" si="4"/>
        <v>31.3</v>
      </c>
      <c r="J43" s="67"/>
    </row>
    <row r="44" spans="1:10" s="51" customFormat="1" ht="15.05" customHeight="1" x14ac:dyDescent="0.2">
      <c r="A44" s="63"/>
      <c r="B44" s="28" t="s">
        <v>5</v>
      </c>
      <c r="C44" s="68" t="s">
        <v>42</v>
      </c>
      <c r="D44" s="50">
        <v>16</v>
      </c>
      <c r="E44" s="50">
        <v>34</v>
      </c>
      <c r="F44" s="22">
        <v>2.8</v>
      </c>
      <c r="G44" s="22">
        <v>0.7</v>
      </c>
      <c r="J44" s="52"/>
    </row>
    <row r="45" spans="1:10" s="51" customFormat="1" ht="15.05" customHeight="1" x14ac:dyDescent="0.25">
      <c r="A45" s="63"/>
      <c r="B45" s="69"/>
      <c r="C45" s="62" t="s">
        <v>43</v>
      </c>
      <c r="D45" s="50">
        <v>15</v>
      </c>
      <c r="E45" s="50">
        <v>34</v>
      </c>
      <c r="F45" s="22">
        <v>1.4</v>
      </c>
      <c r="G45" s="22">
        <v>0.7</v>
      </c>
      <c r="J45" s="52"/>
    </row>
    <row r="46" spans="1:10" s="66" customFormat="1" ht="15.05" customHeight="1" x14ac:dyDescent="0.25">
      <c r="A46" s="63"/>
      <c r="B46" s="63" t="s">
        <v>20</v>
      </c>
      <c r="C46" s="70"/>
      <c r="D46" s="65">
        <f>SUM(D44:D45)</f>
        <v>31</v>
      </c>
      <c r="E46" s="65">
        <f>SUM(E44:E45)</f>
        <v>68</v>
      </c>
      <c r="F46" s="39">
        <f t="shared" ref="F46:G46" si="5">SUM(F44:F45)</f>
        <v>4.1999999999999993</v>
      </c>
      <c r="G46" s="39">
        <f t="shared" si="5"/>
        <v>1.4</v>
      </c>
      <c r="J46" s="67"/>
    </row>
    <row r="47" spans="1:10" s="51" customFormat="1" ht="15.05" customHeight="1" x14ac:dyDescent="0.2">
      <c r="A47" s="137" t="s">
        <v>44</v>
      </c>
      <c r="B47" s="120" t="s">
        <v>5</v>
      </c>
      <c r="C47" s="138" t="s">
        <v>45</v>
      </c>
      <c r="D47" s="139">
        <v>32</v>
      </c>
      <c r="E47" s="139">
        <v>32</v>
      </c>
      <c r="F47" s="124">
        <v>5</v>
      </c>
      <c r="G47" s="124">
        <v>2.5</v>
      </c>
    </row>
    <row r="48" spans="1:10" s="51" customFormat="1" ht="15.05" customHeight="1" x14ac:dyDescent="0.2">
      <c r="A48" s="71" t="s">
        <v>46</v>
      </c>
      <c r="B48" s="15" t="s">
        <v>14</v>
      </c>
      <c r="C48" s="72" t="s">
        <v>316</v>
      </c>
      <c r="D48" s="60">
        <v>96</v>
      </c>
      <c r="E48" s="60">
        <v>122</v>
      </c>
      <c r="F48" s="19">
        <v>38.200000000000003</v>
      </c>
      <c r="G48" s="19">
        <v>17.5</v>
      </c>
    </row>
    <row r="49" spans="1:7" s="66" customFormat="1" ht="15.05" customHeight="1" x14ac:dyDescent="0.25">
      <c r="A49" s="47"/>
      <c r="B49" s="27" t="s">
        <v>16</v>
      </c>
      <c r="C49" s="70"/>
      <c r="D49" s="65">
        <v>96</v>
      </c>
      <c r="E49" s="65">
        <v>122</v>
      </c>
      <c r="F49" s="39">
        <v>38.200000000000003</v>
      </c>
      <c r="G49" s="39">
        <v>17.5</v>
      </c>
    </row>
    <row r="50" spans="1:7" s="76" customFormat="1" ht="15.05" customHeight="1" x14ac:dyDescent="0.25">
      <c r="A50" s="47"/>
      <c r="B50" s="28" t="s">
        <v>5</v>
      </c>
      <c r="C50" s="73" t="s">
        <v>47</v>
      </c>
      <c r="D50" s="74">
        <v>19</v>
      </c>
      <c r="E50" s="74">
        <v>19</v>
      </c>
      <c r="F50" s="75">
        <v>1</v>
      </c>
      <c r="G50" s="75">
        <v>0.5</v>
      </c>
    </row>
    <row r="51" spans="1:7" s="76" customFormat="1" ht="15.05" customHeight="1" x14ac:dyDescent="0.25">
      <c r="A51" s="77"/>
      <c r="B51" s="28"/>
      <c r="C51" s="73" t="s">
        <v>48</v>
      </c>
      <c r="D51" s="74">
        <v>17</v>
      </c>
      <c r="E51" s="74">
        <v>20</v>
      </c>
      <c r="F51" s="75">
        <v>2</v>
      </c>
      <c r="G51" s="75">
        <v>1</v>
      </c>
    </row>
    <row r="52" spans="1:7" s="76" customFormat="1" ht="15.05" customHeight="1" x14ac:dyDescent="0.25">
      <c r="A52" s="77"/>
      <c r="B52" s="28"/>
      <c r="C52" s="73" t="s">
        <v>49</v>
      </c>
      <c r="D52" s="74">
        <v>31</v>
      </c>
      <c r="E52" s="74">
        <v>57</v>
      </c>
      <c r="F52" s="75">
        <v>4</v>
      </c>
      <c r="G52" s="75">
        <v>2</v>
      </c>
    </row>
    <row r="53" spans="1:7" s="80" customFormat="1" ht="15.05" customHeight="1" x14ac:dyDescent="0.25">
      <c r="A53" s="77"/>
      <c r="B53" s="63" t="s">
        <v>20</v>
      </c>
      <c r="C53" s="70"/>
      <c r="D53" s="78">
        <f>SUM(D50:D52)</f>
        <v>67</v>
      </c>
      <c r="E53" s="78">
        <f>SUM(E50:E52)</f>
        <v>96</v>
      </c>
      <c r="F53" s="79">
        <f t="shared" ref="F53:G53" si="6">SUM(F50:F52)</f>
        <v>7</v>
      </c>
      <c r="G53" s="79">
        <f t="shared" si="6"/>
        <v>3.5</v>
      </c>
    </row>
    <row r="54" spans="1:7" s="76" customFormat="1" ht="15.05" customHeight="1" x14ac:dyDescent="0.25">
      <c r="A54" s="82" t="s">
        <v>50</v>
      </c>
      <c r="B54" s="15" t="s">
        <v>14</v>
      </c>
      <c r="C54" s="83" t="s">
        <v>369</v>
      </c>
      <c r="D54" s="84">
        <v>63</v>
      </c>
      <c r="E54" s="84">
        <v>84</v>
      </c>
      <c r="F54" s="85">
        <v>16.399999999999999</v>
      </c>
      <c r="G54" s="85">
        <v>9.5</v>
      </c>
    </row>
    <row r="55" spans="1:7" s="76" customFormat="1" ht="15.05" customHeight="1" x14ac:dyDescent="0.25">
      <c r="A55" s="77"/>
      <c r="B55" s="28"/>
      <c r="C55" s="86" t="s">
        <v>370</v>
      </c>
      <c r="D55" s="74">
        <v>53</v>
      </c>
      <c r="E55" s="74">
        <v>65</v>
      </c>
      <c r="F55" s="75">
        <v>14.5</v>
      </c>
      <c r="G55" s="75">
        <v>9.5</v>
      </c>
    </row>
    <row r="56" spans="1:7" s="80" customFormat="1" ht="15.05" customHeight="1" x14ac:dyDescent="0.25">
      <c r="A56" s="77"/>
      <c r="B56" s="27" t="s">
        <v>16</v>
      </c>
      <c r="C56" s="70"/>
      <c r="D56" s="78">
        <f>D54+D55</f>
        <v>116</v>
      </c>
      <c r="E56" s="78">
        <f>E54+E55</f>
        <v>149</v>
      </c>
      <c r="F56" s="79">
        <f t="shared" ref="F56:G56" si="7">F54+F55</f>
        <v>30.9</v>
      </c>
      <c r="G56" s="79">
        <f t="shared" si="7"/>
        <v>19</v>
      </c>
    </row>
    <row r="57" spans="1:7" s="76" customFormat="1" ht="15.05" customHeight="1" x14ac:dyDescent="0.25">
      <c r="A57" s="77"/>
      <c r="B57" s="28" t="s">
        <v>5</v>
      </c>
      <c r="C57" s="68" t="s">
        <v>51</v>
      </c>
      <c r="D57" s="74">
        <v>19</v>
      </c>
      <c r="E57" s="74">
        <v>19</v>
      </c>
      <c r="F57" s="75">
        <v>1.5</v>
      </c>
      <c r="G57" s="75">
        <v>0.5</v>
      </c>
    </row>
    <row r="58" spans="1:7" s="80" customFormat="1" ht="15.05" customHeight="1" x14ac:dyDescent="0.25">
      <c r="A58" s="77"/>
      <c r="B58" s="63" t="s">
        <v>20</v>
      </c>
      <c r="C58" s="70"/>
      <c r="D58" s="78">
        <v>19</v>
      </c>
      <c r="E58" s="78">
        <v>19</v>
      </c>
      <c r="F58" s="79">
        <v>1.5</v>
      </c>
      <c r="G58" s="79">
        <v>0.5</v>
      </c>
    </row>
    <row r="59" spans="1:7" s="76" customFormat="1" ht="15.05" customHeight="1" x14ac:dyDescent="0.25">
      <c r="A59" s="77" t="s">
        <v>52</v>
      </c>
      <c r="B59" s="28" t="s">
        <v>14</v>
      </c>
      <c r="C59" s="87" t="s">
        <v>371</v>
      </c>
      <c r="D59" s="74">
        <v>60</v>
      </c>
      <c r="E59" s="74">
        <v>88</v>
      </c>
      <c r="F59" s="75">
        <v>17.8</v>
      </c>
      <c r="G59" s="75">
        <v>10.199999999999999</v>
      </c>
    </row>
    <row r="60" spans="1:7" s="76" customFormat="1" ht="15.05" customHeight="1" x14ac:dyDescent="0.25">
      <c r="A60" s="77"/>
      <c r="B60" s="27" t="s">
        <v>16</v>
      </c>
      <c r="C60" s="62"/>
      <c r="D60" s="78">
        <v>60</v>
      </c>
      <c r="E60" s="78">
        <v>88</v>
      </c>
      <c r="F60" s="79">
        <v>17.8</v>
      </c>
      <c r="G60" s="79">
        <v>10.199999999999999</v>
      </c>
    </row>
    <row r="61" spans="1:7" s="76" customFormat="1" ht="15.05" customHeight="1" x14ac:dyDescent="0.25">
      <c r="A61" s="77"/>
      <c r="B61" s="28" t="s">
        <v>5</v>
      </c>
      <c r="C61" s="62" t="s">
        <v>52</v>
      </c>
      <c r="D61" s="74">
        <v>14</v>
      </c>
      <c r="E61" s="74">
        <v>12</v>
      </c>
      <c r="F61" s="75">
        <v>1.5</v>
      </c>
      <c r="G61" s="75">
        <v>0.75</v>
      </c>
    </row>
    <row r="62" spans="1:7" s="76" customFormat="1" ht="15.05" customHeight="1" x14ac:dyDescent="0.25">
      <c r="A62" s="47"/>
      <c r="B62" s="48"/>
      <c r="C62" s="62" t="s">
        <v>53</v>
      </c>
      <c r="D62" s="74">
        <v>24</v>
      </c>
      <c r="E62" s="74">
        <v>25</v>
      </c>
      <c r="F62" s="75">
        <v>3</v>
      </c>
      <c r="G62" s="75">
        <v>1.2</v>
      </c>
    </row>
    <row r="63" spans="1:7" s="76" customFormat="1" ht="15.05" customHeight="1" x14ac:dyDescent="0.25">
      <c r="A63" s="47"/>
      <c r="B63" s="48"/>
      <c r="C63" s="62" t="s">
        <v>54</v>
      </c>
      <c r="D63" s="74">
        <v>18</v>
      </c>
      <c r="E63" s="74">
        <v>22</v>
      </c>
      <c r="F63" s="75">
        <v>0.8</v>
      </c>
      <c r="G63" s="75">
        <v>0.4</v>
      </c>
    </row>
    <row r="64" spans="1:7" s="76" customFormat="1" ht="15.05" customHeight="1" x14ac:dyDescent="0.25">
      <c r="A64" s="88"/>
      <c r="B64" s="63" t="s">
        <v>20</v>
      </c>
      <c r="C64" s="62"/>
      <c r="D64" s="78">
        <f>SUM(D61:D63)</f>
        <v>56</v>
      </c>
      <c r="E64" s="78">
        <f>SUM(E61:E63)</f>
        <v>59</v>
      </c>
      <c r="F64" s="79">
        <f t="shared" ref="F64:G64" si="8">SUM(F61:F63)</f>
        <v>5.3</v>
      </c>
      <c r="G64" s="79">
        <f t="shared" si="8"/>
        <v>2.35</v>
      </c>
    </row>
    <row r="65" spans="1:7" s="76" customFormat="1" ht="15.05" customHeight="1" x14ac:dyDescent="0.25">
      <c r="A65" s="153" t="s">
        <v>55</v>
      </c>
      <c r="B65" s="120" t="s">
        <v>5</v>
      </c>
      <c r="C65" s="138" t="s">
        <v>56</v>
      </c>
      <c r="D65" s="149">
        <v>29</v>
      </c>
      <c r="E65" s="149">
        <v>15</v>
      </c>
      <c r="F65" s="150">
        <v>2.5</v>
      </c>
      <c r="G65" s="150">
        <v>1.75</v>
      </c>
    </row>
    <row r="66" spans="1:7" s="76" customFormat="1" ht="15.05" customHeight="1" x14ac:dyDescent="0.25">
      <c r="A66" s="77" t="s">
        <v>57</v>
      </c>
      <c r="B66" s="28" t="s">
        <v>5</v>
      </c>
      <c r="C66" s="62" t="s">
        <v>58</v>
      </c>
      <c r="D66" s="74">
        <v>19</v>
      </c>
      <c r="E66" s="74">
        <v>35</v>
      </c>
      <c r="F66" s="75">
        <v>3</v>
      </c>
      <c r="G66" s="75">
        <v>1</v>
      </c>
    </row>
    <row r="67" spans="1:7" s="76" customFormat="1" ht="15.05" customHeight="1" x14ac:dyDescent="0.25">
      <c r="A67" s="82" t="s">
        <v>59</v>
      </c>
      <c r="B67" s="15" t="s">
        <v>14</v>
      </c>
      <c r="C67" s="83" t="s">
        <v>60</v>
      </c>
      <c r="D67" s="84">
        <v>60</v>
      </c>
      <c r="E67" s="84">
        <v>73</v>
      </c>
      <c r="F67" s="85">
        <v>17.2</v>
      </c>
      <c r="G67" s="85">
        <v>9.9</v>
      </c>
    </row>
    <row r="68" spans="1:7" s="76" customFormat="1" ht="15.05" customHeight="1" x14ac:dyDescent="0.25">
      <c r="A68" s="77"/>
      <c r="B68" s="28"/>
      <c r="C68" s="62" t="s">
        <v>61</v>
      </c>
      <c r="D68" s="74">
        <v>54</v>
      </c>
      <c r="E68" s="74">
        <v>59</v>
      </c>
      <c r="F68" s="75">
        <v>15.9</v>
      </c>
      <c r="G68" s="75">
        <v>10.65</v>
      </c>
    </row>
    <row r="69" spans="1:7" s="76" customFormat="1" ht="15.05" customHeight="1" x14ac:dyDescent="0.25">
      <c r="A69" s="77"/>
      <c r="B69" s="28"/>
      <c r="C69" s="73" t="s">
        <v>372</v>
      </c>
      <c r="D69" s="74">
        <v>65</v>
      </c>
      <c r="E69" s="74">
        <v>73</v>
      </c>
      <c r="F69" s="75">
        <v>17.100000000000001</v>
      </c>
      <c r="G69" s="75">
        <v>10</v>
      </c>
    </row>
    <row r="70" spans="1:7" s="76" customFormat="1" ht="15.05" customHeight="1" x14ac:dyDescent="0.25">
      <c r="A70" s="77"/>
      <c r="B70" s="28"/>
      <c r="C70" s="73" t="s">
        <v>62</v>
      </c>
      <c r="D70" s="74">
        <v>20</v>
      </c>
      <c r="E70" s="74">
        <v>23</v>
      </c>
      <c r="F70" s="75">
        <v>4</v>
      </c>
      <c r="G70" s="75">
        <v>3</v>
      </c>
    </row>
    <row r="71" spans="1:7" s="76" customFormat="1" ht="15.05" customHeight="1" x14ac:dyDescent="0.25">
      <c r="A71" s="77"/>
      <c r="B71" s="28"/>
      <c r="C71" s="73" t="s">
        <v>63</v>
      </c>
      <c r="D71" s="74">
        <v>70</v>
      </c>
      <c r="E71" s="74">
        <v>86</v>
      </c>
      <c r="F71" s="75">
        <v>18.41</v>
      </c>
      <c r="G71" s="75">
        <v>10.01</v>
      </c>
    </row>
    <row r="72" spans="1:7" s="76" customFormat="1" ht="15.05" customHeight="1" x14ac:dyDescent="0.25">
      <c r="A72" s="77"/>
      <c r="B72" s="28"/>
      <c r="C72" s="73" t="s">
        <v>64</v>
      </c>
      <c r="D72" s="74">
        <v>44</v>
      </c>
      <c r="E72" s="74">
        <v>46</v>
      </c>
      <c r="F72" s="75">
        <v>11</v>
      </c>
      <c r="G72" s="75">
        <v>4.5999999999999996</v>
      </c>
    </row>
    <row r="73" spans="1:7" s="76" customFormat="1" ht="15.05" customHeight="1" x14ac:dyDescent="0.25">
      <c r="A73" s="77"/>
      <c r="B73" s="28"/>
      <c r="C73" s="73" t="s">
        <v>321</v>
      </c>
      <c r="D73" s="74">
        <v>60</v>
      </c>
      <c r="E73" s="74">
        <v>75</v>
      </c>
      <c r="F73" s="75">
        <v>17.75</v>
      </c>
      <c r="G73" s="75">
        <v>8.9499999999999993</v>
      </c>
    </row>
    <row r="74" spans="1:7" s="76" customFormat="1" ht="15.05" customHeight="1" x14ac:dyDescent="0.25">
      <c r="A74" s="77"/>
      <c r="B74" s="28"/>
      <c r="C74" s="73" t="s">
        <v>65</v>
      </c>
      <c r="D74" s="74">
        <v>63</v>
      </c>
      <c r="E74" s="74">
        <v>75</v>
      </c>
      <c r="F74" s="75">
        <v>18.399999999999999</v>
      </c>
      <c r="G74" s="75">
        <v>10</v>
      </c>
    </row>
    <row r="75" spans="1:7" s="76" customFormat="1" ht="15.05" customHeight="1" x14ac:dyDescent="0.25">
      <c r="A75" s="77"/>
      <c r="B75" s="28"/>
      <c r="C75" s="73" t="s">
        <v>322</v>
      </c>
      <c r="D75" s="74">
        <v>28</v>
      </c>
      <c r="E75" s="74">
        <v>37</v>
      </c>
      <c r="F75" s="75">
        <v>8.4</v>
      </c>
      <c r="G75" s="75">
        <v>4.8</v>
      </c>
    </row>
    <row r="76" spans="1:7" s="76" customFormat="1" ht="15.05" customHeight="1" x14ac:dyDescent="0.25">
      <c r="A76" s="77"/>
      <c r="B76" s="28"/>
      <c r="C76" s="73" t="s">
        <v>66</v>
      </c>
      <c r="D76" s="74">
        <v>25</v>
      </c>
      <c r="E76" s="74">
        <v>28</v>
      </c>
      <c r="F76" s="75">
        <v>4.55</v>
      </c>
      <c r="G76" s="75">
        <v>2.5499999999999998</v>
      </c>
    </row>
    <row r="77" spans="1:7" s="76" customFormat="1" ht="15.05" customHeight="1" x14ac:dyDescent="0.25">
      <c r="A77" s="77"/>
      <c r="B77" s="28"/>
      <c r="C77" s="73" t="s">
        <v>67</v>
      </c>
      <c r="D77" s="74">
        <v>52</v>
      </c>
      <c r="E77" s="74">
        <v>59</v>
      </c>
      <c r="F77" s="75">
        <v>14.9</v>
      </c>
      <c r="G77" s="75">
        <v>8.3000000000000007</v>
      </c>
    </row>
    <row r="78" spans="1:7" s="76" customFormat="1" ht="15.05" customHeight="1" x14ac:dyDescent="0.25">
      <c r="A78" s="77"/>
      <c r="B78" s="28"/>
      <c r="C78" s="73" t="s">
        <v>323</v>
      </c>
      <c r="D78" s="74">
        <v>104</v>
      </c>
      <c r="E78" s="74">
        <v>127</v>
      </c>
      <c r="F78" s="75">
        <v>28.6</v>
      </c>
      <c r="G78" s="75">
        <v>17.5</v>
      </c>
    </row>
    <row r="79" spans="1:7" s="76" customFormat="1" ht="15.05" customHeight="1" x14ac:dyDescent="0.25">
      <c r="A79" s="77"/>
      <c r="B79" s="28"/>
      <c r="C79" s="73" t="s">
        <v>68</v>
      </c>
      <c r="D79" s="74">
        <v>75</v>
      </c>
      <c r="E79" s="74">
        <v>95</v>
      </c>
      <c r="F79" s="75">
        <v>20.7</v>
      </c>
      <c r="G79" s="75">
        <v>13.8</v>
      </c>
    </row>
    <row r="80" spans="1:7" s="76" customFormat="1" ht="15.05" customHeight="1" x14ac:dyDescent="0.25">
      <c r="A80" s="77"/>
      <c r="B80" s="28"/>
      <c r="C80" s="73" t="s">
        <v>69</v>
      </c>
      <c r="D80" s="74">
        <v>32</v>
      </c>
      <c r="E80" s="74">
        <v>32</v>
      </c>
      <c r="F80" s="75">
        <v>11</v>
      </c>
      <c r="G80" s="75">
        <v>7</v>
      </c>
    </row>
    <row r="81" spans="1:7" s="76" customFormat="1" ht="15.05" customHeight="1" x14ac:dyDescent="0.25">
      <c r="A81" s="77"/>
      <c r="B81" s="28"/>
      <c r="C81" s="73" t="s">
        <v>70</v>
      </c>
      <c r="D81" s="74">
        <v>62</v>
      </c>
      <c r="E81" s="74">
        <v>72</v>
      </c>
      <c r="F81" s="75">
        <v>15.2</v>
      </c>
      <c r="G81" s="75">
        <v>9.4</v>
      </c>
    </row>
    <row r="82" spans="1:7" s="76" customFormat="1" ht="15.05" customHeight="1" x14ac:dyDescent="0.25">
      <c r="A82" s="77"/>
      <c r="B82" s="28"/>
      <c r="C82" s="73" t="s">
        <v>324</v>
      </c>
      <c r="D82" s="74">
        <v>27</v>
      </c>
      <c r="E82" s="74">
        <v>30</v>
      </c>
      <c r="F82" s="75">
        <v>6</v>
      </c>
      <c r="G82" s="75">
        <v>3.4</v>
      </c>
    </row>
    <row r="83" spans="1:7" s="76" customFormat="1" ht="15.05" customHeight="1" x14ac:dyDescent="0.25">
      <c r="A83" s="77"/>
      <c r="B83" s="28"/>
      <c r="C83" s="73" t="s">
        <v>71</v>
      </c>
      <c r="D83" s="74">
        <v>74</v>
      </c>
      <c r="E83" s="74">
        <v>82</v>
      </c>
      <c r="F83" s="75">
        <v>19</v>
      </c>
      <c r="G83" s="75">
        <v>10.199999999999999</v>
      </c>
    </row>
    <row r="84" spans="1:7" s="76" customFormat="1" ht="15.05" customHeight="1" x14ac:dyDescent="0.25">
      <c r="A84" s="77"/>
      <c r="B84" s="28"/>
      <c r="C84" s="73" t="s">
        <v>72</v>
      </c>
      <c r="D84" s="74">
        <v>92</v>
      </c>
      <c r="E84" s="74">
        <v>115</v>
      </c>
      <c r="F84" s="75">
        <v>24.8</v>
      </c>
      <c r="G84" s="75">
        <v>15.7</v>
      </c>
    </row>
    <row r="85" spans="1:7" s="76" customFormat="1" ht="15.05" customHeight="1" x14ac:dyDescent="0.25">
      <c r="A85" s="77"/>
      <c r="B85" s="28"/>
      <c r="C85" s="73" t="s">
        <v>73</v>
      </c>
      <c r="D85" s="74">
        <v>64</v>
      </c>
      <c r="E85" s="74">
        <v>79</v>
      </c>
      <c r="F85" s="75">
        <v>19.399999999999999</v>
      </c>
      <c r="G85" s="75">
        <v>10.9</v>
      </c>
    </row>
    <row r="86" spans="1:7" s="76" customFormat="1" ht="15.05" customHeight="1" x14ac:dyDescent="0.25">
      <c r="A86" s="77"/>
      <c r="B86" s="28"/>
      <c r="C86" s="73" t="s">
        <v>325</v>
      </c>
      <c r="D86" s="74">
        <v>59</v>
      </c>
      <c r="E86" s="74">
        <v>69</v>
      </c>
      <c r="F86" s="75">
        <v>18</v>
      </c>
      <c r="G86" s="75">
        <v>10.4</v>
      </c>
    </row>
    <row r="87" spans="1:7" s="76" customFormat="1" ht="15.05" customHeight="1" x14ac:dyDescent="0.25">
      <c r="A87" s="77"/>
      <c r="B87" s="28"/>
      <c r="C87" s="73" t="s">
        <v>365</v>
      </c>
      <c r="D87" s="74">
        <v>55</v>
      </c>
      <c r="E87" s="74">
        <v>69</v>
      </c>
      <c r="F87" s="75">
        <v>16.2</v>
      </c>
      <c r="G87" s="75">
        <v>10.4</v>
      </c>
    </row>
    <row r="88" spans="1:7" s="76" customFormat="1" ht="15.05" customHeight="1" x14ac:dyDescent="0.25">
      <c r="A88" s="77"/>
      <c r="B88" s="28"/>
      <c r="C88" s="62" t="s">
        <v>327</v>
      </c>
      <c r="D88" s="74">
        <v>67</v>
      </c>
      <c r="E88" s="74">
        <v>82</v>
      </c>
      <c r="F88" s="75">
        <v>16.100000000000001</v>
      </c>
      <c r="G88" s="75">
        <v>9.5</v>
      </c>
    </row>
    <row r="89" spans="1:7" s="76" customFormat="1" ht="15.05" customHeight="1" x14ac:dyDescent="0.25">
      <c r="A89" s="77"/>
      <c r="B89" s="28"/>
      <c r="C89" s="62" t="s">
        <v>74</v>
      </c>
      <c r="D89" s="74">
        <v>60</v>
      </c>
      <c r="E89" s="74">
        <v>68</v>
      </c>
      <c r="F89" s="75">
        <v>14.6</v>
      </c>
      <c r="G89" s="75">
        <v>8.75</v>
      </c>
    </row>
    <row r="90" spans="1:7" s="76" customFormat="1" ht="15.05" customHeight="1" x14ac:dyDescent="0.25">
      <c r="A90" s="77"/>
      <c r="B90" s="28"/>
      <c r="C90" s="73" t="s">
        <v>373</v>
      </c>
      <c r="D90" s="74">
        <v>84</v>
      </c>
      <c r="E90" s="74">
        <v>103</v>
      </c>
      <c r="F90" s="75">
        <v>23.85</v>
      </c>
      <c r="G90" s="75">
        <v>14.65</v>
      </c>
    </row>
    <row r="91" spans="1:7" s="76" customFormat="1" ht="15.05" customHeight="1" x14ac:dyDescent="0.25">
      <c r="A91" s="77"/>
      <c r="B91" s="28"/>
      <c r="C91" s="73" t="s">
        <v>359</v>
      </c>
      <c r="D91" s="74">
        <v>105</v>
      </c>
      <c r="E91" s="74">
        <v>122</v>
      </c>
      <c r="F91" s="75">
        <v>27.9</v>
      </c>
      <c r="G91" s="75">
        <v>16</v>
      </c>
    </row>
    <row r="92" spans="1:7" s="76" customFormat="1" ht="15.05" customHeight="1" x14ac:dyDescent="0.25">
      <c r="A92" s="77"/>
      <c r="B92" s="28"/>
      <c r="C92" s="62" t="s">
        <v>75</v>
      </c>
      <c r="D92" s="74">
        <v>56</v>
      </c>
      <c r="E92" s="74">
        <v>56</v>
      </c>
      <c r="F92" s="75">
        <v>16.2</v>
      </c>
      <c r="G92" s="75">
        <v>11.7</v>
      </c>
    </row>
    <row r="93" spans="1:7" s="76" customFormat="1" ht="15.05" customHeight="1" x14ac:dyDescent="0.25">
      <c r="A93" s="77"/>
      <c r="B93" s="28"/>
      <c r="C93" s="62" t="s">
        <v>76</v>
      </c>
      <c r="D93" s="74">
        <v>112</v>
      </c>
      <c r="E93" s="74">
        <v>128</v>
      </c>
      <c r="F93" s="75">
        <v>32.049999999999997</v>
      </c>
      <c r="G93" s="75">
        <v>21.95</v>
      </c>
    </row>
    <row r="94" spans="1:7" s="76" customFormat="1" ht="15.05" customHeight="1" x14ac:dyDescent="0.25">
      <c r="A94" s="77"/>
      <c r="B94" s="28"/>
      <c r="C94" s="73" t="s">
        <v>330</v>
      </c>
      <c r="D94" s="74">
        <v>45</v>
      </c>
      <c r="E94" s="74">
        <v>56</v>
      </c>
      <c r="F94" s="75">
        <v>13.95</v>
      </c>
      <c r="G94" s="75">
        <v>7.2</v>
      </c>
    </row>
    <row r="95" spans="1:7" s="76" customFormat="1" ht="15.05" customHeight="1" x14ac:dyDescent="0.25">
      <c r="A95" s="77"/>
      <c r="B95" s="28"/>
      <c r="C95" s="62" t="s">
        <v>331</v>
      </c>
      <c r="D95" s="74">
        <v>30</v>
      </c>
      <c r="E95" s="74">
        <v>40</v>
      </c>
      <c r="F95" s="75">
        <v>9.9</v>
      </c>
      <c r="G95" s="75">
        <v>5.7</v>
      </c>
    </row>
    <row r="96" spans="1:7" s="76" customFormat="1" ht="15.05" customHeight="1" x14ac:dyDescent="0.25">
      <c r="A96" s="77"/>
      <c r="B96" s="28"/>
      <c r="C96" s="73" t="s">
        <v>332</v>
      </c>
      <c r="D96" s="74">
        <v>81</v>
      </c>
      <c r="E96" s="74">
        <v>93</v>
      </c>
      <c r="F96" s="75">
        <v>21.5</v>
      </c>
      <c r="G96" s="75">
        <v>11.8</v>
      </c>
    </row>
    <row r="97" spans="1:7" s="76" customFormat="1" ht="15.05" customHeight="1" x14ac:dyDescent="0.25">
      <c r="A97" s="77"/>
      <c r="B97" s="28"/>
      <c r="C97" s="62" t="s">
        <v>77</v>
      </c>
      <c r="D97" s="74">
        <v>30</v>
      </c>
      <c r="E97" s="74">
        <v>43</v>
      </c>
      <c r="F97" s="75">
        <v>7.45</v>
      </c>
      <c r="G97" s="75">
        <v>5.42</v>
      </c>
    </row>
    <row r="98" spans="1:7" s="76" customFormat="1" ht="15.05" customHeight="1" x14ac:dyDescent="0.25">
      <c r="A98" s="80"/>
      <c r="B98" s="28"/>
      <c r="C98" s="73" t="s">
        <v>333</v>
      </c>
      <c r="D98" s="74">
        <v>123</v>
      </c>
      <c r="E98" s="74">
        <v>141</v>
      </c>
      <c r="F98" s="75">
        <v>36</v>
      </c>
      <c r="G98" s="75">
        <v>17.8</v>
      </c>
    </row>
    <row r="99" spans="1:7" s="76" customFormat="1" ht="15.05" customHeight="1" x14ac:dyDescent="0.25">
      <c r="A99" s="77"/>
      <c r="B99" s="28"/>
      <c r="C99" s="73" t="s">
        <v>78</v>
      </c>
      <c r="D99" s="74">
        <v>92</v>
      </c>
      <c r="E99" s="74">
        <v>88</v>
      </c>
      <c r="F99" s="75">
        <v>26.45</v>
      </c>
      <c r="G99" s="75">
        <v>11.4</v>
      </c>
    </row>
    <row r="100" spans="1:7" s="76" customFormat="1" ht="15.05" customHeight="1" x14ac:dyDescent="0.25">
      <c r="A100" s="77"/>
      <c r="B100" s="28"/>
      <c r="C100" s="73" t="s">
        <v>334</v>
      </c>
      <c r="D100" s="74">
        <v>47</v>
      </c>
      <c r="E100" s="74">
        <v>56</v>
      </c>
      <c r="F100" s="75">
        <v>13.1</v>
      </c>
      <c r="G100" s="75">
        <v>8.6</v>
      </c>
    </row>
    <row r="101" spans="1:7" s="76" customFormat="1" ht="15.05" customHeight="1" x14ac:dyDescent="0.25">
      <c r="A101" s="77"/>
      <c r="B101" s="28"/>
      <c r="C101" s="62" t="s">
        <v>79</v>
      </c>
      <c r="D101" s="74">
        <v>20</v>
      </c>
      <c r="E101" s="74">
        <v>23</v>
      </c>
      <c r="F101" s="75">
        <v>5.0999999999999996</v>
      </c>
      <c r="G101" s="75">
        <v>2.4</v>
      </c>
    </row>
    <row r="102" spans="1:7" s="76" customFormat="1" ht="15.05" customHeight="1" x14ac:dyDescent="0.25">
      <c r="A102" s="77"/>
      <c r="B102" s="28"/>
      <c r="C102" s="62" t="s">
        <v>80</v>
      </c>
      <c r="D102" s="74">
        <v>60</v>
      </c>
      <c r="E102" s="74">
        <v>70</v>
      </c>
      <c r="F102" s="75">
        <v>16.95</v>
      </c>
      <c r="G102" s="75">
        <v>8.8000000000000007</v>
      </c>
    </row>
    <row r="103" spans="1:7" s="76" customFormat="1" ht="15.05" customHeight="1" x14ac:dyDescent="0.25">
      <c r="A103" s="77"/>
      <c r="B103" s="28"/>
      <c r="C103" s="73" t="s">
        <v>374</v>
      </c>
      <c r="D103" s="74">
        <v>121</v>
      </c>
      <c r="E103" s="74">
        <v>129</v>
      </c>
      <c r="F103" s="75">
        <v>33</v>
      </c>
      <c r="G103" s="75">
        <v>19.600000000000001</v>
      </c>
    </row>
    <row r="104" spans="1:7" s="76" customFormat="1" ht="15.05" customHeight="1" x14ac:dyDescent="0.25">
      <c r="A104" s="77"/>
      <c r="B104" s="28"/>
      <c r="C104" s="62" t="s">
        <v>81</v>
      </c>
      <c r="D104" s="74">
        <v>88</v>
      </c>
      <c r="E104" s="74">
        <v>117</v>
      </c>
      <c r="F104" s="75">
        <v>25</v>
      </c>
      <c r="G104" s="75">
        <v>14</v>
      </c>
    </row>
    <row r="105" spans="1:7" s="76" customFormat="1" ht="15.05" customHeight="1" x14ac:dyDescent="0.25">
      <c r="A105" s="77"/>
      <c r="B105" s="28"/>
      <c r="C105" s="73" t="s">
        <v>375</v>
      </c>
      <c r="D105" s="74">
        <v>52</v>
      </c>
      <c r="E105" s="74">
        <v>54</v>
      </c>
      <c r="F105" s="75">
        <v>14.5</v>
      </c>
      <c r="G105" s="75">
        <v>8</v>
      </c>
    </row>
    <row r="106" spans="1:7" s="76" customFormat="1" ht="15.05" customHeight="1" x14ac:dyDescent="0.25">
      <c r="A106" s="80"/>
      <c r="B106" s="28"/>
      <c r="C106" s="62" t="s">
        <v>82</v>
      </c>
      <c r="D106" s="74">
        <v>87</v>
      </c>
      <c r="E106" s="74">
        <v>99</v>
      </c>
      <c r="F106" s="75">
        <v>20.100000000000001</v>
      </c>
      <c r="G106" s="75">
        <v>12.9</v>
      </c>
    </row>
    <row r="107" spans="1:7" s="76" customFormat="1" ht="15.05" customHeight="1" x14ac:dyDescent="0.25">
      <c r="A107" s="77"/>
      <c r="B107" s="28"/>
      <c r="C107" s="62" t="s">
        <v>83</v>
      </c>
      <c r="D107" s="74">
        <v>48</v>
      </c>
      <c r="E107" s="74">
        <v>64</v>
      </c>
      <c r="F107" s="75">
        <v>13.6</v>
      </c>
      <c r="G107" s="75">
        <v>8.35</v>
      </c>
    </row>
    <row r="108" spans="1:7" s="76" customFormat="1" ht="15.05" customHeight="1" x14ac:dyDescent="0.25">
      <c r="A108" s="77"/>
      <c r="B108" s="28"/>
      <c r="C108" s="62" t="s">
        <v>84</v>
      </c>
      <c r="D108" s="74">
        <v>37</v>
      </c>
      <c r="E108" s="74">
        <v>39</v>
      </c>
      <c r="F108" s="75">
        <v>9.9</v>
      </c>
      <c r="G108" s="75">
        <v>4.8</v>
      </c>
    </row>
    <row r="109" spans="1:7" s="76" customFormat="1" ht="15.05" customHeight="1" x14ac:dyDescent="0.25">
      <c r="A109" s="77"/>
      <c r="B109" s="28"/>
      <c r="C109" s="62" t="s">
        <v>85</v>
      </c>
      <c r="D109" s="74">
        <v>42</v>
      </c>
      <c r="E109" s="74">
        <v>45</v>
      </c>
      <c r="F109" s="75">
        <v>11.6</v>
      </c>
      <c r="G109" s="75">
        <v>6.8</v>
      </c>
    </row>
    <row r="110" spans="1:7" s="76" customFormat="1" ht="15.05" customHeight="1" x14ac:dyDescent="0.25">
      <c r="A110" s="77"/>
      <c r="B110" s="28"/>
      <c r="C110" s="62" t="s">
        <v>86</v>
      </c>
      <c r="D110" s="74">
        <v>30</v>
      </c>
      <c r="E110" s="74">
        <v>33</v>
      </c>
      <c r="F110" s="75">
        <v>5.87</v>
      </c>
      <c r="G110" s="75">
        <v>3.95</v>
      </c>
    </row>
    <row r="111" spans="1:7" s="80" customFormat="1" ht="15.05" customHeight="1" x14ac:dyDescent="0.25">
      <c r="A111" s="77"/>
      <c r="B111" s="77" t="s">
        <v>16</v>
      </c>
      <c r="C111" s="70"/>
      <c r="D111" s="94">
        <f>SUM(D67:D110)</f>
        <v>2702</v>
      </c>
      <c r="E111" s="94">
        <f>SUM(E67:E110)</f>
        <v>3153</v>
      </c>
      <c r="F111" s="95">
        <f>SUM(F67:F110)</f>
        <v>741.18000000000018</v>
      </c>
      <c r="G111" s="95">
        <f>SUM(G67:G110)</f>
        <v>431.53000000000003</v>
      </c>
    </row>
    <row r="112" spans="1:7" s="76" customFormat="1" ht="15.05" customHeight="1" x14ac:dyDescent="0.25">
      <c r="A112" s="77"/>
      <c r="B112" s="28" t="s">
        <v>5</v>
      </c>
      <c r="C112" s="62" t="s">
        <v>87</v>
      </c>
      <c r="D112" s="74">
        <v>16</v>
      </c>
      <c r="E112" s="74">
        <v>32</v>
      </c>
      <c r="F112" s="75">
        <v>3.2</v>
      </c>
      <c r="G112" s="75">
        <v>0.8</v>
      </c>
    </row>
    <row r="113" spans="1:7" s="76" customFormat="1" ht="15.05" customHeight="1" x14ac:dyDescent="0.25">
      <c r="A113" s="77"/>
      <c r="B113" s="28"/>
      <c r="C113" s="62" t="s">
        <v>88</v>
      </c>
      <c r="D113" s="74">
        <v>20</v>
      </c>
      <c r="E113" s="74">
        <v>21</v>
      </c>
      <c r="F113" s="75">
        <v>1.5</v>
      </c>
      <c r="G113" s="75">
        <v>1</v>
      </c>
    </row>
    <row r="114" spans="1:7" s="76" customFormat="1" ht="15.05" customHeight="1" x14ac:dyDescent="0.25">
      <c r="A114" s="77"/>
      <c r="B114" s="28"/>
      <c r="C114" s="62" t="s">
        <v>89</v>
      </c>
      <c r="D114" s="74">
        <v>30</v>
      </c>
      <c r="E114" s="74">
        <v>54</v>
      </c>
      <c r="F114" s="75">
        <v>3.5</v>
      </c>
      <c r="G114" s="75">
        <v>3</v>
      </c>
    </row>
    <row r="115" spans="1:7" s="76" customFormat="1" ht="15.05" customHeight="1" x14ac:dyDescent="0.25">
      <c r="A115" s="77"/>
      <c r="B115" s="28"/>
      <c r="C115" s="62" t="s">
        <v>473</v>
      </c>
      <c r="D115" s="74">
        <v>21</v>
      </c>
      <c r="E115" s="74">
        <v>40</v>
      </c>
      <c r="F115" s="75">
        <v>2.88</v>
      </c>
      <c r="G115" s="75">
        <v>1.92</v>
      </c>
    </row>
    <row r="116" spans="1:7" s="76" customFormat="1" ht="15.05" customHeight="1" x14ac:dyDescent="0.25">
      <c r="A116" s="77"/>
      <c r="B116" s="28"/>
      <c r="C116" s="62" t="s">
        <v>90</v>
      </c>
      <c r="D116" s="74">
        <v>17</v>
      </c>
      <c r="E116" s="74">
        <v>16</v>
      </c>
      <c r="F116" s="75">
        <v>2</v>
      </c>
      <c r="G116" s="75">
        <v>1</v>
      </c>
    </row>
    <row r="117" spans="1:7" s="76" customFormat="1" ht="15.05" customHeight="1" x14ac:dyDescent="0.25">
      <c r="A117" s="77"/>
      <c r="B117" s="28"/>
      <c r="C117" s="62" t="s">
        <v>91</v>
      </c>
      <c r="D117" s="74">
        <v>14</v>
      </c>
      <c r="E117" s="74">
        <v>29</v>
      </c>
      <c r="F117" s="75">
        <v>2.77</v>
      </c>
      <c r="G117" s="75">
        <v>1.9</v>
      </c>
    </row>
    <row r="118" spans="1:7" s="76" customFormat="1" ht="15.05" customHeight="1" x14ac:dyDescent="0.25">
      <c r="A118" s="77"/>
      <c r="B118" s="28"/>
      <c r="C118" s="73" t="s">
        <v>376</v>
      </c>
      <c r="D118" s="74">
        <v>24</v>
      </c>
      <c r="E118" s="74">
        <v>49</v>
      </c>
      <c r="F118" s="75">
        <v>3.86</v>
      </c>
      <c r="G118" s="75">
        <v>2.2200000000000002</v>
      </c>
    </row>
    <row r="119" spans="1:7" s="76" customFormat="1" ht="15.05" customHeight="1" x14ac:dyDescent="0.25">
      <c r="A119" s="77"/>
      <c r="B119" s="28"/>
      <c r="C119" s="62" t="s">
        <v>92</v>
      </c>
      <c r="D119" s="74">
        <v>14</v>
      </c>
      <c r="E119" s="74">
        <v>52</v>
      </c>
      <c r="F119" s="75">
        <v>2.6</v>
      </c>
      <c r="G119" s="75">
        <v>1.6</v>
      </c>
    </row>
    <row r="120" spans="1:7" s="76" customFormat="1" ht="15.05" customHeight="1" x14ac:dyDescent="0.25">
      <c r="A120" s="77"/>
      <c r="B120" s="28"/>
      <c r="C120" s="62" t="s">
        <v>401</v>
      </c>
      <c r="D120" s="74">
        <v>24</v>
      </c>
      <c r="E120" s="74">
        <v>43</v>
      </c>
      <c r="F120" s="75">
        <v>3.2</v>
      </c>
      <c r="G120" s="75">
        <v>2.4</v>
      </c>
    </row>
    <row r="121" spans="1:7" s="76" customFormat="1" ht="15.05" customHeight="1" x14ac:dyDescent="0.25">
      <c r="C121" s="62" t="s">
        <v>93</v>
      </c>
      <c r="D121" s="74">
        <v>15</v>
      </c>
      <c r="E121" s="74">
        <v>15</v>
      </c>
      <c r="F121" s="75">
        <v>1.5</v>
      </c>
      <c r="G121" s="75">
        <v>0.5</v>
      </c>
    </row>
    <row r="122" spans="1:7" s="76" customFormat="1" ht="15.05" customHeight="1" x14ac:dyDescent="0.25">
      <c r="A122" s="77"/>
      <c r="B122" s="28"/>
      <c r="C122" s="62" t="s">
        <v>94</v>
      </c>
      <c r="D122" s="74">
        <v>23</v>
      </c>
      <c r="E122" s="74">
        <v>60</v>
      </c>
      <c r="F122" s="75">
        <v>2.81</v>
      </c>
      <c r="G122" s="75">
        <v>1.8</v>
      </c>
    </row>
    <row r="123" spans="1:7" s="76" customFormat="1" ht="15.05" customHeight="1" x14ac:dyDescent="0.25">
      <c r="A123" s="80"/>
      <c r="C123" s="62" t="s">
        <v>95</v>
      </c>
      <c r="D123" s="74">
        <v>24</v>
      </c>
      <c r="E123" s="74">
        <v>50</v>
      </c>
      <c r="F123" s="75">
        <v>3.5</v>
      </c>
      <c r="G123" s="75">
        <v>2.5</v>
      </c>
    </row>
    <row r="124" spans="1:7" s="76" customFormat="1" ht="15.05" customHeight="1" x14ac:dyDescent="0.25">
      <c r="A124" s="77"/>
      <c r="B124" s="28"/>
      <c r="C124" s="62" t="s">
        <v>96</v>
      </c>
      <c r="D124" s="74">
        <v>16</v>
      </c>
      <c r="E124" s="74">
        <v>16</v>
      </c>
      <c r="F124" s="75">
        <v>1.6</v>
      </c>
      <c r="G124" s="75">
        <v>0.8</v>
      </c>
    </row>
    <row r="125" spans="1:7" s="76" customFormat="1" ht="15.05" customHeight="1" x14ac:dyDescent="0.25">
      <c r="A125" s="77"/>
      <c r="B125" s="28"/>
      <c r="C125" s="62" t="s">
        <v>97</v>
      </c>
      <c r="D125" s="74">
        <v>24</v>
      </c>
      <c r="E125" s="74">
        <v>63</v>
      </c>
      <c r="F125" s="75">
        <v>3.18</v>
      </c>
      <c r="G125" s="75">
        <v>2.11</v>
      </c>
    </row>
    <row r="126" spans="1:7" s="76" customFormat="1" ht="15.05" customHeight="1" x14ac:dyDescent="0.25">
      <c r="A126" s="77"/>
      <c r="B126" s="28"/>
      <c r="C126" s="62" t="s">
        <v>98</v>
      </c>
      <c r="D126" s="74">
        <v>21</v>
      </c>
      <c r="E126" s="74">
        <v>45</v>
      </c>
      <c r="F126" s="75">
        <v>2.61</v>
      </c>
      <c r="G126" s="75">
        <v>1.71</v>
      </c>
    </row>
    <row r="127" spans="1:7" s="76" customFormat="1" ht="15.05" customHeight="1" x14ac:dyDescent="0.25">
      <c r="A127" s="77" t="s">
        <v>59</v>
      </c>
      <c r="B127" s="28"/>
      <c r="C127" s="62" t="s">
        <v>99</v>
      </c>
      <c r="D127" s="74">
        <v>28</v>
      </c>
      <c r="E127" s="74">
        <v>55</v>
      </c>
      <c r="F127" s="75">
        <v>5.04</v>
      </c>
      <c r="G127" s="75">
        <v>5.04</v>
      </c>
    </row>
    <row r="128" spans="1:7" s="76" customFormat="1" ht="15.05" customHeight="1" x14ac:dyDescent="0.25">
      <c r="A128" s="77"/>
      <c r="B128" s="28"/>
      <c r="C128" s="62" t="s">
        <v>100</v>
      </c>
      <c r="D128" s="74">
        <v>22</v>
      </c>
      <c r="E128" s="74">
        <v>42</v>
      </c>
      <c r="F128" s="75">
        <v>3.57</v>
      </c>
      <c r="G128" s="75">
        <v>2.35</v>
      </c>
    </row>
    <row r="129" spans="1:7" s="76" customFormat="1" ht="15.05" customHeight="1" x14ac:dyDescent="0.25">
      <c r="A129" s="77"/>
      <c r="B129" s="28"/>
      <c r="C129" s="62" t="s">
        <v>101</v>
      </c>
      <c r="D129" s="74">
        <v>8</v>
      </c>
      <c r="E129" s="74">
        <v>9</v>
      </c>
      <c r="F129" s="75">
        <v>3</v>
      </c>
      <c r="G129" s="75">
        <v>1</v>
      </c>
    </row>
    <row r="130" spans="1:7" s="76" customFormat="1" ht="15.05" customHeight="1" x14ac:dyDescent="0.25">
      <c r="A130" s="77"/>
      <c r="B130" s="28"/>
      <c r="C130" s="62" t="s">
        <v>102</v>
      </c>
      <c r="D130" s="74">
        <v>24</v>
      </c>
      <c r="E130" s="74">
        <v>42</v>
      </c>
      <c r="F130" s="75">
        <v>3.5</v>
      </c>
      <c r="G130" s="75">
        <v>1.6</v>
      </c>
    </row>
    <row r="131" spans="1:7" s="76" customFormat="1" ht="15.05" customHeight="1" x14ac:dyDescent="0.25">
      <c r="A131" s="77"/>
      <c r="B131" s="28"/>
      <c r="C131" s="62" t="s">
        <v>103</v>
      </c>
      <c r="D131" s="74">
        <v>25</v>
      </c>
      <c r="E131" s="74">
        <v>53</v>
      </c>
      <c r="F131" s="75">
        <v>4</v>
      </c>
      <c r="G131" s="75">
        <v>3</v>
      </c>
    </row>
    <row r="132" spans="1:7" s="76" customFormat="1" ht="15.05" customHeight="1" x14ac:dyDescent="0.25">
      <c r="A132" s="77"/>
      <c r="B132" s="28"/>
      <c r="C132" s="62" t="s">
        <v>104</v>
      </c>
      <c r="D132" s="74">
        <v>17</v>
      </c>
      <c r="E132" s="74">
        <v>18</v>
      </c>
      <c r="F132" s="75">
        <v>1.6</v>
      </c>
      <c r="G132" s="75">
        <v>0</v>
      </c>
    </row>
    <row r="133" spans="1:7" s="76" customFormat="1" ht="15.05" customHeight="1" x14ac:dyDescent="0.25">
      <c r="A133" s="77"/>
      <c r="B133" s="28"/>
      <c r="C133" s="62" t="s">
        <v>105</v>
      </c>
      <c r="D133" s="74">
        <v>25</v>
      </c>
      <c r="E133" s="74">
        <v>46</v>
      </c>
      <c r="F133" s="75">
        <v>3.6</v>
      </c>
      <c r="G133" s="75">
        <v>2</v>
      </c>
    </row>
    <row r="134" spans="1:7" s="76" customFormat="1" ht="15.05" customHeight="1" x14ac:dyDescent="0.25">
      <c r="A134" s="77"/>
      <c r="B134" s="28"/>
      <c r="C134" s="62" t="s">
        <v>337</v>
      </c>
      <c r="D134" s="74">
        <v>16</v>
      </c>
      <c r="E134" s="74">
        <v>29</v>
      </c>
      <c r="F134" s="75">
        <v>1.2</v>
      </c>
      <c r="G134" s="75">
        <v>0.6</v>
      </c>
    </row>
    <row r="135" spans="1:7" s="76" customFormat="1" ht="15.05" customHeight="1" x14ac:dyDescent="0.25">
      <c r="A135" s="77"/>
      <c r="B135" s="28"/>
      <c r="C135" s="62" t="s">
        <v>106</v>
      </c>
      <c r="D135" s="74">
        <v>18</v>
      </c>
      <c r="E135" s="74">
        <v>19</v>
      </c>
      <c r="F135" s="75">
        <v>2.0299999999999998</v>
      </c>
      <c r="G135" s="75">
        <v>1.3049999999999999</v>
      </c>
    </row>
    <row r="136" spans="1:7" s="76" customFormat="1" ht="15.05" customHeight="1" x14ac:dyDescent="0.25">
      <c r="A136" s="77"/>
      <c r="B136" s="28"/>
      <c r="C136" s="62" t="s">
        <v>107</v>
      </c>
      <c r="D136" s="74">
        <v>21</v>
      </c>
      <c r="E136" s="74">
        <v>47</v>
      </c>
      <c r="F136" s="75">
        <v>3.38</v>
      </c>
      <c r="G136" s="75">
        <v>2.1800000000000002</v>
      </c>
    </row>
    <row r="137" spans="1:7" s="76" customFormat="1" ht="15.05" customHeight="1" x14ac:dyDescent="0.25">
      <c r="A137" s="77"/>
      <c r="B137" s="28"/>
      <c r="C137" s="62" t="s">
        <v>108</v>
      </c>
      <c r="D137" s="74">
        <v>34</v>
      </c>
      <c r="E137" s="74">
        <v>54</v>
      </c>
      <c r="F137" s="75">
        <v>4</v>
      </c>
      <c r="G137" s="75">
        <v>1.6</v>
      </c>
    </row>
    <row r="138" spans="1:7" s="76" customFormat="1" ht="15.05" customHeight="1" x14ac:dyDescent="0.25">
      <c r="A138" s="77"/>
      <c r="B138" s="28"/>
      <c r="C138" s="62" t="s">
        <v>109</v>
      </c>
      <c r="D138" s="74">
        <v>15</v>
      </c>
      <c r="E138" s="74">
        <v>28</v>
      </c>
      <c r="F138" s="75">
        <v>3.45</v>
      </c>
      <c r="G138" s="75">
        <v>2.2000000000000002</v>
      </c>
    </row>
    <row r="139" spans="1:7" s="80" customFormat="1" ht="15.05" customHeight="1" x14ac:dyDescent="0.25">
      <c r="A139" s="77"/>
      <c r="B139" s="77" t="s">
        <v>20</v>
      </c>
      <c r="C139" s="70"/>
      <c r="D139" s="94">
        <f>SUM(D112:D138)</f>
        <v>556</v>
      </c>
      <c r="E139" s="94">
        <f>SUM(E112:E138)</f>
        <v>1027</v>
      </c>
      <c r="F139" s="95">
        <f>SUM(F112:F138)</f>
        <v>79.08</v>
      </c>
      <c r="G139" s="95">
        <f>SUM(G112:G138)</f>
        <v>48.135000000000005</v>
      </c>
    </row>
    <row r="140" spans="1:7" s="76" customFormat="1" ht="15.05" customHeight="1" x14ac:dyDescent="0.25">
      <c r="A140" s="148" t="s">
        <v>110</v>
      </c>
      <c r="B140" s="120" t="s">
        <v>5</v>
      </c>
      <c r="C140" s="138" t="s">
        <v>338</v>
      </c>
      <c r="D140" s="149">
        <v>20</v>
      </c>
      <c r="E140" s="149">
        <v>41</v>
      </c>
      <c r="F140" s="150">
        <v>2</v>
      </c>
      <c r="G140" s="150">
        <v>1.5</v>
      </c>
    </row>
    <row r="141" spans="1:7" s="76" customFormat="1" ht="15.05" customHeight="1" x14ac:dyDescent="0.25">
      <c r="A141" s="82" t="s">
        <v>111</v>
      </c>
      <c r="B141" s="15" t="s">
        <v>14</v>
      </c>
      <c r="C141" s="83" t="s">
        <v>112</v>
      </c>
      <c r="D141" s="84">
        <v>25</v>
      </c>
      <c r="E141" s="84">
        <v>25</v>
      </c>
      <c r="F141" s="85">
        <v>4.3</v>
      </c>
      <c r="G141" s="85">
        <v>2.7</v>
      </c>
    </row>
    <row r="142" spans="1:7" s="76" customFormat="1" ht="15.05" customHeight="1" x14ac:dyDescent="0.25">
      <c r="A142" s="77"/>
      <c r="B142" s="28"/>
      <c r="C142" s="86" t="s">
        <v>355</v>
      </c>
      <c r="D142" s="74">
        <v>100</v>
      </c>
      <c r="E142" s="74">
        <v>100</v>
      </c>
      <c r="F142" s="75">
        <v>29.8</v>
      </c>
      <c r="G142" s="75">
        <v>17.399999999999999</v>
      </c>
    </row>
    <row r="143" spans="1:7" s="76" customFormat="1" ht="15.05" customHeight="1" x14ac:dyDescent="0.25">
      <c r="A143" s="77"/>
      <c r="B143" s="28"/>
      <c r="C143" s="73" t="s">
        <v>113</v>
      </c>
      <c r="D143" s="74">
        <v>81</v>
      </c>
      <c r="E143" s="74">
        <v>91</v>
      </c>
      <c r="F143" s="75">
        <v>20.55</v>
      </c>
      <c r="G143" s="75">
        <v>13.7</v>
      </c>
    </row>
    <row r="144" spans="1:7" s="76" customFormat="1" ht="15.05" customHeight="1" x14ac:dyDescent="0.25">
      <c r="A144" s="77"/>
      <c r="B144" s="28"/>
      <c r="C144" s="62" t="s">
        <v>114</v>
      </c>
      <c r="D144" s="74">
        <v>52</v>
      </c>
      <c r="E144" s="74">
        <v>75</v>
      </c>
      <c r="F144" s="75">
        <v>14.3</v>
      </c>
      <c r="G144" s="75">
        <v>7.5</v>
      </c>
    </row>
    <row r="145" spans="1:7" s="76" customFormat="1" ht="15.05" customHeight="1" x14ac:dyDescent="0.25">
      <c r="A145" s="77"/>
      <c r="B145" s="28"/>
      <c r="C145" s="62" t="s">
        <v>115</v>
      </c>
      <c r="D145" s="74">
        <v>52</v>
      </c>
      <c r="E145" s="74">
        <v>66</v>
      </c>
      <c r="F145" s="75">
        <v>13.4</v>
      </c>
      <c r="G145" s="75">
        <v>7.6</v>
      </c>
    </row>
    <row r="146" spans="1:7" s="80" customFormat="1" ht="15.05" customHeight="1" x14ac:dyDescent="0.25">
      <c r="A146" s="77"/>
      <c r="B146" s="77" t="s">
        <v>16</v>
      </c>
      <c r="C146" s="70"/>
      <c r="D146" s="78">
        <f>SUM(D141:D145)</f>
        <v>310</v>
      </c>
      <c r="E146" s="78">
        <f>SUM(E141:E145)</f>
        <v>357</v>
      </c>
      <c r="F146" s="79">
        <f>SUM(F141:F145)</f>
        <v>82.350000000000009</v>
      </c>
      <c r="G146" s="79">
        <f>SUM(G141:G145)</f>
        <v>48.9</v>
      </c>
    </row>
    <row r="147" spans="1:7" s="76" customFormat="1" ht="15.05" customHeight="1" x14ac:dyDescent="0.25">
      <c r="A147" s="77"/>
      <c r="B147" s="28" t="s">
        <v>5</v>
      </c>
      <c r="C147" s="62" t="s">
        <v>116</v>
      </c>
      <c r="D147" s="74">
        <v>17</v>
      </c>
      <c r="E147" s="74">
        <v>66</v>
      </c>
      <c r="F147" s="75">
        <v>3.8</v>
      </c>
      <c r="G147" s="75">
        <v>0.8</v>
      </c>
    </row>
    <row r="148" spans="1:7" s="76" customFormat="1" ht="15.05" customHeight="1" x14ac:dyDescent="0.25">
      <c r="A148" s="77"/>
      <c r="B148" s="28"/>
      <c r="C148" s="62" t="s">
        <v>117</v>
      </c>
      <c r="D148" s="74">
        <v>17</v>
      </c>
      <c r="E148" s="74">
        <v>36</v>
      </c>
      <c r="F148" s="75">
        <v>1</v>
      </c>
      <c r="G148" s="75">
        <v>0.5</v>
      </c>
    </row>
    <row r="149" spans="1:7" s="76" customFormat="1" ht="15.05" customHeight="1" x14ac:dyDescent="0.25">
      <c r="A149" s="77"/>
      <c r="B149" s="28"/>
      <c r="C149" s="62" t="s">
        <v>118</v>
      </c>
      <c r="D149" s="74">
        <v>4</v>
      </c>
      <c r="E149" s="74">
        <v>15</v>
      </c>
      <c r="F149" s="75">
        <v>2.2000000000000002</v>
      </c>
      <c r="G149" s="75">
        <v>2.2000000000000002</v>
      </c>
    </row>
    <row r="150" spans="1:7" s="80" customFormat="1" ht="15.05" customHeight="1" x14ac:dyDescent="0.25">
      <c r="A150" s="77"/>
      <c r="B150" s="77" t="s">
        <v>20</v>
      </c>
      <c r="C150" s="70"/>
      <c r="D150" s="78">
        <f>SUM(D147:D149)</f>
        <v>38</v>
      </c>
      <c r="E150" s="78">
        <f>SUM(E147:E149)</f>
        <v>117</v>
      </c>
      <c r="F150" s="79">
        <f t="shared" ref="F150:G150" si="9">SUM(F147:F149)</f>
        <v>7</v>
      </c>
      <c r="G150" s="79">
        <f t="shared" si="9"/>
        <v>3.5</v>
      </c>
    </row>
    <row r="151" spans="1:7" s="76" customFormat="1" ht="15.05" customHeight="1" x14ac:dyDescent="0.25">
      <c r="A151" s="148" t="s">
        <v>119</v>
      </c>
      <c r="B151" s="120" t="s">
        <v>5</v>
      </c>
      <c r="C151" s="138" t="s">
        <v>120</v>
      </c>
      <c r="D151" s="149">
        <v>17</v>
      </c>
      <c r="E151" s="149">
        <v>41</v>
      </c>
      <c r="F151" s="150">
        <v>2.0499999999999998</v>
      </c>
      <c r="G151" s="150">
        <v>0.88</v>
      </c>
    </row>
    <row r="152" spans="1:7" s="76" customFormat="1" ht="15.05" customHeight="1" x14ac:dyDescent="0.25">
      <c r="A152" s="148" t="s">
        <v>121</v>
      </c>
      <c r="B152" s="120" t="s">
        <v>5</v>
      </c>
      <c r="C152" s="151" t="s">
        <v>340</v>
      </c>
      <c r="D152" s="149">
        <v>17</v>
      </c>
      <c r="E152" s="149">
        <v>19</v>
      </c>
      <c r="F152" s="150">
        <v>0.7</v>
      </c>
      <c r="G152" s="150">
        <v>0.7</v>
      </c>
    </row>
    <row r="153" spans="1:7" s="76" customFormat="1" ht="15.05" customHeight="1" x14ac:dyDescent="0.25">
      <c r="A153" s="77" t="s">
        <v>122</v>
      </c>
      <c r="B153" s="28" t="s">
        <v>14</v>
      </c>
      <c r="C153" s="62" t="s">
        <v>123</v>
      </c>
      <c r="D153" s="74">
        <v>88</v>
      </c>
      <c r="E153" s="74">
        <v>113</v>
      </c>
      <c r="F153" s="75">
        <v>22.5</v>
      </c>
      <c r="G153" s="75">
        <v>15.2</v>
      </c>
    </row>
    <row r="154" spans="1:7" s="76" customFormat="1" ht="15.05" customHeight="1" x14ac:dyDescent="0.25">
      <c r="A154" s="77"/>
      <c r="B154" s="28"/>
      <c r="C154" s="73" t="s">
        <v>341</v>
      </c>
      <c r="D154" s="74">
        <v>118</v>
      </c>
      <c r="E154" s="74">
        <v>139</v>
      </c>
      <c r="F154" s="75">
        <v>42.6</v>
      </c>
      <c r="G154" s="75">
        <v>24.4</v>
      </c>
    </row>
    <row r="155" spans="1:7" s="76" customFormat="1" ht="15.05" customHeight="1" x14ac:dyDescent="0.25">
      <c r="A155" s="77"/>
      <c r="B155" s="28"/>
      <c r="C155" s="73" t="s">
        <v>124</v>
      </c>
      <c r="D155" s="74">
        <v>21</v>
      </c>
      <c r="E155" s="74">
        <v>30</v>
      </c>
      <c r="F155" s="75">
        <v>7.5</v>
      </c>
      <c r="G155" s="75">
        <v>4.2</v>
      </c>
    </row>
    <row r="156" spans="1:7" s="76" customFormat="1" ht="15.05" customHeight="1" x14ac:dyDescent="0.25">
      <c r="A156" s="77"/>
      <c r="B156" s="28"/>
      <c r="C156" s="73" t="s">
        <v>354</v>
      </c>
      <c r="D156" s="74">
        <v>60</v>
      </c>
      <c r="E156" s="74">
        <v>80</v>
      </c>
      <c r="F156" s="75">
        <v>17.600000000000001</v>
      </c>
      <c r="G156" s="75">
        <v>11.55</v>
      </c>
    </row>
    <row r="157" spans="1:7" s="80" customFormat="1" ht="15.05" customHeight="1" x14ac:dyDescent="0.25">
      <c r="A157" s="77"/>
      <c r="B157" s="77" t="s">
        <v>16</v>
      </c>
      <c r="C157" s="77"/>
      <c r="D157" s="78">
        <f>SUM(D153:D156)</f>
        <v>287</v>
      </c>
      <c r="E157" s="78">
        <f>SUM(E153:E156)</f>
        <v>362</v>
      </c>
      <c r="F157" s="79">
        <f t="shared" ref="F157:G157" si="10">SUM(F153:F156)</f>
        <v>90.199999999999989</v>
      </c>
      <c r="G157" s="79">
        <f t="shared" si="10"/>
        <v>55.349999999999994</v>
      </c>
    </row>
    <row r="158" spans="1:7" s="76" customFormat="1" ht="15.05" customHeight="1" x14ac:dyDescent="0.25">
      <c r="A158" s="77"/>
      <c r="B158" s="28" t="s">
        <v>5</v>
      </c>
      <c r="C158" s="62" t="s">
        <v>125</v>
      </c>
      <c r="D158" s="74">
        <v>15</v>
      </c>
      <c r="E158" s="74">
        <v>41</v>
      </c>
      <c r="F158" s="75">
        <v>2.17</v>
      </c>
      <c r="G158" s="75">
        <v>0.93</v>
      </c>
    </row>
    <row r="159" spans="1:7" s="76" customFormat="1" ht="15.05" customHeight="1" x14ac:dyDescent="0.25">
      <c r="A159" s="77"/>
      <c r="B159" s="28"/>
      <c r="C159" s="62" t="s">
        <v>343</v>
      </c>
      <c r="D159" s="74">
        <v>16</v>
      </c>
      <c r="E159" s="74">
        <v>30</v>
      </c>
      <c r="F159" s="75">
        <v>1.4</v>
      </c>
      <c r="G159" s="75">
        <v>0.7</v>
      </c>
    </row>
    <row r="160" spans="1:7" s="76" customFormat="1" ht="15.05" customHeight="1" x14ac:dyDescent="0.25">
      <c r="A160" s="77"/>
      <c r="B160" s="28"/>
      <c r="C160" s="62" t="s">
        <v>126</v>
      </c>
      <c r="D160" s="74">
        <v>31</v>
      </c>
      <c r="E160" s="74">
        <v>78</v>
      </c>
      <c r="F160" s="75">
        <v>4.8</v>
      </c>
      <c r="G160" s="75">
        <v>2.6</v>
      </c>
    </row>
    <row r="161" spans="1:7" s="76" customFormat="1" ht="15.05" customHeight="1" x14ac:dyDescent="0.25">
      <c r="A161" s="77"/>
      <c r="B161" s="28"/>
      <c r="C161" s="73" t="s">
        <v>344</v>
      </c>
      <c r="D161" s="74">
        <v>12</v>
      </c>
      <c r="E161" s="74">
        <v>37</v>
      </c>
      <c r="F161" s="75">
        <v>2.4</v>
      </c>
      <c r="G161" s="75">
        <v>0.8</v>
      </c>
    </row>
    <row r="162" spans="1:7" s="76" customFormat="1" ht="15.05" customHeight="1" x14ac:dyDescent="0.25">
      <c r="A162" s="77"/>
      <c r="B162" s="28"/>
      <c r="C162" s="62" t="s">
        <v>127</v>
      </c>
      <c r="D162" s="74">
        <v>16</v>
      </c>
      <c r="E162" s="74">
        <v>41</v>
      </c>
      <c r="F162" s="75">
        <v>1.6</v>
      </c>
      <c r="G162" s="75">
        <v>0.8</v>
      </c>
    </row>
    <row r="163" spans="1:7" s="76" customFormat="1" ht="15.05" customHeight="1" x14ac:dyDescent="0.25">
      <c r="A163" s="77"/>
      <c r="B163" s="28"/>
      <c r="C163" s="62" t="s">
        <v>128</v>
      </c>
      <c r="D163" s="74">
        <v>18</v>
      </c>
      <c r="E163" s="74">
        <v>52</v>
      </c>
      <c r="F163" s="75">
        <v>2.4</v>
      </c>
      <c r="G163" s="75">
        <v>1.6</v>
      </c>
    </row>
    <row r="164" spans="1:7" s="80" customFormat="1" ht="15.05" customHeight="1" x14ac:dyDescent="0.25">
      <c r="A164" s="77"/>
      <c r="B164" s="77" t="s">
        <v>20</v>
      </c>
      <c r="C164" s="77"/>
      <c r="D164" s="78">
        <f>SUM(D158:D163)</f>
        <v>108</v>
      </c>
      <c r="E164" s="78">
        <f>SUM(E158:E163)</f>
        <v>279</v>
      </c>
      <c r="F164" s="79">
        <f t="shared" ref="F164:G164" si="11">SUM(F158:F163)</f>
        <v>14.77</v>
      </c>
      <c r="G164" s="79">
        <f t="shared" si="11"/>
        <v>7.43</v>
      </c>
    </row>
    <row r="165" spans="1:7" s="76" customFormat="1" ht="15.05" customHeight="1" x14ac:dyDescent="0.25">
      <c r="A165" s="82" t="s">
        <v>129</v>
      </c>
      <c r="B165" s="15" t="s">
        <v>14</v>
      </c>
      <c r="C165" s="72" t="s">
        <v>345</v>
      </c>
      <c r="D165" s="84">
        <v>42</v>
      </c>
      <c r="E165" s="84">
        <v>64</v>
      </c>
      <c r="F165" s="85">
        <v>11.8</v>
      </c>
      <c r="G165" s="85">
        <v>6.7</v>
      </c>
    </row>
    <row r="166" spans="1:7" s="76" customFormat="1" ht="15.05" customHeight="1" x14ac:dyDescent="0.25">
      <c r="A166" s="140"/>
      <c r="B166" s="127" t="s">
        <v>5</v>
      </c>
      <c r="C166" s="145" t="s">
        <v>129</v>
      </c>
      <c r="D166" s="146">
        <v>23</v>
      </c>
      <c r="E166" s="146">
        <v>40</v>
      </c>
      <c r="F166" s="147">
        <v>2.0499999999999998</v>
      </c>
      <c r="G166" s="147">
        <v>1.3</v>
      </c>
    </row>
    <row r="167" spans="1:7" s="76" customFormat="1" ht="15.05" customHeight="1" x14ac:dyDescent="0.25">
      <c r="A167" s="77" t="s">
        <v>130</v>
      </c>
      <c r="B167" s="28" t="s">
        <v>14</v>
      </c>
      <c r="C167" s="62" t="s">
        <v>131</v>
      </c>
      <c r="D167" s="74">
        <v>82</v>
      </c>
      <c r="E167" s="74">
        <v>83</v>
      </c>
      <c r="F167" s="75">
        <v>20.2</v>
      </c>
      <c r="G167" s="75">
        <v>12.8</v>
      </c>
    </row>
    <row r="168" spans="1:7" s="76" customFormat="1" ht="15.05" customHeight="1" x14ac:dyDescent="0.25">
      <c r="A168" s="77"/>
      <c r="B168" s="28"/>
      <c r="C168" s="73" t="s">
        <v>346</v>
      </c>
      <c r="D168" s="74">
        <v>90</v>
      </c>
      <c r="E168" s="74">
        <v>104</v>
      </c>
      <c r="F168" s="75">
        <v>24.2</v>
      </c>
      <c r="G168" s="75">
        <v>15.8</v>
      </c>
    </row>
    <row r="169" spans="1:7" s="76" customFormat="1" ht="15.05" customHeight="1" x14ac:dyDescent="0.25">
      <c r="A169" s="77"/>
      <c r="B169" s="28"/>
      <c r="C169" s="62" t="s">
        <v>132</v>
      </c>
      <c r="D169" s="74">
        <v>12</v>
      </c>
      <c r="E169" s="74">
        <v>12</v>
      </c>
      <c r="F169" s="75">
        <v>3.6</v>
      </c>
      <c r="G169" s="75">
        <v>2</v>
      </c>
    </row>
    <row r="170" spans="1:7" s="76" customFormat="1" ht="15.05" customHeight="1" x14ac:dyDescent="0.25">
      <c r="A170" s="77"/>
      <c r="B170" s="28"/>
      <c r="C170" s="62" t="s">
        <v>347</v>
      </c>
      <c r="D170" s="74">
        <v>44</v>
      </c>
      <c r="E170" s="74">
        <v>40</v>
      </c>
      <c r="F170" s="75">
        <v>14</v>
      </c>
      <c r="G170" s="75">
        <v>7.6</v>
      </c>
    </row>
    <row r="171" spans="1:7" s="80" customFormat="1" ht="15.05" customHeight="1" x14ac:dyDescent="0.25">
      <c r="A171" s="77"/>
      <c r="B171" s="77" t="s">
        <v>16</v>
      </c>
      <c r="C171" s="77"/>
      <c r="D171" s="78">
        <f>SUM(D167:D170)</f>
        <v>228</v>
      </c>
      <c r="E171" s="78">
        <f>SUM(E167:E170)</f>
        <v>239</v>
      </c>
      <c r="F171" s="79">
        <f t="shared" ref="F171:G171" si="12">SUM(F167:F170)</f>
        <v>62</v>
      </c>
      <c r="G171" s="79">
        <f t="shared" si="12"/>
        <v>38.200000000000003</v>
      </c>
    </row>
    <row r="172" spans="1:7" s="76" customFormat="1" ht="15.05" customHeight="1" x14ac:dyDescent="0.25">
      <c r="A172" s="77"/>
      <c r="B172" s="28" t="s">
        <v>5</v>
      </c>
      <c r="C172" s="62" t="s">
        <v>133</v>
      </c>
      <c r="D172" s="74">
        <v>60</v>
      </c>
      <c r="E172" s="74">
        <v>137</v>
      </c>
      <c r="F172" s="75">
        <v>11.1</v>
      </c>
      <c r="G172" s="75">
        <v>6.8</v>
      </c>
    </row>
    <row r="173" spans="1:7" s="76" customFormat="1" ht="15.05" customHeight="1" x14ac:dyDescent="0.25">
      <c r="A173" s="77"/>
      <c r="B173" s="28"/>
      <c r="C173" s="62" t="s">
        <v>377</v>
      </c>
      <c r="D173" s="74">
        <v>81</v>
      </c>
      <c r="E173" s="74">
        <v>102</v>
      </c>
      <c r="F173" s="75">
        <v>28</v>
      </c>
      <c r="G173" s="75">
        <v>14</v>
      </c>
    </row>
    <row r="174" spans="1:7" s="76" customFormat="1" ht="15.05" customHeight="1" x14ac:dyDescent="0.25">
      <c r="A174" s="77"/>
      <c r="B174" s="28"/>
      <c r="C174" s="62" t="s">
        <v>134</v>
      </c>
      <c r="D174" s="74">
        <v>18</v>
      </c>
      <c r="E174" s="74">
        <v>8</v>
      </c>
      <c r="F174" s="75">
        <v>3.2</v>
      </c>
      <c r="G174" s="75">
        <v>0.6</v>
      </c>
    </row>
    <row r="175" spans="1:7" s="76" customFormat="1" ht="15.05" customHeight="1" x14ac:dyDescent="0.25">
      <c r="A175" s="77"/>
      <c r="B175" s="28"/>
      <c r="C175" s="62" t="s">
        <v>135</v>
      </c>
      <c r="D175" s="74">
        <v>16</v>
      </c>
      <c r="E175" s="74">
        <v>42</v>
      </c>
      <c r="F175" s="75">
        <v>2.1</v>
      </c>
      <c r="G175" s="75">
        <v>0.9</v>
      </c>
    </row>
    <row r="176" spans="1:7" s="76" customFormat="1" ht="15.05" customHeight="1" x14ac:dyDescent="0.25">
      <c r="A176" s="77"/>
      <c r="B176" s="77" t="s">
        <v>20</v>
      </c>
      <c r="C176" s="28"/>
      <c r="D176" s="78">
        <f>SUM(D172:D175)</f>
        <v>175</v>
      </c>
      <c r="E176" s="78">
        <f>SUM(E172:E175)</f>
        <v>289</v>
      </c>
      <c r="F176" s="79">
        <f t="shared" ref="F176:G176" si="13">SUM(F172:F175)</f>
        <v>44.400000000000006</v>
      </c>
      <c r="G176" s="79">
        <f t="shared" si="13"/>
        <v>22.3</v>
      </c>
    </row>
    <row r="177" spans="1:7" s="76" customFormat="1" ht="15.05" customHeight="1" x14ac:dyDescent="0.25">
      <c r="A177" s="82" t="s">
        <v>136</v>
      </c>
      <c r="B177" s="15" t="s">
        <v>14</v>
      </c>
      <c r="C177" s="72" t="s">
        <v>378</v>
      </c>
      <c r="D177" s="84">
        <v>20</v>
      </c>
      <c r="E177" s="84">
        <v>31</v>
      </c>
      <c r="F177" s="85">
        <v>7</v>
      </c>
      <c r="G177" s="85">
        <v>3.5</v>
      </c>
    </row>
    <row r="178" spans="1:7" s="76" customFormat="1" ht="15.05" customHeight="1" x14ac:dyDescent="0.25">
      <c r="A178" s="77"/>
      <c r="B178" s="28"/>
      <c r="C178" s="62" t="s">
        <v>137</v>
      </c>
      <c r="D178" s="74">
        <v>57</v>
      </c>
      <c r="E178" s="74">
        <v>75</v>
      </c>
      <c r="F178" s="75">
        <v>16.2</v>
      </c>
      <c r="G178" s="75">
        <v>9.1999999999999993</v>
      </c>
    </row>
    <row r="179" spans="1:7" s="76" customFormat="1" ht="15.05" customHeight="1" x14ac:dyDescent="0.25">
      <c r="A179" s="77"/>
      <c r="B179" s="28"/>
      <c r="C179" s="62" t="s">
        <v>138</v>
      </c>
      <c r="D179" s="74">
        <v>59</v>
      </c>
      <c r="E179" s="74">
        <v>75</v>
      </c>
      <c r="F179" s="75">
        <v>13.4</v>
      </c>
      <c r="G179" s="75">
        <v>8.4</v>
      </c>
    </row>
    <row r="180" spans="1:7" s="80" customFormat="1" ht="15.05" customHeight="1" x14ac:dyDescent="0.25">
      <c r="A180" s="77"/>
      <c r="B180" s="77" t="s">
        <v>16</v>
      </c>
      <c r="C180" s="77"/>
      <c r="D180" s="78">
        <f>SUM(D177:D179)</f>
        <v>136</v>
      </c>
      <c r="E180" s="78">
        <f>SUM(E177:E179)</f>
        <v>181</v>
      </c>
      <c r="F180" s="79">
        <f t="shared" ref="F180:G180" si="14">SUM(F177:F179)</f>
        <v>36.6</v>
      </c>
      <c r="G180" s="79">
        <f t="shared" si="14"/>
        <v>21.1</v>
      </c>
    </row>
    <row r="181" spans="1:7" s="76" customFormat="1" ht="15.05" customHeight="1" x14ac:dyDescent="0.25">
      <c r="A181" s="77"/>
      <c r="B181" s="28" t="s">
        <v>5</v>
      </c>
      <c r="C181" s="62" t="s">
        <v>139</v>
      </c>
      <c r="D181" s="74">
        <v>17</v>
      </c>
      <c r="E181" s="74">
        <v>45</v>
      </c>
      <c r="F181" s="75">
        <v>3</v>
      </c>
      <c r="G181" s="75">
        <v>1</v>
      </c>
    </row>
    <row r="182" spans="1:7" s="76" customFormat="1" ht="15.05" customHeight="1" x14ac:dyDescent="0.25">
      <c r="A182" s="77"/>
      <c r="B182" s="28"/>
      <c r="C182" s="62" t="s">
        <v>140</v>
      </c>
      <c r="D182" s="74">
        <v>25</v>
      </c>
      <c r="E182" s="74">
        <v>62</v>
      </c>
      <c r="F182" s="75">
        <v>2.82</v>
      </c>
      <c r="G182" s="75">
        <v>2.02</v>
      </c>
    </row>
    <row r="183" spans="1:7" s="76" customFormat="1" ht="15.05" customHeight="1" x14ac:dyDescent="0.25">
      <c r="A183" s="77"/>
      <c r="B183" s="28"/>
      <c r="C183" s="62" t="s">
        <v>141</v>
      </c>
      <c r="D183" s="74">
        <v>15</v>
      </c>
      <c r="E183" s="74">
        <v>40</v>
      </c>
      <c r="F183" s="75">
        <v>1.9</v>
      </c>
      <c r="G183" s="75">
        <v>0.95</v>
      </c>
    </row>
    <row r="184" spans="1:7" s="80" customFormat="1" ht="15.05" customHeight="1" x14ac:dyDescent="0.25">
      <c r="A184" s="77"/>
      <c r="B184" s="77" t="s">
        <v>20</v>
      </c>
      <c r="C184" s="77"/>
      <c r="D184" s="78">
        <f>SUM(D181:D183)</f>
        <v>57</v>
      </c>
      <c r="E184" s="78">
        <f>SUM(E181:E183)</f>
        <v>147</v>
      </c>
      <c r="F184" s="79">
        <f t="shared" ref="F184:G184" si="15">SUM(F181:F183)</f>
        <v>7.7200000000000006</v>
      </c>
      <c r="G184" s="79">
        <f t="shared" si="15"/>
        <v>3.9699999999999998</v>
      </c>
    </row>
    <row r="185" spans="1:7" s="76" customFormat="1" ht="15.05" customHeight="1" x14ac:dyDescent="0.25">
      <c r="A185" s="148" t="s">
        <v>142</v>
      </c>
      <c r="B185" s="120" t="s">
        <v>5</v>
      </c>
      <c r="C185" s="138" t="s">
        <v>143</v>
      </c>
      <c r="D185" s="149">
        <v>18</v>
      </c>
      <c r="E185" s="149">
        <v>48</v>
      </c>
      <c r="F185" s="150">
        <v>1.8</v>
      </c>
      <c r="G185" s="150">
        <v>1</v>
      </c>
    </row>
    <row r="186" spans="1:7" s="76" customFormat="1" ht="15.05" customHeight="1" x14ac:dyDescent="0.25">
      <c r="A186" s="82" t="s">
        <v>144</v>
      </c>
      <c r="B186" s="15" t="s">
        <v>14</v>
      </c>
      <c r="C186" s="83" t="s">
        <v>145</v>
      </c>
      <c r="D186" s="84">
        <v>97</v>
      </c>
      <c r="E186" s="84">
        <v>114</v>
      </c>
      <c r="F186" s="85">
        <v>22.22</v>
      </c>
      <c r="G186" s="85">
        <v>12.43</v>
      </c>
    </row>
    <row r="187" spans="1:7" s="76" customFormat="1" ht="15.05" customHeight="1" x14ac:dyDescent="0.25">
      <c r="A187" s="77"/>
      <c r="B187" s="28"/>
      <c r="C187" s="62" t="s">
        <v>146</v>
      </c>
      <c r="D187" s="74">
        <v>32</v>
      </c>
      <c r="E187" s="74">
        <v>40</v>
      </c>
      <c r="F187" s="75">
        <v>9.8000000000000007</v>
      </c>
      <c r="G187" s="75">
        <v>5.8</v>
      </c>
    </row>
    <row r="188" spans="1:7" s="80" customFormat="1" ht="15.05" customHeight="1" x14ac:dyDescent="0.25">
      <c r="A188" s="77"/>
      <c r="B188" s="77" t="s">
        <v>16</v>
      </c>
      <c r="C188" s="77"/>
      <c r="D188" s="78">
        <f>SUM(D186:D187)</f>
        <v>129</v>
      </c>
      <c r="E188" s="78">
        <f>SUM(E186:E187)</f>
        <v>154</v>
      </c>
      <c r="F188" s="79">
        <f t="shared" ref="F188:G188" si="16">SUM(F186:F187)</f>
        <v>32.019999999999996</v>
      </c>
      <c r="G188" s="79">
        <f t="shared" si="16"/>
        <v>18.23</v>
      </c>
    </row>
    <row r="189" spans="1:7" s="76" customFormat="1" ht="15.05" customHeight="1" x14ac:dyDescent="0.25">
      <c r="A189" s="77"/>
      <c r="B189" s="28" t="s">
        <v>5</v>
      </c>
      <c r="C189" s="62" t="s">
        <v>147</v>
      </c>
      <c r="D189" s="74">
        <v>33</v>
      </c>
      <c r="E189" s="74">
        <v>77</v>
      </c>
      <c r="F189" s="75">
        <v>2.8</v>
      </c>
      <c r="G189" s="75">
        <v>1.4</v>
      </c>
    </row>
    <row r="190" spans="1:7" s="76" customFormat="1" ht="15.05" customHeight="1" x14ac:dyDescent="0.25">
      <c r="A190" s="77"/>
      <c r="B190" s="28"/>
      <c r="C190" s="62" t="s">
        <v>148</v>
      </c>
      <c r="D190" s="74">
        <v>20</v>
      </c>
      <c r="E190" s="74">
        <v>46</v>
      </c>
      <c r="F190" s="75">
        <v>2.6</v>
      </c>
      <c r="G190" s="75">
        <v>1.75</v>
      </c>
    </row>
    <row r="191" spans="1:7" s="80" customFormat="1" ht="15.05" customHeight="1" x14ac:dyDescent="0.25">
      <c r="A191" s="77"/>
      <c r="B191" s="77" t="s">
        <v>20</v>
      </c>
      <c r="C191" s="77"/>
      <c r="D191" s="78">
        <f>SUM(D189:D190)</f>
        <v>53</v>
      </c>
      <c r="E191" s="78">
        <f>SUM(E189:E190)</f>
        <v>123</v>
      </c>
      <c r="F191" s="79">
        <f t="shared" ref="F191:G191" si="17">SUM(F189:F190)</f>
        <v>5.4</v>
      </c>
      <c r="G191" s="79">
        <f t="shared" si="17"/>
        <v>3.15</v>
      </c>
    </row>
    <row r="192" spans="1:7" s="76" customFormat="1" ht="15.05" customHeight="1" x14ac:dyDescent="0.25">
      <c r="A192" s="148" t="s">
        <v>149</v>
      </c>
      <c r="B192" s="120" t="s">
        <v>5</v>
      </c>
      <c r="C192" s="138" t="s">
        <v>150</v>
      </c>
      <c r="D192" s="149">
        <v>18</v>
      </c>
      <c r="E192" s="149">
        <v>17</v>
      </c>
      <c r="F192" s="150">
        <v>1.0900000000000001</v>
      </c>
      <c r="G192" s="150">
        <v>0.625</v>
      </c>
    </row>
    <row r="193" spans="1:7" s="76" customFormat="1" ht="15.05" customHeight="1" x14ac:dyDescent="0.25">
      <c r="A193" s="82" t="s">
        <v>151</v>
      </c>
      <c r="B193" s="15" t="s">
        <v>5</v>
      </c>
      <c r="C193" s="83" t="s">
        <v>152</v>
      </c>
      <c r="D193" s="84">
        <v>15</v>
      </c>
      <c r="E193" s="84">
        <v>11</v>
      </c>
      <c r="F193" s="85">
        <v>1</v>
      </c>
      <c r="G193" s="85">
        <v>0.5</v>
      </c>
    </row>
    <row r="194" spans="1:7" s="76" customFormat="1" ht="15.05" customHeight="1" x14ac:dyDescent="0.25">
      <c r="A194" s="77"/>
      <c r="B194" s="28"/>
      <c r="C194" s="62" t="s">
        <v>153</v>
      </c>
      <c r="D194" s="74">
        <v>16</v>
      </c>
      <c r="E194" s="74">
        <v>7</v>
      </c>
      <c r="F194" s="75">
        <v>1</v>
      </c>
      <c r="G194" s="75">
        <v>0.5</v>
      </c>
    </row>
    <row r="195" spans="1:7" s="76" customFormat="1" ht="15.05" customHeight="1" x14ac:dyDescent="0.25">
      <c r="A195" s="77"/>
      <c r="B195" s="28"/>
      <c r="C195" s="62" t="s">
        <v>379</v>
      </c>
      <c r="D195" s="74">
        <v>16</v>
      </c>
      <c r="E195" s="74">
        <v>13</v>
      </c>
      <c r="F195" s="75">
        <v>1</v>
      </c>
      <c r="G195" s="75">
        <v>0.5</v>
      </c>
    </row>
    <row r="196" spans="1:7" s="80" customFormat="1" ht="15.05" customHeight="1" x14ac:dyDescent="0.25">
      <c r="A196" s="77"/>
      <c r="B196" s="77" t="s">
        <v>20</v>
      </c>
      <c r="C196" s="70"/>
      <c r="D196" s="78">
        <f>SUM(D193:D195)</f>
        <v>47</v>
      </c>
      <c r="E196" s="78">
        <f>SUM(E193:E195)</f>
        <v>31</v>
      </c>
      <c r="F196" s="79">
        <f t="shared" ref="F196:G196" si="18">SUM(F193:F195)</f>
        <v>3</v>
      </c>
      <c r="G196" s="79">
        <f t="shared" si="18"/>
        <v>1.5</v>
      </c>
    </row>
    <row r="197" spans="1:7" s="76" customFormat="1" ht="15.05" customHeight="1" x14ac:dyDescent="0.25">
      <c r="A197" s="82" t="s">
        <v>154</v>
      </c>
      <c r="B197" s="15" t="s">
        <v>14</v>
      </c>
      <c r="C197" s="83" t="s">
        <v>155</v>
      </c>
      <c r="D197" s="84">
        <v>54</v>
      </c>
      <c r="E197" s="84">
        <v>89</v>
      </c>
      <c r="F197" s="85">
        <v>13.58</v>
      </c>
      <c r="G197" s="85">
        <v>8.8000000000000007</v>
      </c>
    </row>
    <row r="198" spans="1:7" s="76" customFormat="1" ht="15.05" customHeight="1" x14ac:dyDescent="0.25">
      <c r="A198" s="140"/>
      <c r="B198" s="127" t="s">
        <v>5</v>
      </c>
      <c r="C198" s="145" t="s">
        <v>156</v>
      </c>
      <c r="D198" s="146">
        <v>31</v>
      </c>
      <c r="E198" s="146">
        <v>64</v>
      </c>
      <c r="F198" s="147">
        <v>4.2</v>
      </c>
      <c r="G198" s="147">
        <v>2.1</v>
      </c>
    </row>
    <row r="199" spans="1:7" s="76" customFormat="1" ht="15.05" customHeight="1" x14ac:dyDescent="0.25">
      <c r="A199" s="82" t="s">
        <v>157</v>
      </c>
      <c r="B199" s="15" t="s">
        <v>14</v>
      </c>
      <c r="C199" s="83" t="s">
        <v>158</v>
      </c>
      <c r="D199" s="84">
        <v>43</v>
      </c>
      <c r="E199" s="84">
        <v>48</v>
      </c>
      <c r="F199" s="85">
        <v>10.199999999999999</v>
      </c>
      <c r="G199" s="85">
        <v>6.6</v>
      </c>
    </row>
    <row r="200" spans="1:7" s="76" customFormat="1" ht="15.05" customHeight="1" x14ac:dyDescent="0.25">
      <c r="A200" s="77"/>
      <c r="B200" s="28"/>
      <c r="C200" s="96" t="s">
        <v>350</v>
      </c>
      <c r="D200" s="74">
        <v>75</v>
      </c>
      <c r="E200" s="74">
        <v>80</v>
      </c>
      <c r="F200" s="75">
        <v>18.600000000000001</v>
      </c>
      <c r="G200" s="75">
        <v>10.9</v>
      </c>
    </row>
    <row r="201" spans="1:7" s="76" customFormat="1" ht="15.05" customHeight="1" x14ac:dyDescent="0.25">
      <c r="A201" s="77"/>
      <c r="B201" s="77" t="s">
        <v>16</v>
      </c>
      <c r="C201" s="28"/>
      <c r="D201" s="78">
        <f>SUM(D199:D200)</f>
        <v>118</v>
      </c>
      <c r="E201" s="78">
        <f>SUM(E199:E200)</f>
        <v>128</v>
      </c>
      <c r="F201" s="79">
        <f t="shared" ref="F201:G201" si="19">SUM(F199:F200)</f>
        <v>28.8</v>
      </c>
      <c r="G201" s="79">
        <f t="shared" si="19"/>
        <v>17.5</v>
      </c>
    </row>
    <row r="202" spans="1:7" s="76" customFormat="1" ht="15.05" customHeight="1" x14ac:dyDescent="0.25">
      <c r="A202" s="77"/>
      <c r="B202" s="28" t="s">
        <v>5</v>
      </c>
      <c r="C202" s="62" t="s">
        <v>380</v>
      </c>
      <c r="D202" s="74">
        <v>15</v>
      </c>
      <c r="E202" s="74">
        <v>25</v>
      </c>
      <c r="F202" s="75">
        <v>1.4</v>
      </c>
      <c r="G202" s="75">
        <v>0.7</v>
      </c>
    </row>
    <row r="203" spans="1:7" s="76" customFormat="1" ht="15.05" customHeight="1" x14ac:dyDescent="0.25">
      <c r="A203" s="77"/>
      <c r="B203" s="28"/>
      <c r="C203" s="62" t="s">
        <v>159</v>
      </c>
      <c r="D203" s="74">
        <v>25</v>
      </c>
      <c r="E203" s="74">
        <v>51</v>
      </c>
      <c r="F203" s="75">
        <v>3.75</v>
      </c>
      <c r="G203" s="75">
        <v>2.5499999999999998</v>
      </c>
    </row>
    <row r="204" spans="1:7" s="80" customFormat="1" ht="15.05" customHeight="1" x14ac:dyDescent="0.25">
      <c r="A204" s="77"/>
      <c r="B204" s="77" t="s">
        <v>20</v>
      </c>
      <c r="C204" s="77"/>
      <c r="D204" s="78">
        <f>SUM(D202:D203)</f>
        <v>40</v>
      </c>
      <c r="E204" s="78">
        <f>SUM(E202:E203)</f>
        <v>76</v>
      </c>
      <c r="F204" s="79">
        <f t="shared" ref="F204:G204" si="20">SUM(F202:F203)</f>
        <v>5.15</v>
      </c>
      <c r="G204" s="79">
        <f t="shared" si="20"/>
        <v>3.25</v>
      </c>
    </row>
    <row r="205" spans="1:7" s="76" customFormat="1" ht="15.05" customHeight="1" x14ac:dyDescent="0.25">
      <c r="A205" s="148" t="s">
        <v>160</v>
      </c>
      <c r="B205" s="120" t="s">
        <v>5</v>
      </c>
      <c r="C205" s="138" t="s">
        <v>161</v>
      </c>
      <c r="D205" s="149">
        <v>16</v>
      </c>
      <c r="E205" s="149">
        <v>33</v>
      </c>
      <c r="F205" s="150">
        <v>1.6</v>
      </c>
      <c r="G205" s="150">
        <v>1.6</v>
      </c>
    </row>
    <row r="206" spans="1:7" s="76" customFormat="1" ht="15.05" customHeight="1" x14ac:dyDescent="0.25">
      <c r="A206" s="82" t="s">
        <v>162</v>
      </c>
      <c r="B206" s="15" t="s">
        <v>5</v>
      </c>
      <c r="C206" s="83" t="s">
        <v>163</v>
      </c>
      <c r="D206" s="84">
        <v>15</v>
      </c>
      <c r="E206" s="84">
        <v>18</v>
      </c>
      <c r="F206" s="85">
        <v>1</v>
      </c>
      <c r="G206" s="85">
        <v>0.5</v>
      </c>
    </row>
    <row r="207" spans="1:7" s="76" customFormat="1" ht="15.05" customHeight="1" x14ac:dyDescent="0.25">
      <c r="A207" s="77"/>
      <c r="B207" s="28"/>
      <c r="C207" s="62" t="s">
        <v>164</v>
      </c>
      <c r="D207" s="74">
        <v>18</v>
      </c>
      <c r="E207" s="74">
        <v>17</v>
      </c>
      <c r="F207" s="75">
        <v>0.8</v>
      </c>
      <c r="G207" s="75">
        <v>0.4</v>
      </c>
    </row>
    <row r="208" spans="1:7" s="80" customFormat="1" ht="15.05" customHeight="1" x14ac:dyDescent="0.25">
      <c r="A208" s="140"/>
      <c r="B208" s="140" t="s">
        <v>20</v>
      </c>
      <c r="C208" s="142"/>
      <c r="D208" s="143">
        <f>SUM(D206:D207)</f>
        <v>33</v>
      </c>
      <c r="E208" s="143">
        <f>SUM(E206:E207)</f>
        <v>35</v>
      </c>
      <c r="F208" s="144">
        <f t="shared" ref="F208:G208" si="21">SUM(F206:F207)</f>
        <v>1.8</v>
      </c>
      <c r="G208" s="144">
        <f t="shared" si="21"/>
        <v>0.9</v>
      </c>
    </row>
    <row r="209" spans="1:7" s="76" customFormat="1" ht="15.05" customHeight="1" x14ac:dyDescent="0.25">
      <c r="A209" s="77" t="s">
        <v>165</v>
      </c>
      <c r="B209" s="28" t="s">
        <v>14</v>
      </c>
      <c r="C209" s="62" t="s">
        <v>166</v>
      </c>
      <c r="D209" s="74">
        <v>28</v>
      </c>
      <c r="E209" s="74">
        <v>40</v>
      </c>
      <c r="F209" s="75">
        <v>8.6999999999999993</v>
      </c>
      <c r="G209" s="75">
        <v>4.8</v>
      </c>
    </row>
    <row r="210" spans="1:7" s="76" customFormat="1" ht="15.05" customHeight="1" x14ac:dyDescent="0.25">
      <c r="A210" s="77"/>
      <c r="B210" s="28"/>
      <c r="C210" s="96" t="s">
        <v>381</v>
      </c>
      <c r="D210" s="74">
        <v>105</v>
      </c>
      <c r="E210" s="74">
        <v>145</v>
      </c>
      <c r="F210" s="75">
        <v>25.2</v>
      </c>
      <c r="G210" s="75">
        <v>15.4</v>
      </c>
    </row>
    <row r="211" spans="1:7" s="76" customFormat="1" ht="15.05" customHeight="1" x14ac:dyDescent="0.25">
      <c r="A211" s="77"/>
      <c r="B211" s="28"/>
      <c r="C211" s="96" t="s">
        <v>167</v>
      </c>
      <c r="D211" s="74">
        <v>105</v>
      </c>
      <c r="E211" s="74">
        <v>142</v>
      </c>
      <c r="F211" s="75">
        <v>26.5</v>
      </c>
      <c r="G211" s="75">
        <v>14.3</v>
      </c>
    </row>
    <row r="212" spans="1:7" s="76" customFormat="1" ht="15.05" customHeight="1" x14ac:dyDescent="0.25">
      <c r="A212" s="77"/>
      <c r="B212" s="28"/>
      <c r="C212" s="96" t="s">
        <v>302</v>
      </c>
      <c r="D212" s="74">
        <v>78</v>
      </c>
      <c r="E212" s="74">
        <v>105</v>
      </c>
      <c r="F212" s="75">
        <v>20.7</v>
      </c>
      <c r="G212" s="75">
        <v>11.9</v>
      </c>
    </row>
    <row r="213" spans="1:7" s="76" customFormat="1" ht="15.05" customHeight="1" x14ac:dyDescent="0.25">
      <c r="A213" s="77"/>
      <c r="B213" s="77" t="s">
        <v>16</v>
      </c>
      <c r="C213" s="28"/>
      <c r="D213" s="78">
        <f>SUM(D209:D212)</f>
        <v>316</v>
      </c>
      <c r="E213" s="78">
        <f>SUM(E209:E212)</f>
        <v>432</v>
      </c>
      <c r="F213" s="79">
        <f t="shared" ref="F213:G213" si="22">SUM(F209:F212)</f>
        <v>81.099999999999994</v>
      </c>
      <c r="G213" s="79">
        <f t="shared" si="22"/>
        <v>46.4</v>
      </c>
    </row>
    <row r="214" spans="1:7" s="76" customFormat="1" ht="15.05" customHeight="1" x14ac:dyDescent="0.25">
      <c r="A214" s="77"/>
      <c r="B214" s="28" t="s">
        <v>5</v>
      </c>
      <c r="C214" s="62" t="s">
        <v>168</v>
      </c>
      <c r="D214" s="74">
        <v>20</v>
      </c>
      <c r="E214" s="74">
        <v>41</v>
      </c>
      <c r="F214" s="75">
        <v>2.76</v>
      </c>
      <c r="G214" s="75">
        <v>1.84</v>
      </c>
    </row>
    <row r="215" spans="1:7" s="76" customFormat="1" ht="15.05" customHeight="1" x14ac:dyDescent="0.25">
      <c r="A215" s="77"/>
      <c r="B215" s="28"/>
      <c r="C215" s="62" t="s">
        <v>169</v>
      </c>
      <c r="D215" s="74">
        <v>17</v>
      </c>
      <c r="E215" s="74">
        <v>31</v>
      </c>
      <c r="F215" s="75">
        <v>2.64</v>
      </c>
      <c r="G215" s="75">
        <v>0.92</v>
      </c>
    </row>
    <row r="216" spans="1:7" s="76" customFormat="1" ht="15.05" customHeight="1" x14ac:dyDescent="0.25">
      <c r="A216" s="77"/>
      <c r="B216" s="28"/>
      <c r="C216" s="62" t="s">
        <v>165</v>
      </c>
      <c r="D216" s="74">
        <v>20</v>
      </c>
      <c r="E216" s="74">
        <v>43</v>
      </c>
      <c r="F216" s="75">
        <v>2.64</v>
      </c>
      <c r="G216" s="75">
        <v>1.84</v>
      </c>
    </row>
    <row r="217" spans="1:7" s="76" customFormat="1" ht="15.05" customHeight="1" x14ac:dyDescent="0.25">
      <c r="A217" s="77"/>
      <c r="B217" s="77" t="s">
        <v>20</v>
      </c>
      <c r="C217" s="28"/>
      <c r="D217" s="78">
        <f>SUM(D214:D216)</f>
        <v>57</v>
      </c>
      <c r="E217" s="78">
        <f>SUM(E214:E216)</f>
        <v>115</v>
      </c>
      <c r="F217" s="79">
        <f t="shared" ref="F217:G217" si="23">SUM(F214:F216)</f>
        <v>8.0400000000000009</v>
      </c>
      <c r="G217" s="79">
        <f t="shared" si="23"/>
        <v>4.6000000000000005</v>
      </c>
    </row>
    <row r="218" spans="1:7" s="76" customFormat="1" ht="15.05" customHeight="1" x14ac:dyDescent="0.25">
      <c r="A218" s="82" t="s">
        <v>170</v>
      </c>
      <c r="B218" s="15" t="s">
        <v>14</v>
      </c>
      <c r="C218" s="83" t="s">
        <v>171</v>
      </c>
      <c r="D218" s="84">
        <v>60</v>
      </c>
      <c r="E218" s="84">
        <v>71</v>
      </c>
      <c r="F218" s="85">
        <v>16.5</v>
      </c>
      <c r="G218" s="85">
        <v>10.6</v>
      </c>
    </row>
    <row r="219" spans="1:7" s="76" customFormat="1" ht="15.05" customHeight="1" x14ac:dyDescent="0.25">
      <c r="A219" s="77"/>
      <c r="B219" s="28"/>
      <c r="C219" s="62" t="s">
        <v>172</v>
      </c>
      <c r="D219" s="74">
        <v>64</v>
      </c>
      <c r="E219" s="74">
        <v>79</v>
      </c>
      <c r="F219" s="75">
        <v>17.5</v>
      </c>
      <c r="G219" s="75">
        <v>9.8000000000000007</v>
      </c>
    </row>
    <row r="220" spans="1:7" s="80" customFormat="1" ht="15.05" customHeight="1" x14ac:dyDescent="0.25">
      <c r="A220" s="77"/>
      <c r="B220" s="77" t="s">
        <v>16</v>
      </c>
      <c r="C220" s="77"/>
      <c r="D220" s="78">
        <f>SUM(D218:D219)</f>
        <v>124</v>
      </c>
      <c r="E220" s="78">
        <f>SUM(E218:E219)</f>
        <v>150</v>
      </c>
      <c r="F220" s="79">
        <f t="shared" ref="F220:G220" si="24">SUM(F218:F219)</f>
        <v>34</v>
      </c>
      <c r="G220" s="79">
        <f t="shared" si="24"/>
        <v>20.399999999999999</v>
      </c>
    </row>
    <row r="221" spans="1:7" s="76" customFormat="1" ht="15.05" customHeight="1" x14ac:dyDescent="0.25">
      <c r="A221" s="77"/>
      <c r="B221" s="28" t="s">
        <v>5</v>
      </c>
      <c r="C221" s="62" t="s">
        <v>173</v>
      </c>
      <c r="D221" s="74">
        <v>12</v>
      </c>
      <c r="E221" s="74">
        <v>18</v>
      </c>
      <c r="F221" s="75">
        <v>3.3</v>
      </c>
      <c r="G221" s="75">
        <v>0.8</v>
      </c>
    </row>
    <row r="222" spans="1:7" s="76" customFormat="1" ht="15.05" customHeight="1" x14ac:dyDescent="0.25">
      <c r="A222" s="77"/>
      <c r="B222" s="28"/>
      <c r="C222" s="62" t="s">
        <v>174</v>
      </c>
      <c r="D222" s="74">
        <v>7</v>
      </c>
      <c r="E222" s="74">
        <v>20</v>
      </c>
      <c r="F222" s="75">
        <v>2</v>
      </c>
      <c r="G222" s="75">
        <v>2</v>
      </c>
    </row>
    <row r="223" spans="1:7" s="76" customFormat="1" ht="15.05" customHeight="1" x14ac:dyDescent="0.25">
      <c r="A223" s="77"/>
      <c r="B223" s="28"/>
      <c r="C223" s="62" t="s">
        <v>175</v>
      </c>
      <c r="D223" s="74">
        <v>16</v>
      </c>
      <c r="E223" s="74">
        <v>23</v>
      </c>
      <c r="F223" s="75">
        <v>0.8</v>
      </c>
      <c r="G223" s="75">
        <v>0.4</v>
      </c>
    </row>
    <row r="224" spans="1:7" s="76" customFormat="1" ht="15.05" customHeight="1" x14ac:dyDescent="0.25">
      <c r="A224" s="77"/>
      <c r="B224" s="28"/>
      <c r="C224" s="62" t="s">
        <v>176</v>
      </c>
      <c r="D224" s="74">
        <v>32</v>
      </c>
      <c r="E224" s="74">
        <v>83</v>
      </c>
      <c r="F224" s="75">
        <v>5.13</v>
      </c>
      <c r="G224" s="75">
        <v>2.92</v>
      </c>
    </row>
    <row r="225" spans="1:10" s="76" customFormat="1" ht="15.05" customHeight="1" x14ac:dyDescent="0.25">
      <c r="A225" s="77"/>
      <c r="B225" s="28"/>
      <c r="C225" s="62" t="s">
        <v>177</v>
      </c>
      <c r="D225" s="74">
        <v>10</v>
      </c>
      <c r="E225" s="74">
        <v>3</v>
      </c>
      <c r="F225" s="75">
        <v>0.2</v>
      </c>
      <c r="G225" s="75">
        <v>0.1</v>
      </c>
    </row>
    <row r="226" spans="1:10" s="80" customFormat="1" ht="15.05" customHeight="1" x14ac:dyDescent="0.25">
      <c r="A226" s="77"/>
      <c r="B226" s="77" t="s">
        <v>20</v>
      </c>
      <c r="C226" s="77"/>
      <c r="D226" s="78">
        <f>SUM(D221:D225)</f>
        <v>77</v>
      </c>
      <c r="E226" s="78">
        <f>SUM(E221:E225)</f>
        <v>147</v>
      </c>
      <c r="F226" s="79">
        <f t="shared" ref="F226:G226" si="25">SUM(F221:F225)</f>
        <v>11.43</v>
      </c>
      <c r="G226" s="79">
        <f t="shared" si="25"/>
        <v>6.2199999999999989</v>
      </c>
    </row>
    <row r="227" spans="1:10" s="76" customFormat="1" ht="15.05" customHeight="1" x14ac:dyDescent="0.25">
      <c r="A227" s="82" t="s">
        <v>178</v>
      </c>
      <c r="B227" s="15" t="s">
        <v>14</v>
      </c>
      <c r="C227" s="35" t="s">
        <v>306</v>
      </c>
      <c r="D227" s="84">
        <v>80</v>
      </c>
      <c r="E227" s="84">
        <v>103</v>
      </c>
      <c r="F227" s="85">
        <v>20.8</v>
      </c>
      <c r="G227" s="85">
        <v>10.8</v>
      </c>
    </row>
    <row r="228" spans="1:10" s="76" customFormat="1" ht="15.05" customHeight="1" x14ac:dyDescent="0.25">
      <c r="A228" s="77"/>
      <c r="B228" s="28"/>
      <c r="C228" s="62" t="s">
        <v>179</v>
      </c>
      <c r="D228" s="74">
        <v>25</v>
      </c>
      <c r="E228" s="74">
        <v>14</v>
      </c>
      <c r="F228" s="75">
        <v>6.5</v>
      </c>
      <c r="G228" s="75">
        <v>4.5</v>
      </c>
    </row>
    <row r="229" spans="1:10" s="80" customFormat="1" ht="15.05" customHeight="1" x14ac:dyDescent="0.25">
      <c r="A229" s="77"/>
      <c r="B229" s="77" t="s">
        <v>16</v>
      </c>
      <c r="C229" s="77"/>
      <c r="D229" s="78">
        <f>SUM(D227:D228)</f>
        <v>105</v>
      </c>
      <c r="E229" s="78">
        <f>SUM(E227:E228)</f>
        <v>117</v>
      </c>
      <c r="F229" s="79">
        <f t="shared" ref="F229:G229" si="26">SUM(F227:F228)</f>
        <v>27.3</v>
      </c>
      <c r="G229" s="79">
        <f t="shared" si="26"/>
        <v>15.3</v>
      </c>
    </row>
    <row r="230" spans="1:10" s="76" customFormat="1" ht="15.05" customHeight="1" x14ac:dyDescent="0.25">
      <c r="A230" s="77"/>
      <c r="B230" s="28" t="s">
        <v>5</v>
      </c>
      <c r="C230" s="62" t="s">
        <v>180</v>
      </c>
      <c r="D230" s="74">
        <v>69</v>
      </c>
      <c r="E230" s="74">
        <v>96</v>
      </c>
      <c r="F230" s="75">
        <v>12.3</v>
      </c>
      <c r="G230" s="75">
        <v>3</v>
      </c>
    </row>
    <row r="231" spans="1:10" s="76" customFormat="1" ht="15.05" customHeight="1" x14ac:dyDescent="0.25">
      <c r="A231" s="77"/>
      <c r="B231" s="28"/>
      <c r="C231" s="62" t="s">
        <v>181</v>
      </c>
      <c r="D231" s="74">
        <v>20</v>
      </c>
      <c r="E231" s="74">
        <v>18</v>
      </c>
      <c r="F231" s="75">
        <v>1.1499999999999999</v>
      </c>
      <c r="G231" s="75">
        <v>0.95</v>
      </c>
    </row>
    <row r="232" spans="1:10" s="76" customFormat="1" ht="15.05" customHeight="1" x14ac:dyDescent="0.25">
      <c r="A232" s="77"/>
      <c r="B232" s="28"/>
      <c r="C232" s="62" t="s">
        <v>182</v>
      </c>
      <c r="D232" s="74">
        <v>18</v>
      </c>
      <c r="E232" s="74">
        <v>47</v>
      </c>
      <c r="F232" s="75">
        <v>1.9</v>
      </c>
      <c r="G232" s="75">
        <v>1.425</v>
      </c>
    </row>
    <row r="233" spans="1:10" s="76" customFormat="1" ht="15.05" customHeight="1" x14ac:dyDescent="0.25">
      <c r="A233" s="77"/>
      <c r="B233" s="28"/>
      <c r="C233" s="62" t="s">
        <v>183</v>
      </c>
      <c r="D233" s="74">
        <v>20</v>
      </c>
      <c r="E233" s="74">
        <v>34</v>
      </c>
      <c r="F233" s="75">
        <v>3.02</v>
      </c>
      <c r="G233" s="75">
        <v>1.6</v>
      </c>
    </row>
    <row r="234" spans="1:10" s="76" customFormat="1" ht="15.05" customHeight="1" x14ac:dyDescent="0.25">
      <c r="A234" s="77"/>
      <c r="B234" s="28"/>
      <c r="C234" s="62" t="s">
        <v>184</v>
      </c>
      <c r="D234" s="74">
        <v>17</v>
      </c>
      <c r="E234" s="74">
        <v>27</v>
      </c>
      <c r="F234" s="75">
        <v>1.35</v>
      </c>
      <c r="G234" s="75">
        <v>0.95</v>
      </c>
    </row>
    <row r="235" spans="1:10" s="76" customFormat="1" ht="15.05" customHeight="1" x14ac:dyDescent="0.25">
      <c r="A235" s="77"/>
      <c r="B235" s="28"/>
      <c r="C235" s="62" t="s">
        <v>185</v>
      </c>
      <c r="D235" s="74">
        <v>20</v>
      </c>
      <c r="E235" s="74">
        <v>38</v>
      </c>
      <c r="F235" s="75">
        <v>1.9</v>
      </c>
      <c r="G235" s="75">
        <v>1.9</v>
      </c>
    </row>
    <row r="236" spans="1:10" s="80" customFormat="1" ht="15.05" customHeight="1" x14ac:dyDescent="0.25">
      <c r="A236" s="140"/>
      <c r="B236" s="140" t="s">
        <v>20</v>
      </c>
      <c r="C236" s="140"/>
      <c r="D236" s="143">
        <f>SUM(D230:D235)</f>
        <v>164</v>
      </c>
      <c r="E236" s="143">
        <f>SUM(E230:E235)</f>
        <v>260</v>
      </c>
      <c r="F236" s="144">
        <f t="shared" ref="F236:G236" si="27">SUM(F230:F235)</f>
        <v>21.62</v>
      </c>
      <c r="G236" s="144">
        <f t="shared" si="27"/>
        <v>9.8249999999999993</v>
      </c>
    </row>
    <row r="237" spans="1:10" s="81" customFormat="1" ht="15.05" customHeight="1" x14ac:dyDescent="0.25">
      <c r="A237" s="97"/>
      <c r="B237" s="97"/>
      <c r="C237" s="97" t="s">
        <v>16</v>
      </c>
      <c r="D237" s="98">
        <f>D229+D220+D213+D201+D188+D180+D171+D165+D157+D146+D111+D60+D56+D49+D43+D34+D25+D15+D13+D197</f>
        <v>5434</v>
      </c>
      <c r="E237" s="98">
        <f>E229+E220+E213+E201+E188+E180+E171+E165+E157+E146+E111+E60+E56+E49+E43+E34+E25+E15+E13+E197</f>
        <v>6534</v>
      </c>
      <c r="F237" s="99">
        <f>F229+F220+F213+F201+F188+F180+F171+F165+F157+F146+F111+F60+F56+F49+F43+F34+F25+F15+F13+F197</f>
        <v>1497.98</v>
      </c>
      <c r="G237" s="99">
        <f>G229+G220+G213+G201+G188+G180+G171+G165+G157+G146+G111+G60+G56+G49+G43+G34+G25+G15+G13+G197</f>
        <v>880.26</v>
      </c>
      <c r="I237" s="100"/>
    </row>
    <row r="238" spans="1:10" s="81" customFormat="1" ht="15.05" customHeight="1" x14ac:dyDescent="0.25">
      <c r="A238" s="97"/>
      <c r="B238" s="97"/>
      <c r="C238" s="97" t="s">
        <v>20</v>
      </c>
      <c r="D238" s="98">
        <f>D236+D226+D217+D208+D205+D204+D198+D196+D192+D191+D185+D184+D176+D166+D164+D152+D151+D150+D140+D139+D66+D65+D64+D58+D53+D47+D39+D46+D32+D31+D30+D19+D12+D11+D10+D9</f>
        <v>2155</v>
      </c>
      <c r="E238" s="98">
        <f>E236+E226+E217+E208+E205+E204+E198+E196+E192+E191+E185+E184+E176+E166+E164+E152+E151+E150+E140+E139+E66+E65+E64+E58+E53+E47+E39+E46+E32+E31+E30+E19+E12+E11+E10+E9</f>
        <v>3853</v>
      </c>
      <c r="F238" s="99">
        <f>F236+F226+F217+F208+F205+F204+F198+F196+F192+F191+F185+F184+F176+F166+F164+F152+F151+F150+F140+F139+F66+F65+F64+F58+F53+F47+F39+F46+F32+F31+F30+F19+F12+F11+F10+F9</f>
        <v>293.46999999999991</v>
      </c>
      <c r="G238" s="99">
        <f>G236+G226+G217+G208+G205+G204+G198+G196+G192+G191+G185+G184+G176+G166+G164+G152+G151+G150+G140+G139+G66+G65+G64+G58+G53+G47+G39+G46+G32+G31+G30+G19+G12+G11+G10+G9</f>
        <v>158.35999999999999</v>
      </c>
      <c r="I238" s="100"/>
    </row>
    <row r="239" spans="1:10" s="7" customFormat="1" x14ac:dyDescent="0.25">
      <c r="A239" s="101" t="s">
        <v>415</v>
      </c>
      <c r="B239" s="101"/>
      <c r="D239" s="3"/>
      <c r="E239" s="3"/>
      <c r="F239" s="3"/>
      <c r="G239" s="3"/>
      <c r="H239" s="8"/>
      <c r="I239" s="8"/>
      <c r="J239" s="8"/>
    </row>
    <row r="240" spans="1:10" s="7" customFormat="1" x14ac:dyDescent="0.25">
      <c r="A240" s="101" t="s">
        <v>507</v>
      </c>
      <c r="B240" s="101"/>
      <c r="D240" s="3"/>
      <c r="E240" s="3"/>
      <c r="F240" s="3"/>
      <c r="G240" s="3"/>
      <c r="H240" s="8"/>
      <c r="I240" s="8"/>
      <c r="J240" s="8"/>
    </row>
    <row r="241" spans="1:10" s="7" customFormat="1" x14ac:dyDescent="0.25">
      <c r="A241" s="102" t="s">
        <v>508</v>
      </c>
      <c r="B241" s="102"/>
      <c r="D241" s="3"/>
      <c r="E241" s="3"/>
      <c r="F241" s="3"/>
      <c r="G241" s="3"/>
      <c r="H241" s="8"/>
      <c r="I241" s="8"/>
      <c r="J241" s="8"/>
    </row>
    <row r="242" spans="1:10" s="7" customFormat="1" ht="15.05" thickBot="1" x14ac:dyDescent="0.3">
      <c r="A242" s="109" t="s">
        <v>186</v>
      </c>
      <c r="B242" s="110"/>
      <c r="C242" s="110"/>
      <c r="D242" s="112"/>
      <c r="E242" s="110"/>
      <c r="F242" s="112"/>
      <c r="G242" s="111"/>
      <c r="H242" s="8"/>
      <c r="I242" s="8"/>
      <c r="J242" s="8"/>
    </row>
    <row r="244" spans="1:10" x14ac:dyDescent="0.25">
      <c r="A244" s="154"/>
      <c r="B244" s="114"/>
      <c r="C244" s="114"/>
      <c r="D244" s="23"/>
      <c r="E244" s="114"/>
      <c r="F244" s="23"/>
      <c r="G244" s="155"/>
    </row>
  </sheetData>
  <pageMargins left="0.39370078740157483" right="0.39370078740157483" top="0.19685039370078741" bottom="0.19685039370078741" header="0.51181102362204722" footer="0.51181102362204722"/>
  <pageSetup paperSize="9" scale="80" orientation="portrait" r:id="rId1"/>
  <headerFooter alignWithMargins="0">
    <oddFooter>&amp;R&amp;"Arial Narrow,Normal"&amp;8&amp;P/&amp;N</oddFooter>
  </headerFooter>
  <rowBreaks count="3" manualBreakCount="3">
    <brk id="66" max="16383" man="1"/>
    <brk id="126" max="16383" man="1"/>
    <brk id="185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/>
  </sheetPr>
  <dimension ref="A2:G24"/>
  <sheetViews>
    <sheetView zoomScaleNormal="100" workbookViewId="0">
      <selection activeCell="G12" sqref="G12"/>
    </sheetView>
  </sheetViews>
  <sheetFormatPr baseColWidth="10" defaultColWidth="11" defaultRowHeight="14.4" x14ac:dyDescent="0.25"/>
  <cols>
    <col min="1" max="1" width="11.8984375" style="103" customWidth="1"/>
    <col min="2" max="2" width="14.3984375" style="103" customWidth="1"/>
    <col min="3" max="3" width="16.09765625" style="103" customWidth="1"/>
    <col min="4" max="4" width="14.3984375" style="103" customWidth="1"/>
    <col min="5" max="5" width="22.5" style="103" customWidth="1"/>
    <col min="6" max="7" width="11.19921875" customWidth="1"/>
    <col min="8" max="16384" width="11" style="103"/>
  </cols>
  <sheetData>
    <row r="2" spans="1:5" s="105" customFormat="1" ht="13.15" x14ac:dyDescent="0.25">
      <c r="A2" s="104" t="s">
        <v>505</v>
      </c>
    </row>
    <row r="3" spans="1:5" s="105" customFormat="1" ht="13.15" x14ac:dyDescent="0.25">
      <c r="A3" s="104"/>
    </row>
    <row r="4" spans="1:5" s="105" customFormat="1" ht="15.05" thickBot="1" x14ac:dyDescent="0.3">
      <c r="A4" s="106" t="s">
        <v>187</v>
      </c>
      <c r="B4" s="107"/>
      <c r="C4" s="107"/>
      <c r="D4" s="107"/>
      <c r="E4" s="108"/>
    </row>
    <row r="5" spans="1:5" s="105" customFormat="1" ht="14.25" customHeight="1" x14ac:dyDescent="0.2">
      <c r="A5" s="156"/>
      <c r="B5" s="156"/>
      <c r="C5" s="156"/>
      <c r="D5" s="156"/>
      <c r="E5" s="156"/>
    </row>
    <row r="6" spans="1:5" customFormat="1" ht="14.25" customHeight="1" x14ac:dyDescent="0.25"/>
    <row r="7" spans="1:5" s="105" customFormat="1" ht="14.25" customHeight="1" x14ac:dyDescent="0.2">
      <c r="A7" s="156"/>
      <c r="B7" s="156"/>
      <c r="C7" s="156"/>
      <c r="D7" s="156"/>
      <c r="E7" s="156"/>
    </row>
    <row r="8" spans="1:5" s="105" customFormat="1" ht="14.25" customHeight="1" x14ac:dyDescent="0.2">
      <c r="A8" s="156"/>
      <c r="B8" s="156"/>
      <c r="C8" s="156"/>
      <c r="D8" s="156"/>
      <c r="E8" s="156"/>
    </row>
    <row r="9" spans="1:5" s="105" customFormat="1" ht="14.25" customHeight="1" x14ac:dyDescent="0.2">
      <c r="A9" s="156"/>
      <c r="B9" s="156"/>
      <c r="C9" s="156"/>
      <c r="D9" s="156"/>
      <c r="E9" s="156"/>
    </row>
    <row r="10" spans="1:5" s="105" customFormat="1" ht="14.25" customHeight="1" x14ac:dyDescent="0.2">
      <c r="A10" s="156"/>
      <c r="B10" s="156"/>
      <c r="C10" s="156"/>
      <c r="D10" s="156"/>
      <c r="E10" s="156"/>
    </row>
    <row r="11" spans="1:5" s="105" customFormat="1" ht="14.25" customHeight="1" x14ac:dyDescent="0.2">
      <c r="A11" s="156"/>
      <c r="B11" s="156"/>
      <c r="C11" s="156"/>
      <c r="D11" s="156"/>
      <c r="E11" s="156"/>
    </row>
    <row r="12" spans="1:5" s="105" customFormat="1" ht="14.25" customHeight="1" x14ac:dyDescent="0.2">
      <c r="A12" s="156"/>
      <c r="B12" s="156"/>
      <c r="C12" s="156"/>
      <c r="D12" s="156"/>
      <c r="E12" s="156"/>
    </row>
    <row r="13" spans="1:5" s="105" customFormat="1" ht="14.25" customHeight="1" x14ac:dyDescent="0.2">
      <c r="A13" s="156"/>
      <c r="B13" s="156"/>
      <c r="C13" s="156"/>
      <c r="D13" s="156"/>
      <c r="E13" s="156"/>
    </row>
    <row r="14" spans="1:5" s="105" customFormat="1" ht="14.25" customHeight="1" x14ac:dyDescent="0.2">
      <c r="A14" s="156"/>
      <c r="B14" s="156"/>
      <c r="C14" s="156"/>
      <c r="D14" s="156"/>
      <c r="E14" s="156"/>
    </row>
    <row r="15" spans="1:5" s="105" customFormat="1" ht="14.25" customHeight="1" x14ac:dyDescent="0.2">
      <c r="A15" s="156"/>
      <c r="B15" s="156"/>
      <c r="C15" s="156"/>
      <c r="D15" s="156"/>
      <c r="E15" s="156"/>
    </row>
    <row r="16" spans="1:5" s="105" customFormat="1" ht="14.25" customHeight="1" x14ac:dyDescent="0.2">
      <c r="A16" s="156"/>
      <c r="B16" s="156"/>
      <c r="C16" s="156"/>
      <c r="D16" s="156"/>
      <c r="E16" s="156"/>
    </row>
    <row r="17" spans="1:5" s="105" customFormat="1" ht="14.25" customHeight="1" x14ac:dyDescent="0.2">
      <c r="A17" s="156"/>
      <c r="B17" s="156"/>
      <c r="C17" s="156"/>
      <c r="D17" s="156"/>
      <c r="E17" s="156"/>
    </row>
    <row r="18" spans="1:5" s="105" customFormat="1" ht="14.25" customHeight="1" x14ac:dyDescent="0.2">
      <c r="A18" s="156"/>
      <c r="B18" s="156"/>
      <c r="C18" s="156"/>
      <c r="D18" s="156"/>
      <c r="E18" s="156"/>
    </row>
    <row r="19" spans="1:5" s="105" customFormat="1" ht="14.25" customHeight="1" x14ac:dyDescent="0.2">
      <c r="A19" s="156"/>
      <c r="B19" s="156"/>
      <c r="C19" s="156"/>
      <c r="D19" s="156"/>
      <c r="E19" s="156"/>
    </row>
    <row r="20" spans="1:5" s="105" customFormat="1" ht="14.25" customHeight="1" x14ac:dyDescent="0.2">
      <c r="A20" s="156"/>
      <c r="B20" s="156"/>
      <c r="C20" s="156"/>
      <c r="D20" s="156"/>
      <c r="E20" s="156"/>
    </row>
    <row r="21" spans="1:5" s="105" customFormat="1" ht="14.25" customHeight="1" x14ac:dyDescent="0.2">
      <c r="A21" s="156"/>
      <c r="B21" s="156"/>
      <c r="C21" s="156"/>
      <c r="D21" s="156"/>
      <c r="E21" s="156"/>
    </row>
    <row r="22" spans="1:5" s="105" customFormat="1" ht="14.25" customHeight="1" x14ac:dyDescent="0.2">
      <c r="A22" s="156"/>
      <c r="B22" s="156"/>
      <c r="C22" s="156"/>
      <c r="D22" s="156"/>
      <c r="E22" s="156"/>
    </row>
    <row r="23" spans="1:5" s="105" customFormat="1" ht="14.25" customHeight="1" x14ac:dyDescent="0.2">
      <c r="A23" s="156"/>
      <c r="B23" s="156"/>
      <c r="C23" s="156"/>
      <c r="D23" s="156"/>
      <c r="E23" s="156"/>
    </row>
    <row r="24" spans="1:5" customFormat="1" ht="15.05" thickBot="1" x14ac:dyDescent="0.3">
      <c r="A24" s="109"/>
      <c r="B24" s="110"/>
      <c r="C24" s="110"/>
      <c r="D24" s="110"/>
      <c r="E24" s="111"/>
    </row>
  </sheetData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1"/>
  <sheetViews>
    <sheetView zoomScaleNormal="100" workbookViewId="0">
      <pane ySplit="8" topLeftCell="A130" activePane="bottomLeft" state="frozen"/>
      <selection activeCell="J4" sqref="J4"/>
      <selection pane="bottomLeft" activeCell="I136" sqref="I136"/>
    </sheetView>
  </sheetViews>
  <sheetFormatPr baseColWidth="10" defaultRowHeight="14.4" x14ac:dyDescent="0.25"/>
  <cols>
    <col min="1" max="1" width="12.69921875" style="5" customWidth="1"/>
    <col min="2" max="2" width="9.8984375" style="6" customWidth="1"/>
    <col min="3" max="3" width="20.5" style="7" customWidth="1"/>
    <col min="4" max="5" width="8.59765625" style="3" customWidth="1"/>
    <col min="6" max="7" width="11.5" style="3" customWidth="1"/>
    <col min="8" max="9" width="8" style="8" customWidth="1"/>
    <col min="10" max="10" width="7.5" style="8" customWidth="1"/>
    <col min="11" max="228" width="11.19921875" style="8"/>
    <col min="229" max="229" width="10.19921875" style="8" customWidth="1"/>
    <col min="230" max="231" width="5.69921875" style="8" customWidth="1"/>
    <col min="232" max="232" width="1.5" style="8" customWidth="1"/>
    <col min="233" max="234" width="6.3984375" style="8" customWidth="1"/>
    <col min="235" max="235" width="1.5" style="8" customWidth="1"/>
    <col min="236" max="237" width="6" style="8" customWidth="1"/>
    <col min="238" max="242" width="11.19921875" style="8"/>
    <col min="243" max="243" width="2.5" style="8" customWidth="1"/>
    <col min="244" max="246" width="11.19921875" style="8"/>
    <col min="247" max="247" width="2.8984375" style="8" customWidth="1"/>
    <col min="248" max="484" width="11.19921875" style="8"/>
    <col min="485" max="485" width="10.19921875" style="8" customWidth="1"/>
    <col min="486" max="487" width="5.69921875" style="8" customWidth="1"/>
    <col min="488" max="488" width="1.5" style="8" customWidth="1"/>
    <col min="489" max="490" width="6.3984375" style="8" customWidth="1"/>
    <col min="491" max="491" width="1.5" style="8" customWidth="1"/>
    <col min="492" max="493" width="6" style="8" customWidth="1"/>
    <col min="494" max="498" width="11.19921875" style="8"/>
    <col min="499" max="499" width="2.5" style="8" customWidth="1"/>
    <col min="500" max="502" width="11.19921875" style="8"/>
    <col min="503" max="503" width="2.8984375" style="8" customWidth="1"/>
    <col min="504" max="740" width="11.19921875" style="8"/>
    <col min="741" max="741" width="10.19921875" style="8" customWidth="1"/>
    <col min="742" max="743" width="5.69921875" style="8" customWidth="1"/>
    <col min="744" max="744" width="1.5" style="8" customWidth="1"/>
    <col min="745" max="746" width="6.3984375" style="8" customWidth="1"/>
    <col min="747" max="747" width="1.5" style="8" customWidth="1"/>
    <col min="748" max="749" width="6" style="8" customWidth="1"/>
    <col min="750" max="754" width="11.19921875" style="8"/>
    <col min="755" max="755" width="2.5" style="8" customWidth="1"/>
    <col min="756" max="758" width="11.19921875" style="8"/>
    <col min="759" max="759" width="2.8984375" style="8" customWidth="1"/>
    <col min="760" max="996" width="11.19921875" style="8"/>
    <col min="997" max="997" width="10.19921875" style="8" customWidth="1"/>
    <col min="998" max="999" width="5.69921875" style="8" customWidth="1"/>
    <col min="1000" max="1000" width="1.5" style="8" customWidth="1"/>
    <col min="1001" max="1002" width="6.3984375" style="8" customWidth="1"/>
    <col min="1003" max="1003" width="1.5" style="8" customWidth="1"/>
    <col min="1004" max="1005" width="6" style="8" customWidth="1"/>
    <col min="1006" max="1010" width="11.19921875" style="8"/>
    <col min="1011" max="1011" width="2.5" style="8" customWidth="1"/>
    <col min="1012" max="1014" width="11.19921875" style="8"/>
    <col min="1015" max="1015" width="2.8984375" style="8" customWidth="1"/>
    <col min="1016" max="1252" width="11.19921875" style="8"/>
    <col min="1253" max="1253" width="10.19921875" style="8" customWidth="1"/>
    <col min="1254" max="1255" width="5.69921875" style="8" customWidth="1"/>
    <col min="1256" max="1256" width="1.5" style="8" customWidth="1"/>
    <col min="1257" max="1258" width="6.3984375" style="8" customWidth="1"/>
    <col min="1259" max="1259" width="1.5" style="8" customWidth="1"/>
    <col min="1260" max="1261" width="6" style="8" customWidth="1"/>
    <col min="1262" max="1266" width="11.19921875" style="8"/>
    <col min="1267" max="1267" width="2.5" style="8" customWidth="1"/>
    <col min="1268" max="1270" width="11.19921875" style="8"/>
    <col min="1271" max="1271" width="2.8984375" style="8" customWidth="1"/>
    <col min="1272" max="1508" width="11.19921875" style="8"/>
    <col min="1509" max="1509" width="10.19921875" style="8" customWidth="1"/>
    <col min="1510" max="1511" width="5.69921875" style="8" customWidth="1"/>
    <col min="1512" max="1512" width="1.5" style="8" customWidth="1"/>
    <col min="1513" max="1514" width="6.3984375" style="8" customWidth="1"/>
    <col min="1515" max="1515" width="1.5" style="8" customWidth="1"/>
    <col min="1516" max="1517" width="6" style="8" customWidth="1"/>
    <col min="1518" max="1522" width="11.19921875" style="8"/>
    <col min="1523" max="1523" width="2.5" style="8" customWidth="1"/>
    <col min="1524" max="1526" width="11.19921875" style="8"/>
    <col min="1527" max="1527" width="2.8984375" style="8" customWidth="1"/>
    <col min="1528" max="1764" width="11.19921875" style="8"/>
    <col min="1765" max="1765" width="10.19921875" style="8" customWidth="1"/>
    <col min="1766" max="1767" width="5.69921875" style="8" customWidth="1"/>
    <col min="1768" max="1768" width="1.5" style="8" customWidth="1"/>
    <col min="1769" max="1770" width="6.3984375" style="8" customWidth="1"/>
    <col min="1771" max="1771" width="1.5" style="8" customWidth="1"/>
    <col min="1772" max="1773" width="6" style="8" customWidth="1"/>
    <col min="1774" max="1778" width="11.19921875" style="8"/>
    <col min="1779" max="1779" width="2.5" style="8" customWidth="1"/>
    <col min="1780" max="1782" width="11.19921875" style="8"/>
    <col min="1783" max="1783" width="2.8984375" style="8" customWidth="1"/>
    <col min="1784" max="2020" width="11.19921875" style="8"/>
    <col min="2021" max="2021" width="10.19921875" style="8" customWidth="1"/>
    <col min="2022" max="2023" width="5.69921875" style="8" customWidth="1"/>
    <col min="2024" max="2024" width="1.5" style="8" customWidth="1"/>
    <col min="2025" max="2026" width="6.3984375" style="8" customWidth="1"/>
    <col min="2027" max="2027" width="1.5" style="8" customWidth="1"/>
    <col min="2028" max="2029" width="6" style="8" customWidth="1"/>
    <col min="2030" max="2034" width="11.19921875" style="8"/>
    <col min="2035" max="2035" width="2.5" style="8" customWidth="1"/>
    <col min="2036" max="2038" width="11.19921875" style="8"/>
    <col min="2039" max="2039" width="2.8984375" style="8" customWidth="1"/>
    <col min="2040" max="2276" width="11.19921875" style="8"/>
    <col min="2277" max="2277" width="10.19921875" style="8" customWidth="1"/>
    <col min="2278" max="2279" width="5.69921875" style="8" customWidth="1"/>
    <col min="2280" max="2280" width="1.5" style="8" customWidth="1"/>
    <col min="2281" max="2282" width="6.3984375" style="8" customWidth="1"/>
    <col min="2283" max="2283" width="1.5" style="8" customWidth="1"/>
    <col min="2284" max="2285" width="6" style="8" customWidth="1"/>
    <col min="2286" max="2290" width="11.19921875" style="8"/>
    <col min="2291" max="2291" width="2.5" style="8" customWidth="1"/>
    <col min="2292" max="2294" width="11.19921875" style="8"/>
    <col min="2295" max="2295" width="2.8984375" style="8" customWidth="1"/>
    <col min="2296" max="2532" width="11.19921875" style="8"/>
    <col min="2533" max="2533" width="10.19921875" style="8" customWidth="1"/>
    <col min="2534" max="2535" width="5.69921875" style="8" customWidth="1"/>
    <col min="2536" max="2536" width="1.5" style="8" customWidth="1"/>
    <col min="2537" max="2538" width="6.3984375" style="8" customWidth="1"/>
    <col min="2539" max="2539" width="1.5" style="8" customWidth="1"/>
    <col min="2540" max="2541" width="6" style="8" customWidth="1"/>
    <col min="2542" max="2546" width="11.19921875" style="8"/>
    <col min="2547" max="2547" width="2.5" style="8" customWidth="1"/>
    <col min="2548" max="2550" width="11.19921875" style="8"/>
    <col min="2551" max="2551" width="2.8984375" style="8" customWidth="1"/>
    <col min="2552" max="2788" width="11.19921875" style="8"/>
    <col min="2789" max="2789" width="10.19921875" style="8" customWidth="1"/>
    <col min="2790" max="2791" width="5.69921875" style="8" customWidth="1"/>
    <col min="2792" max="2792" width="1.5" style="8" customWidth="1"/>
    <col min="2793" max="2794" width="6.3984375" style="8" customWidth="1"/>
    <col min="2795" max="2795" width="1.5" style="8" customWidth="1"/>
    <col min="2796" max="2797" width="6" style="8" customWidth="1"/>
    <col min="2798" max="2802" width="11.19921875" style="8"/>
    <col min="2803" max="2803" width="2.5" style="8" customWidth="1"/>
    <col min="2804" max="2806" width="11.19921875" style="8"/>
    <col min="2807" max="2807" width="2.8984375" style="8" customWidth="1"/>
    <col min="2808" max="3044" width="11.19921875" style="8"/>
    <col min="3045" max="3045" width="10.19921875" style="8" customWidth="1"/>
    <col min="3046" max="3047" width="5.69921875" style="8" customWidth="1"/>
    <col min="3048" max="3048" width="1.5" style="8" customWidth="1"/>
    <col min="3049" max="3050" width="6.3984375" style="8" customWidth="1"/>
    <col min="3051" max="3051" width="1.5" style="8" customWidth="1"/>
    <col min="3052" max="3053" width="6" style="8" customWidth="1"/>
    <col min="3054" max="3058" width="11.19921875" style="8"/>
    <col min="3059" max="3059" width="2.5" style="8" customWidth="1"/>
    <col min="3060" max="3062" width="11.19921875" style="8"/>
    <col min="3063" max="3063" width="2.8984375" style="8" customWidth="1"/>
    <col min="3064" max="3300" width="11.19921875" style="8"/>
    <col min="3301" max="3301" width="10.19921875" style="8" customWidth="1"/>
    <col min="3302" max="3303" width="5.69921875" style="8" customWidth="1"/>
    <col min="3304" max="3304" width="1.5" style="8" customWidth="1"/>
    <col min="3305" max="3306" width="6.3984375" style="8" customWidth="1"/>
    <col min="3307" max="3307" width="1.5" style="8" customWidth="1"/>
    <col min="3308" max="3309" width="6" style="8" customWidth="1"/>
    <col min="3310" max="3314" width="11.19921875" style="8"/>
    <col min="3315" max="3315" width="2.5" style="8" customWidth="1"/>
    <col min="3316" max="3318" width="11.19921875" style="8"/>
    <col min="3319" max="3319" width="2.8984375" style="8" customWidth="1"/>
    <col min="3320" max="3556" width="11.19921875" style="8"/>
    <col min="3557" max="3557" width="10.19921875" style="8" customWidth="1"/>
    <col min="3558" max="3559" width="5.69921875" style="8" customWidth="1"/>
    <col min="3560" max="3560" width="1.5" style="8" customWidth="1"/>
    <col min="3561" max="3562" width="6.3984375" style="8" customWidth="1"/>
    <col min="3563" max="3563" width="1.5" style="8" customWidth="1"/>
    <col min="3564" max="3565" width="6" style="8" customWidth="1"/>
    <col min="3566" max="3570" width="11.19921875" style="8"/>
    <col min="3571" max="3571" width="2.5" style="8" customWidth="1"/>
    <col min="3572" max="3574" width="11.19921875" style="8"/>
    <col min="3575" max="3575" width="2.8984375" style="8" customWidth="1"/>
    <col min="3576" max="3812" width="11.19921875" style="8"/>
    <col min="3813" max="3813" width="10.19921875" style="8" customWidth="1"/>
    <col min="3814" max="3815" width="5.69921875" style="8" customWidth="1"/>
    <col min="3816" max="3816" width="1.5" style="8" customWidth="1"/>
    <col min="3817" max="3818" width="6.3984375" style="8" customWidth="1"/>
    <col min="3819" max="3819" width="1.5" style="8" customWidth="1"/>
    <col min="3820" max="3821" width="6" style="8" customWidth="1"/>
    <col min="3822" max="3826" width="11.19921875" style="8"/>
    <col min="3827" max="3827" width="2.5" style="8" customWidth="1"/>
    <col min="3828" max="3830" width="11.19921875" style="8"/>
    <col min="3831" max="3831" width="2.8984375" style="8" customWidth="1"/>
    <col min="3832" max="4068" width="11.19921875" style="8"/>
    <col min="4069" max="4069" width="10.19921875" style="8" customWidth="1"/>
    <col min="4070" max="4071" width="5.69921875" style="8" customWidth="1"/>
    <col min="4072" max="4072" width="1.5" style="8" customWidth="1"/>
    <col min="4073" max="4074" width="6.3984375" style="8" customWidth="1"/>
    <col min="4075" max="4075" width="1.5" style="8" customWidth="1"/>
    <col min="4076" max="4077" width="6" style="8" customWidth="1"/>
    <col min="4078" max="4082" width="11.19921875" style="8"/>
    <col min="4083" max="4083" width="2.5" style="8" customWidth="1"/>
    <col min="4084" max="4086" width="11.19921875" style="8"/>
    <col min="4087" max="4087" width="2.8984375" style="8" customWidth="1"/>
    <col min="4088" max="4324" width="11.19921875" style="8"/>
    <col min="4325" max="4325" width="10.19921875" style="8" customWidth="1"/>
    <col min="4326" max="4327" width="5.69921875" style="8" customWidth="1"/>
    <col min="4328" max="4328" width="1.5" style="8" customWidth="1"/>
    <col min="4329" max="4330" width="6.3984375" style="8" customWidth="1"/>
    <col min="4331" max="4331" width="1.5" style="8" customWidth="1"/>
    <col min="4332" max="4333" width="6" style="8" customWidth="1"/>
    <col min="4334" max="4338" width="11.19921875" style="8"/>
    <col min="4339" max="4339" width="2.5" style="8" customWidth="1"/>
    <col min="4340" max="4342" width="11.19921875" style="8"/>
    <col min="4343" max="4343" width="2.8984375" style="8" customWidth="1"/>
    <col min="4344" max="4580" width="11.19921875" style="8"/>
    <col min="4581" max="4581" width="10.19921875" style="8" customWidth="1"/>
    <col min="4582" max="4583" width="5.69921875" style="8" customWidth="1"/>
    <col min="4584" max="4584" width="1.5" style="8" customWidth="1"/>
    <col min="4585" max="4586" width="6.3984375" style="8" customWidth="1"/>
    <col min="4587" max="4587" width="1.5" style="8" customWidth="1"/>
    <col min="4588" max="4589" width="6" style="8" customWidth="1"/>
    <col min="4590" max="4594" width="11.19921875" style="8"/>
    <col min="4595" max="4595" width="2.5" style="8" customWidth="1"/>
    <col min="4596" max="4598" width="11.19921875" style="8"/>
    <col min="4599" max="4599" width="2.8984375" style="8" customWidth="1"/>
    <col min="4600" max="4836" width="11.19921875" style="8"/>
    <col min="4837" max="4837" width="10.19921875" style="8" customWidth="1"/>
    <col min="4838" max="4839" width="5.69921875" style="8" customWidth="1"/>
    <col min="4840" max="4840" width="1.5" style="8" customWidth="1"/>
    <col min="4841" max="4842" width="6.3984375" style="8" customWidth="1"/>
    <col min="4843" max="4843" width="1.5" style="8" customWidth="1"/>
    <col min="4844" max="4845" width="6" style="8" customWidth="1"/>
    <col min="4846" max="4850" width="11.19921875" style="8"/>
    <col min="4851" max="4851" width="2.5" style="8" customWidth="1"/>
    <col min="4852" max="4854" width="11.19921875" style="8"/>
    <col min="4855" max="4855" width="2.8984375" style="8" customWidth="1"/>
    <col min="4856" max="5092" width="11.19921875" style="8"/>
    <col min="5093" max="5093" width="10.19921875" style="8" customWidth="1"/>
    <col min="5094" max="5095" width="5.69921875" style="8" customWidth="1"/>
    <col min="5096" max="5096" width="1.5" style="8" customWidth="1"/>
    <col min="5097" max="5098" width="6.3984375" style="8" customWidth="1"/>
    <col min="5099" max="5099" width="1.5" style="8" customWidth="1"/>
    <col min="5100" max="5101" width="6" style="8" customWidth="1"/>
    <col min="5102" max="5106" width="11.19921875" style="8"/>
    <col min="5107" max="5107" width="2.5" style="8" customWidth="1"/>
    <col min="5108" max="5110" width="11.19921875" style="8"/>
    <col min="5111" max="5111" width="2.8984375" style="8" customWidth="1"/>
    <col min="5112" max="5348" width="11.19921875" style="8"/>
    <col min="5349" max="5349" width="10.19921875" style="8" customWidth="1"/>
    <col min="5350" max="5351" width="5.69921875" style="8" customWidth="1"/>
    <col min="5352" max="5352" width="1.5" style="8" customWidth="1"/>
    <col min="5353" max="5354" width="6.3984375" style="8" customWidth="1"/>
    <col min="5355" max="5355" width="1.5" style="8" customWidth="1"/>
    <col min="5356" max="5357" width="6" style="8" customWidth="1"/>
    <col min="5358" max="5362" width="11.19921875" style="8"/>
    <col min="5363" max="5363" width="2.5" style="8" customWidth="1"/>
    <col min="5364" max="5366" width="11.19921875" style="8"/>
    <col min="5367" max="5367" width="2.8984375" style="8" customWidth="1"/>
    <col min="5368" max="5604" width="11.19921875" style="8"/>
    <col min="5605" max="5605" width="10.19921875" style="8" customWidth="1"/>
    <col min="5606" max="5607" width="5.69921875" style="8" customWidth="1"/>
    <col min="5608" max="5608" width="1.5" style="8" customWidth="1"/>
    <col min="5609" max="5610" width="6.3984375" style="8" customWidth="1"/>
    <col min="5611" max="5611" width="1.5" style="8" customWidth="1"/>
    <col min="5612" max="5613" width="6" style="8" customWidth="1"/>
    <col min="5614" max="5618" width="11.19921875" style="8"/>
    <col min="5619" max="5619" width="2.5" style="8" customWidth="1"/>
    <col min="5620" max="5622" width="11.19921875" style="8"/>
    <col min="5623" max="5623" width="2.8984375" style="8" customWidth="1"/>
    <col min="5624" max="5860" width="11.19921875" style="8"/>
    <col min="5861" max="5861" width="10.19921875" style="8" customWidth="1"/>
    <col min="5862" max="5863" width="5.69921875" style="8" customWidth="1"/>
    <col min="5864" max="5864" width="1.5" style="8" customWidth="1"/>
    <col min="5865" max="5866" width="6.3984375" style="8" customWidth="1"/>
    <col min="5867" max="5867" width="1.5" style="8" customWidth="1"/>
    <col min="5868" max="5869" width="6" style="8" customWidth="1"/>
    <col min="5870" max="5874" width="11.19921875" style="8"/>
    <col min="5875" max="5875" width="2.5" style="8" customWidth="1"/>
    <col min="5876" max="5878" width="11.19921875" style="8"/>
    <col min="5879" max="5879" width="2.8984375" style="8" customWidth="1"/>
    <col min="5880" max="6116" width="11.19921875" style="8"/>
    <col min="6117" max="6117" width="10.19921875" style="8" customWidth="1"/>
    <col min="6118" max="6119" width="5.69921875" style="8" customWidth="1"/>
    <col min="6120" max="6120" width="1.5" style="8" customWidth="1"/>
    <col min="6121" max="6122" width="6.3984375" style="8" customWidth="1"/>
    <col min="6123" max="6123" width="1.5" style="8" customWidth="1"/>
    <col min="6124" max="6125" width="6" style="8" customWidth="1"/>
    <col min="6126" max="6130" width="11.19921875" style="8"/>
    <col min="6131" max="6131" width="2.5" style="8" customWidth="1"/>
    <col min="6132" max="6134" width="11.19921875" style="8"/>
    <col min="6135" max="6135" width="2.8984375" style="8" customWidth="1"/>
    <col min="6136" max="6372" width="11.19921875" style="8"/>
    <col min="6373" max="6373" width="10.19921875" style="8" customWidth="1"/>
    <col min="6374" max="6375" width="5.69921875" style="8" customWidth="1"/>
    <col min="6376" max="6376" width="1.5" style="8" customWidth="1"/>
    <col min="6377" max="6378" width="6.3984375" style="8" customWidth="1"/>
    <col min="6379" max="6379" width="1.5" style="8" customWidth="1"/>
    <col min="6380" max="6381" width="6" style="8" customWidth="1"/>
    <col min="6382" max="6386" width="11.19921875" style="8"/>
    <col min="6387" max="6387" width="2.5" style="8" customWidth="1"/>
    <col min="6388" max="6390" width="11.19921875" style="8"/>
    <col min="6391" max="6391" width="2.8984375" style="8" customWidth="1"/>
    <col min="6392" max="6628" width="11.19921875" style="8"/>
    <col min="6629" max="6629" width="10.19921875" style="8" customWidth="1"/>
    <col min="6630" max="6631" width="5.69921875" style="8" customWidth="1"/>
    <col min="6632" max="6632" width="1.5" style="8" customWidth="1"/>
    <col min="6633" max="6634" width="6.3984375" style="8" customWidth="1"/>
    <col min="6635" max="6635" width="1.5" style="8" customWidth="1"/>
    <col min="6636" max="6637" width="6" style="8" customWidth="1"/>
    <col min="6638" max="6642" width="11.19921875" style="8"/>
    <col min="6643" max="6643" width="2.5" style="8" customWidth="1"/>
    <col min="6644" max="6646" width="11.19921875" style="8"/>
    <col min="6647" max="6647" width="2.8984375" style="8" customWidth="1"/>
    <col min="6648" max="6884" width="11.19921875" style="8"/>
    <col min="6885" max="6885" width="10.19921875" style="8" customWidth="1"/>
    <col min="6886" max="6887" width="5.69921875" style="8" customWidth="1"/>
    <col min="6888" max="6888" width="1.5" style="8" customWidth="1"/>
    <col min="6889" max="6890" width="6.3984375" style="8" customWidth="1"/>
    <col min="6891" max="6891" width="1.5" style="8" customWidth="1"/>
    <col min="6892" max="6893" width="6" style="8" customWidth="1"/>
    <col min="6894" max="6898" width="11.19921875" style="8"/>
    <col min="6899" max="6899" width="2.5" style="8" customWidth="1"/>
    <col min="6900" max="6902" width="11.19921875" style="8"/>
    <col min="6903" max="6903" width="2.8984375" style="8" customWidth="1"/>
    <col min="6904" max="7140" width="11.19921875" style="8"/>
    <col min="7141" max="7141" width="10.19921875" style="8" customWidth="1"/>
    <col min="7142" max="7143" width="5.69921875" style="8" customWidth="1"/>
    <col min="7144" max="7144" width="1.5" style="8" customWidth="1"/>
    <col min="7145" max="7146" width="6.3984375" style="8" customWidth="1"/>
    <col min="7147" max="7147" width="1.5" style="8" customWidth="1"/>
    <col min="7148" max="7149" width="6" style="8" customWidth="1"/>
    <col min="7150" max="7154" width="11.19921875" style="8"/>
    <col min="7155" max="7155" width="2.5" style="8" customWidth="1"/>
    <col min="7156" max="7158" width="11.19921875" style="8"/>
    <col min="7159" max="7159" width="2.8984375" style="8" customWidth="1"/>
    <col min="7160" max="7396" width="11.19921875" style="8"/>
    <col min="7397" max="7397" width="10.19921875" style="8" customWidth="1"/>
    <col min="7398" max="7399" width="5.69921875" style="8" customWidth="1"/>
    <col min="7400" max="7400" width="1.5" style="8" customWidth="1"/>
    <col min="7401" max="7402" width="6.3984375" style="8" customWidth="1"/>
    <col min="7403" max="7403" width="1.5" style="8" customWidth="1"/>
    <col min="7404" max="7405" width="6" style="8" customWidth="1"/>
    <col min="7406" max="7410" width="11.19921875" style="8"/>
    <col min="7411" max="7411" width="2.5" style="8" customWidth="1"/>
    <col min="7412" max="7414" width="11.19921875" style="8"/>
    <col min="7415" max="7415" width="2.8984375" style="8" customWidth="1"/>
    <col min="7416" max="7652" width="11.19921875" style="8"/>
    <col min="7653" max="7653" width="10.19921875" style="8" customWidth="1"/>
    <col min="7654" max="7655" width="5.69921875" style="8" customWidth="1"/>
    <col min="7656" max="7656" width="1.5" style="8" customWidth="1"/>
    <col min="7657" max="7658" width="6.3984375" style="8" customWidth="1"/>
    <col min="7659" max="7659" width="1.5" style="8" customWidth="1"/>
    <col min="7660" max="7661" width="6" style="8" customWidth="1"/>
    <col min="7662" max="7666" width="11.19921875" style="8"/>
    <col min="7667" max="7667" width="2.5" style="8" customWidth="1"/>
    <col min="7668" max="7670" width="11.19921875" style="8"/>
    <col min="7671" max="7671" width="2.8984375" style="8" customWidth="1"/>
    <col min="7672" max="7908" width="11.19921875" style="8"/>
    <col min="7909" max="7909" width="10.19921875" style="8" customWidth="1"/>
    <col min="7910" max="7911" width="5.69921875" style="8" customWidth="1"/>
    <col min="7912" max="7912" width="1.5" style="8" customWidth="1"/>
    <col min="7913" max="7914" width="6.3984375" style="8" customWidth="1"/>
    <col min="7915" max="7915" width="1.5" style="8" customWidth="1"/>
    <col min="7916" max="7917" width="6" style="8" customWidth="1"/>
    <col min="7918" max="7922" width="11.19921875" style="8"/>
    <col min="7923" max="7923" width="2.5" style="8" customWidth="1"/>
    <col min="7924" max="7926" width="11.19921875" style="8"/>
    <col min="7927" max="7927" width="2.8984375" style="8" customWidth="1"/>
    <col min="7928" max="8164" width="11.19921875" style="8"/>
    <col min="8165" max="8165" width="10.19921875" style="8" customWidth="1"/>
    <col min="8166" max="8167" width="5.69921875" style="8" customWidth="1"/>
    <col min="8168" max="8168" width="1.5" style="8" customWidth="1"/>
    <col min="8169" max="8170" width="6.3984375" style="8" customWidth="1"/>
    <col min="8171" max="8171" width="1.5" style="8" customWidth="1"/>
    <col min="8172" max="8173" width="6" style="8" customWidth="1"/>
    <col min="8174" max="8178" width="11.19921875" style="8"/>
    <col min="8179" max="8179" width="2.5" style="8" customWidth="1"/>
    <col min="8180" max="8182" width="11.19921875" style="8"/>
    <col min="8183" max="8183" width="2.8984375" style="8" customWidth="1"/>
    <col min="8184" max="8420" width="11.19921875" style="8"/>
    <col min="8421" max="8421" width="10.19921875" style="8" customWidth="1"/>
    <col min="8422" max="8423" width="5.69921875" style="8" customWidth="1"/>
    <col min="8424" max="8424" width="1.5" style="8" customWidth="1"/>
    <col min="8425" max="8426" width="6.3984375" style="8" customWidth="1"/>
    <col min="8427" max="8427" width="1.5" style="8" customWidth="1"/>
    <col min="8428" max="8429" width="6" style="8" customWidth="1"/>
    <col min="8430" max="8434" width="11.19921875" style="8"/>
    <col min="8435" max="8435" width="2.5" style="8" customWidth="1"/>
    <col min="8436" max="8438" width="11.19921875" style="8"/>
    <col min="8439" max="8439" width="2.8984375" style="8" customWidth="1"/>
    <col min="8440" max="8676" width="11.19921875" style="8"/>
    <col min="8677" max="8677" width="10.19921875" style="8" customWidth="1"/>
    <col min="8678" max="8679" width="5.69921875" style="8" customWidth="1"/>
    <col min="8680" max="8680" width="1.5" style="8" customWidth="1"/>
    <col min="8681" max="8682" width="6.3984375" style="8" customWidth="1"/>
    <col min="8683" max="8683" width="1.5" style="8" customWidth="1"/>
    <col min="8684" max="8685" width="6" style="8" customWidth="1"/>
    <col min="8686" max="8690" width="11.19921875" style="8"/>
    <col min="8691" max="8691" width="2.5" style="8" customWidth="1"/>
    <col min="8692" max="8694" width="11.19921875" style="8"/>
    <col min="8695" max="8695" width="2.8984375" style="8" customWidth="1"/>
    <col min="8696" max="8932" width="11.19921875" style="8"/>
    <col min="8933" max="8933" width="10.19921875" style="8" customWidth="1"/>
    <col min="8934" max="8935" width="5.69921875" style="8" customWidth="1"/>
    <col min="8936" max="8936" width="1.5" style="8" customWidth="1"/>
    <col min="8937" max="8938" width="6.3984375" style="8" customWidth="1"/>
    <col min="8939" max="8939" width="1.5" style="8" customWidth="1"/>
    <col min="8940" max="8941" width="6" style="8" customWidth="1"/>
    <col min="8942" max="8946" width="11.19921875" style="8"/>
    <col min="8947" max="8947" width="2.5" style="8" customWidth="1"/>
    <col min="8948" max="8950" width="11.19921875" style="8"/>
    <col min="8951" max="8951" width="2.8984375" style="8" customWidth="1"/>
    <col min="8952" max="9188" width="11.19921875" style="8"/>
    <col min="9189" max="9189" width="10.19921875" style="8" customWidth="1"/>
    <col min="9190" max="9191" width="5.69921875" style="8" customWidth="1"/>
    <col min="9192" max="9192" width="1.5" style="8" customWidth="1"/>
    <col min="9193" max="9194" width="6.3984375" style="8" customWidth="1"/>
    <col min="9195" max="9195" width="1.5" style="8" customWidth="1"/>
    <col min="9196" max="9197" width="6" style="8" customWidth="1"/>
    <col min="9198" max="9202" width="11.19921875" style="8"/>
    <col min="9203" max="9203" width="2.5" style="8" customWidth="1"/>
    <col min="9204" max="9206" width="11.19921875" style="8"/>
    <col min="9207" max="9207" width="2.8984375" style="8" customWidth="1"/>
    <col min="9208" max="9444" width="11.19921875" style="8"/>
    <col min="9445" max="9445" width="10.19921875" style="8" customWidth="1"/>
    <col min="9446" max="9447" width="5.69921875" style="8" customWidth="1"/>
    <col min="9448" max="9448" width="1.5" style="8" customWidth="1"/>
    <col min="9449" max="9450" width="6.3984375" style="8" customWidth="1"/>
    <col min="9451" max="9451" width="1.5" style="8" customWidth="1"/>
    <col min="9452" max="9453" width="6" style="8" customWidth="1"/>
    <col min="9454" max="9458" width="11.19921875" style="8"/>
    <col min="9459" max="9459" width="2.5" style="8" customWidth="1"/>
    <col min="9460" max="9462" width="11.19921875" style="8"/>
    <col min="9463" max="9463" width="2.8984375" style="8" customWidth="1"/>
    <col min="9464" max="9700" width="11.19921875" style="8"/>
    <col min="9701" max="9701" width="10.19921875" style="8" customWidth="1"/>
    <col min="9702" max="9703" width="5.69921875" style="8" customWidth="1"/>
    <col min="9704" max="9704" width="1.5" style="8" customWidth="1"/>
    <col min="9705" max="9706" width="6.3984375" style="8" customWidth="1"/>
    <col min="9707" max="9707" width="1.5" style="8" customWidth="1"/>
    <col min="9708" max="9709" width="6" style="8" customWidth="1"/>
    <col min="9710" max="9714" width="11.19921875" style="8"/>
    <col min="9715" max="9715" width="2.5" style="8" customWidth="1"/>
    <col min="9716" max="9718" width="11.19921875" style="8"/>
    <col min="9719" max="9719" width="2.8984375" style="8" customWidth="1"/>
    <col min="9720" max="9956" width="11.19921875" style="8"/>
    <col min="9957" max="9957" width="10.19921875" style="8" customWidth="1"/>
    <col min="9958" max="9959" width="5.69921875" style="8" customWidth="1"/>
    <col min="9960" max="9960" width="1.5" style="8" customWidth="1"/>
    <col min="9961" max="9962" width="6.3984375" style="8" customWidth="1"/>
    <col min="9963" max="9963" width="1.5" style="8" customWidth="1"/>
    <col min="9964" max="9965" width="6" style="8" customWidth="1"/>
    <col min="9966" max="9970" width="11.19921875" style="8"/>
    <col min="9971" max="9971" width="2.5" style="8" customWidth="1"/>
    <col min="9972" max="9974" width="11.19921875" style="8"/>
    <col min="9975" max="9975" width="2.8984375" style="8" customWidth="1"/>
    <col min="9976" max="10212" width="11.19921875" style="8"/>
    <col min="10213" max="10213" width="10.19921875" style="8" customWidth="1"/>
    <col min="10214" max="10215" width="5.69921875" style="8" customWidth="1"/>
    <col min="10216" max="10216" width="1.5" style="8" customWidth="1"/>
    <col min="10217" max="10218" width="6.3984375" style="8" customWidth="1"/>
    <col min="10219" max="10219" width="1.5" style="8" customWidth="1"/>
    <col min="10220" max="10221" width="6" style="8" customWidth="1"/>
    <col min="10222" max="10226" width="11.19921875" style="8"/>
    <col min="10227" max="10227" width="2.5" style="8" customWidth="1"/>
    <col min="10228" max="10230" width="11.19921875" style="8"/>
    <col min="10231" max="10231" width="2.8984375" style="8" customWidth="1"/>
    <col min="10232" max="10468" width="11.19921875" style="8"/>
    <col min="10469" max="10469" width="10.19921875" style="8" customWidth="1"/>
    <col min="10470" max="10471" width="5.69921875" style="8" customWidth="1"/>
    <col min="10472" max="10472" width="1.5" style="8" customWidth="1"/>
    <col min="10473" max="10474" width="6.3984375" style="8" customWidth="1"/>
    <col min="10475" max="10475" width="1.5" style="8" customWidth="1"/>
    <col min="10476" max="10477" width="6" style="8" customWidth="1"/>
    <col min="10478" max="10482" width="11.19921875" style="8"/>
    <col min="10483" max="10483" width="2.5" style="8" customWidth="1"/>
    <col min="10484" max="10486" width="11.19921875" style="8"/>
    <col min="10487" max="10487" width="2.8984375" style="8" customWidth="1"/>
    <col min="10488" max="10724" width="11.19921875" style="8"/>
    <col min="10725" max="10725" width="10.19921875" style="8" customWidth="1"/>
    <col min="10726" max="10727" width="5.69921875" style="8" customWidth="1"/>
    <col min="10728" max="10728" width="1.5" style="8" customWidth="1"/>
    <col min="10729" max="10730" width="6.3984375" style="8" customWidth="1"/>
    <col min="10731" max="10731" width="1.5" style="8" customWidth="1"/>
    <col min="10732" max="10733" width="6" style="8" customWidth="1"/>
    <col min="10734" max="10738" width="11.19921875" style="8"/>
    <col min="10739" max="10739" width="2.5" style="8" customWidth="1"/>
    <col min="10740" max="10742" width="11.19921875" style="8"/>
    <col min="10743" max="10743" width="2.8984375" style="8" customWidth="1"/>
    <col min="10744" max="10980" width="11.19921875" style="8"/>
    <col min="10981" max="10981" width="10.19921875" style="8" customWidth="1"/>
    <col min="10982" max="10983" width="5.69921875" style="8" customWidth="1"/>
    <col min="10984" max="10984" width="1.5" style="8" customWidth="1"/>
    <col min="10985" max="10986" width="6.3984375" style="8" customWidth="1"/>
    <col min="10987" max="10987" width="1.5" style="8" customWidth="1"/>
    <col min="10988" max="10989" width="6" style="8" customWidth="1"/>
    <col min="10990" max="10994" width="11.19921875" style="8"/>
    <col min="10995" max="10995" width="2.5" style="8" customWidth="1"/>
    <col min="10996" max="10998" width="11.19921875" style="8"/>
    <col min="10999" max="10999" width="2.8984375" style="8" customWidth="1"/>
    <col min="11000" max="11236" width="11.19921875" style="8"/>
    <col min="11237" max="11237" width="10.19921875" style="8" customWidth="1"/>
    <col min="11238" max="11239" width="5.69921875" style="8" customWidth="1"/>
    <col min="11240" max="11240" width="1.5" style="8" customWidth="1"/>
    <col min="11241" max="11242" width="6.3984375" style="8" customWidth="1"/>
    <col min="11243" max="11243" width="1.5" style="8" customWidth="1"/>
    <col min="11244" max="11245" width="6" style="8" customWidth="1"/>
    <col min="11246" max="11250" width="11.19921875" style="8"/>
    <col min="11251" max="11251" width="2.5" style="8" customWidth="1"/>
    <col min="11252" max="11254" width="11.19921875" style="8"/>
    <col min="11255" max="11255" width="2.8984375" style="8" customWidth="1"/>
    <col min="11256" max="11492" width="11.19921875" style="8"/>
    <col min="11493" max="11493" width="10.19921875" style="8" customWidth="1"/>
    <col min="11494" max="11495" width="5.69921875" style="8" customWidth="1"/>
    <col min="11496" max="11496" width="1.5" style="8" customWidth="1"/>
    <col min="11497" max="11498" width="6.3984375" style="8" customWidth="1"/>
    <col min="11499" max="11499" width="1.5" style="8" customWidth="1"/>
    <col min="11500" max="11501" width="6" style="8" customWidth="1"/>
    <col min="11502" max="11506" width="11.19921875" style="8"/>
    <col min="11507" max="11507" width="2.5" style="8" customWidth="1"/>
    <col min="11508" max="11510" width="11.19921875" style="8"/>
    <col min="11511" max="11511" width="2.8984375" style="8" customWidth="1"/>
    <col min="11512" max="11748" width="11.19921875" style="8"/>
    <col min="11749" max="11749" width="10.19921875" style="8" customWidth="1"/>
    <col min="11750" max="11751" width="5.69921875" style="8" customWidth="1"/>
    <col min="11752" max="11752" width="1.5" style="8" customWidth="1"/>
    <col min="11753" max="11754" width="6.3984375" style="8" customWidth="1"/>
    <col min="11755" max="11755" width="1.5" style="8" customWidth="1"/>
    <col min="11756" max="11757" width="6" style="8" customWidth="1"/>
    <col min="11758" max="11762" width="11.19921875" style="8"/>
    <col min="11763" max="11763" width="2.5" style="8" customWidth="1"/>
    <col min="11764" max="11766" width="11.19921875" style="8"/>
    <col min="11767" max="11767" width="2.8984375" style="8" customWidth="1"/>
    <col min="11768" max="12004" width="11.19921875" style="8"/>
    <col min="12005" max="12005" width="10.19921875" style="8" customWidth="1"/>
    <col min="12006" max="12007" width="5.69921875" style="8" customWidth="1"/>
    <col min="12008" max="12008" width="1.5" style="8" customWidth="1"/>
    <col min="12009" max="12010" width="6.3984375" style="8" customWidth="1"/>
    <col min="12011" max="12011" width="1.5" style="8" customWidth="1"/>
    <col min="12012" max="12013" width="6" style="8" customWidth="1"/>
    <col min="12014" max="12018" width="11.19921875" style="8"/>
    <col min="12019" max="12019" width="2.5" style="8" customWidth="1"/>
    <col min="12020" max="12022" width="11.19921875" style="8"/>
    <col min="12023" max="12023" width="2.8984375" style="8" customWidth="1"/>
    <col min="12024" max="12260" width="11.19921875" style="8"/>
    <col min="12261" max="12261" width="10.19921875" style="8" customWidth="1"/>
    <col min="12262" max="12263" width="5.69921875" style="8" customWidth="1"/>
    <col min="12264" max="12264" width="1.5" style="8" customWidth="1"/>
    <col min="12265" max="12266" width="6.3984375" style="8" customWidth="1"/>
    <col min="12267" max="12267" width="1.5" style="8" customWidth="1"/>
    <col min="12268" max="12269" width="6" style="8" customWidth="1"/>
    <col min="12270" max="12274" width="11.19921875" style="8"/>
    <col min="12275" max="12275" width="2.5" style="8" customWidth="1"/>
    <col min="12276" max="12278" width="11.19921875" style="8"/>
    <col min="12279" max="12279" width="2.8984375" style="8" customWidth="1"/>
    <col min="12280" max="12516" width="11.19921875" style="8"/>
    <col min="12517" max="12517" width="10.19921875" style="8" customWidth="1"/>
    <col min="12518" max="12519" width="5.69921875" style="8" customWidth="1"/>
    <col min="12520" max="12520" width="1.5" style="8" customWidth="1"/>
    <col min="12521" max="12522" width="6.3984375" style="8" customWidth="1"/>
    <col min="12523" max="12523" width="1.5" style="8" customWidth="1"/>
    <col min="12524" max="12525" width="6" style="8" customWidth="1"/>
    <col min="12526" max="12530" width="11.19921875" style="8"/>
    <col min="12531" max="12531" width="2.5" style="8" customWidth="1"/>
    <col min="12532" max="12534" width="11.19921875" style="8"/>
    <col min="12535" max="12535" width="2.8984375" style="8" customWidth="1"/>
    <col min="12536" max="12772" width="11.19921875" style="8"/>
    <col min="12773" max="12773" width="10.19921875" style="8" customWidth="1"/>
    <col min="12774" max="12775" width="5.69921875" style="8" customWidth="1"/>
    <col min="12776" max="12776" width="1.5" style="8" customWidth="1"/>
    <col min="12777" max="12778" width="6.3984375" style="8" customWidth="1"/>
    <col min="12779" max="12779" width="1.5" style="8" customWidth="1"/>
    <col min="12780" max="12781" width="6" style="8" customWidth="1"/>
    <col min="12782" max="12786" width="11.19921875" style="8"/>
    <col min="12787" max="12787" width="2.5" style="8" customWidth="1"/>
    <col min="12788" max="12790" width="11.19921875" style="8"/>
    <col min="12791" max="12791" width="2.8984375" style="8" customWidth="1"/>
    <col min="12792" max="13028" width="11.19921875" style="8"/>
    <col min="13029" max="13029" width="10.19921875" style="8" customWidth="1"/>
    <col min="13030" max="13031" width="5.69921875" style="8" customWidth="1"/>
    <col min="13032" max="13032" width="1.5" style="8" customWidth="1"/>
    <col min="13033" max="13034" width="6.3984375" style="8" customWidth="1"/>
    <col min="13035" max="13035" width="1.5" style="8" customWidth="1"/>
    <col min="13036" max="13037" width="6" style="8" customWidth="1"/>
    <col min="13038" max="13042" width="11.19921875" style="8"/>
    <col min="13043" max="13043" width="2.5" style="8" customWidth="1"/>
    <col min="13044" max="13046" width="11.19921875" style="8"/>
    <col min="13047" max="13047" width="2.8984375" style="8" customWidth="1"/>
    <col min="13048" max="13284" width="11.19921875" style="8"/>
    <col min="13285" max="13285" width="10.19921875" style="8" customWidth="1"/>
    <col min="13286" max="13287" width="5.69921875" style="8" customWidth="1"/>
    <col min="13288" max="13288" width="1.5" style="8" customWidth="1"/>
    <col min="13289" max="13290" width="6.3984375" style="8" customWidth="1"/>
    <col min="13291" max="13291" width="1.5" style="8" customWidth="1"/>
    <col min="13292" max="13293" width="6" style="8" customWidth="1"/>
    <col min="13294" max="13298" width="11.19921875" style="8"/>
    <col min="13299" max="13299" width="2.5" style="8" customWidth="1"/>
    <col min="13300" max="13302" width="11.19921875" style="8"/>
    <col min="13303" max="13303" width="2.8984375" style="8" customWidth="1"/>
    <col min="13304" max="13540" width="11.19921875" style="8"/>
    <col min="13541" max="13541" width="10.19921875" style="8" customWidth="1"/>
    <col min="13542" max="13543" width="5.69921875" style="8" customWidth="1"/>
    <col min="13544" max="13544" width="1.5" style="8" customWidth="1"/>
    <col min="13545" max="13546" width="6.3984375" style="8" customWidth="1"/>
    <col min="13547" max="13547" width="1.5" style="8" customWidth="1"/>
    <col min="13548" max="13549" width="6" style="8" customWidth="1"/>
    <col min="13550" max="13554" width="11.19921875" style="8"/>
    <col min="13555" max="13555" width="2.5" style="8" customWidth="1"/>
    <col min="13556" max="13558" width="11.19921875" style="8"/>
    <col min="13559" max="13559" width="2.8984375" style="8" customWidth="1"/>
    <col min="13560" max="13796" width="11.19921875" style="8"/>
    <col min="13797" max="13797" width="10.19921875" style="8" customWidth="1"/>
    <col min="13798" max="13799" width="5.69921875" style="8" customWidth="1"/>
    <col min="13800" max="13800" width="1.5" style="8" customWidth="1"/>
    <col min="13801" max="13802" width="6.3984375" style="8" customWidth="1"/>
    <col min="13803" max="13803" width="1.5" style="8" customWidth="1"/>
    <col min="13804" max="13805" width="6" style="8" customWidth="1"/>
    <col min="13806" max="13810" width="11.19921875" style="8"/>
    <col min="13811" max="13811" width="2.5" style="8" customWidth="1"/>
    <col min="13812" max="13814" width="11.19921875" style="8"/>
    <col min="13815" max="13815" width="2.8984375" style="8" customWidth="1"/>
    <col min="13816" max="14052" width="11.19921875" style="8"/>
    <col min="14053" max="14053" width="10.19921875" style="8" customWidth="1"/>
    <col min="14054" max="14055" width="5.69921875" style="8" customWidth="1"/>
    <col min="14056" max="14056" width="1.5" style="8" customWidth="1"/>
    <col min="14057" max="14058" width="6.3984375" style="8" customWidth="1"/>
    <col min="14059" max="14059" width="1.5" style="8" customWidth="1"/>
    <col min="14060" max="14061" width="6" style="8" customWidth="1"/>
    <col min="14062" max="14066" width="11.19921875" style="8"/>
    <col min="14067" max="14067" width="2.5" style="8" customWidth="1"/>
    <col min="14068" max="14070" width="11.19921875" style="8"/>
    <col min="14071" max="14071" width="2.8984375" style="8" customWidth="1"/>
    <col min="14072" max="14308" width="11.19921875" style="8"/>
    <col min="14309" max="14309" width="10.19921875" style="8" customWidth="1"/>
    <col min="14310" max="14311" width="5.69921875" style="8" customWidth="1"/>
    <col min="14312" max="14312" width="1.5" style="8" customWidth="1"/>
    <col min="14313" max="14314" width="6.3984375" style="8" customWidth="1"/>
    <col min="14315" max="14315" width="1.5" style="8" customWidth="1"/>
    <col min="14316" max="14317" width="6" style="8" customWidth="1"/>
    <col min="14318" max="14322" width="11.19921875" style="8"/>
    <col min="14323" max="14323" width="2.5" style="8" customWidth="1"/>
    <col min="14324" max="14326" width="11.19921875" style="8"/>
    <col min="14327" max="14327" width="2.8984375" style="8" customWidth="1"/>
    <col min="14328" max="14564" width="11.19921875" style="8"/>
    <col min="14565" max="14565" width="10.19921875" style="8" customWidth="1"/>
    <col min="14566" max="14567" width="5.69921875" style="8" customWidth="1"/>
    <col min="14568" max="14568" width="1.5" style="8" customWidth="1"/>
    <col min="14569" max="14570" width="6.3984375" style="8" customWidth="1"/>
    <col min="14571" max="14571" width="1.5" style="8" customWidth="1"/>
    <col min="14572" max="14573" width="6" style="8" customWidth="1"/>
    <col min="14574" max="14578" width="11.19921875" style="8"/>
    <col min="14579" max="14579" width="2.5" style="8" customWidth="1"/>
    <col min="14580" max="14582" width="11.19921875" style="8"/>
    <col min="14583" max="14583" width="2.8984375" style="8" customWidth="1"/>
    <col min="14584" max="14820" width="11.19921875" style="8"/>
    <col min="14821" max="14821" width="10.19921875" style="8" customWidth="1"/>
    <col min="14822" max="14823" width="5.69921875" style="8" customWidth="1"/>
    <col min="14824" max="14824" width="1.5" style="8" customWidth="1"/>
    <col min="14825" max="14826" width="6.3984375" style="8" customWidth="1"/>
    <col min="14827" max="14827" width="1.5" style="8" customWidth="1"/>
    <col min="14828" max="14829" width="6" style="8" customWidth="1"/>
    <col min="14830" max="14834" width="11.19921875" style="8"/>
    <col min="14835" max="14835" width="2.5" style="8" customWidth="1"/>
    <col min="14836" max="14838" width="11.19921875" style="8"/>
    <col min="14839" max="14839" width="2.8984375" style="8" customWidth="1"/>
    <col min="14840" max="15076" width="11.19921875" style="8"/>
    <col min="15077" max="15077" width="10.19921875" style="8" customWidth="1"/>
    <col min="15078" max="15079" width="5.69921875" style="8" customWidth="1"/>
    <col min="15080" max="15080" width="1.5" style="8" customWidth="1"/>
    <col min="15081" max="15082" width="6.3984375" style="8" customWidth="1"/>
    <col min="15083" max="15083" width="1.5" style="8" customWidth="1"/>
    <col min="15084" max="15085" width="6" style="8" customWidth="1"/>
    <col min="15086" max="15090" width="11.19921875" style="8"/>
    <col min="15091" max="15091" width="2.5" style="8" customWidth="1"/>
    <col min="15092" max="15094" width="11.19921875" style="8"/>
    <col min="15095" max="15095" width="2.8984375" style="8" customWidth="1"/>
    <col min="15096" max="15332" width="11.19921875" style="8"/>
    <col min="15333" max="15333" width="10.19921875" style="8" customWidth="1"/>
    <col min="15334" max="15335" width="5.69921875" style="8" customWidth="1"/>
    <col min="15336" max="15336" width="1.5" style="8" customWidth="1"/>
    <col min="15337" max="15338" width="6.3984375" style="8" customWidth="1"/>
    <col min="15339" max="15339" width="1.5" style="8" customWidth="1"/>
    <col min="15340" max="15341" width="6" style="8" customWidth="1"/>
    <col min="15342" max="15346" width="11.19921875" style="8"/>
    <col min="15347" max="15347" width="2.5" style="8" customWidth="1"/>
    <col min="15348" max="15350" width="11.19921875" style="8"/>
    <col min="15351" max="15351" width="2.8984375" style="8" customWidth="1"/>
    <col min="15352" max="15588" width="11.19921875" style="8"/>
    <col min="15589" max="15589" width="10.19921875" style="8" customWidth="1"/>
    <col min="15590" max="15591" width="5.69921875" style="8" customWidth="1"/>
    <col min="15592" max="15592" width="1.5" style="8" customWidth="1"/>
    <col min="15593" max="15594" width="6.3984375" style="8" customWidth="1"/>
    <col min="15595" max="15595" width="1.5" style="8" customWidth="1"/>
    <col min="15596" max="15597" width="6" style="8" customWidth="1"/>
    <col min="15598" max="15602" width="11.19921875" style="8"/>
    <col min="15603" max="15603" width="2.5" style="8" customWidth="1"/>
    <col min="15604" max="15606" width="11.19921875" style="8"/>
    <col min="15607" max="15607" width="2.8984375" style="8" customWidth="1"/>
    <col min="15608" max="15844" width="11.19921875" style="8"/>
    <col min="15845" max="15845" width="10.19921875" style="8" customWidth="1"/>
    <col min="15846" max="15847" width="5.69921875" style="8" customWidth="1"/>
    <col min="15848" max="15848" width="1.5" style="8" customWidth="1"/>
    <col min="15849" max="15850" width="6.3984375" style="8" customWidth="1"/>
    <col min="15851" max="15851" width="1.5" style="8" customWidth="1"/>
    <col min="15852" max="15853" width="6" style="8" customWidth="1"/>
    <col min="15854" max="15858" width="11.19921875" style="8"/>
    <col min="15859" max="15859" width="2.5" style="8" customWidth="1"/>
    <col min="15860" max="15862" width="11.19921875" style="8"/>
    <col min="15863" max="15863" width="2.8984375" style="8" customWidth="1"/>
    <col min="15864" max="16100" width="11.19921875" style="8"/>
    <col min="16101" max="16101" width="10.19921875" style="8" customWidth="1"/>
    <col min="16102" max="16103" width="5.69921875" style="8" customWidth="1"/>
    <col min="16104" max="16104" width="1.5" style="8" customWidth="1"/>
    <col min="16105" max="16106" width="6.3984375" style="8" customWidth="1"/>
    <col min="16107" max="16107" width="1.5" style="8" customWidth="1"/>
    <col min="16108" max="16109" width="6" style="8" customWidth="1"/>
    <col min="16110" max="16114" width="11.19921875" style="8"/>
    <col min="16115" max="16115" width="2.5" style="8" customWidth="1"/>
    <col min="16116" max="16118" width="11.19921875" style="8"/>
    <col min="16119" max="16119" width="2.8984375" style="8" customWidth="1"/>
    <col min="16120" max="16384" width="11.19921875" style="8"/>
  </cols>
  <sheetData>
    <row r="1" spans="1:10" x14ac:dyDescent="0.25">
      <c r="A1" s="103"/>
      <c r="B1" s="103"/>
      <c r="C1" s="103"/>
      <c r="D1" s="103"/>
      <c r="E1" s="103"/>
    </row>
    <row r="2" spans="1:10" x14ac:dyDescent="0.25">
      <c r="A2" s="104" t="s">
        <v>505</v>
      </c>
      <c r="B2" s="105"/>
      <c r="C2" s="105"/>
      <c r="D2" s="105"/>
      <c r="E2" s="105"/>
    </row>
    <row r="3" spans="1:10" x14ac:dyDescent="0.25">
      <c r="A3" s="104"/>
      <c r="B3" s="105"/>
      <c r="C3" s="105"/>
      <c r="D3" s="105"/>
      <c r="E3" s="105"/>
    </row>
    <row r="4" spans="1:10" ht="15.05" thickBot="1" x14ac:dyDescent="0.3">
      <c r="A4" s="106" t="s">
        <v>187</v>
      </c>
      <c r="B4" s="107"/>
      <c r="C4" s="107"/>
      <c r="D4" s="113"/>
      <c r="E4" s="107"/>
      <c r="F4" s="112"/>
      <c r="G4" s="113"/>
      <c r="H4" s="108"/>
      <c r="I4" s="108"/>
      <c r="J4" s="108" t="s">
        <v>580</v>
      </c>
    </row>
    <row r="6" spans="1:10" s="4" customFormat="1" ht="13.15" x14ac:dyDescent="0.25">
      <c r="A6" s="1" t="s">
        <v>581</v>
      </c>
      <c r="B6" s="1"/>
      <c r="C6" s="2"/>
      <c r="D6" s="3"/>
      <c r="E6" s="3"/>
      <c r="F6" s="3"/>
      <c r="G6" s="3"/>
    </row>
    <row r="7" spans="1:10" ht="5.35" customHeight="1" x14ac:dyDescent="0.25"/>
    <row r="8" spans="1:10" s="13" customFormat="1" ht="35.700000000000003" x14ac:dyDescent="0.25">
      <c r="A8" s="9" t="s">
        <v>0</v>
      </c>
      <c r="B8" s="9" t="s">
        <v>1</v>
      </c>
      <c r="C8" s="10" t="s">
        <v>2</v>
      </c>
      <c r="D8" s="11" t="s">
        <v>383</v>
      </c>
      <c r="E8" s="11" t="s">
        <v>3</v>
      </c>
      <c r="F8" s="12" t="s">
        <v>384</v>
      </c>
      <c r="G8" s="12" t="s">
        <v>503</v>
      </c>
      <c r="H8" s="11" t="s">
        <v>190</v>
      </c>
      <c r="I8" s="11" t="s">
        <v>220</v>
      </c>
      <c r="J8" s="11" t="s">
        <v>191</v>
      </c>
    </row>
    <row r="9" spans="1:10" s="172" customFormat="1" ht="11.3" x14ac:dyDescent="0.25">
      <c r="A9" s="171" t="s">
        <v>511</v>
      </c>
      <c r="B9" s="173" t="s">
        <v>14</v>
      </c>
      <c r="C9" s="174" t="s">
        <v>511</v>
      </c>
      <c r="D9" s="175">
        <v>30</v>
      </c>
      <c r="E9" s="175">
        <v>46</v>
      </c>
      <c r="F9" s="176">
        <v>8</v>
      </c>
      <c r="G9" s="176">
        <v>5.4</v>
      </c>
      <c r="H9" s="175" t="s">
        <v>257</v>
      </c>
      <c r="I9" s="177">
        <v>48</v>
      </c>
      <c r="J9" s="175" t="s">
        <v>194</v>
      </c>
    </row>
    <row r="10" spans="1:10" s="21" customFormat="1" ht="15.05" customHeight="1" x14ac:dyDescent="0.2">
      <c r="A10" s="14" t="s">
        <v>4</v>
      </c>
      <c r="B10" s="15" t="s">
        <v>5</v>
      </c>
      <c r="C10" s="16" t="s">
        <v>6</v>
      </c>
      <c r="D10" s="18">
        <v>34</v>
      </c>
      <c r="E10" s="17">
        <v>37</v>
      </c>
      <c r="F10" s="19">
        <v>6.47</v>
      </c>
      <c r="G10" s="20">
        <v>3.61</v>
      </c>
      <c r="H10" s="18" t="s">
        <v>240</v>
      </c>
      <c r="I10" s="20">
        <v>39</v>
      </c>
      <c r="J10" s="20" t="s">
        <v>194</v>
      </c>
    </row>
    <row r="11" spans="1:10" s="21" customFormat="1" ht="15.05" customHeight="1" x14ac:dyDescent="0.2">
      <c r="A11" s="119" t="s">
        <v>7</v>
      </c>
      <c r="B11" s="120" t="s">
        <v>5</v>
      </c>
      <c r="C11" s="121" t="s">
        <v>188</v>
      </c>
      <c r="D11" s="122">
        <v>14</v>
      </c>
      <c r="E11" s="123">
        <v>20</v>
      </c>
      <c r="F11" s="124">
        <v>2</v>
      </c>
      <c r="G11" s="125">
        <v>1</v>
      </c>
      <c r="H11" s="122" t="s">
        <v>261</v>
      </c>
      <c r="I11" s="125">
        <v>40</v>
      </c>
      <c r="J11" s="125" t="s">
        <v>192</v>
      </c>
    </row>
    <row r="12" spans="1:10" s="21" customFormat="1" ht="15.05" customHeight="1" x14ac:dyDescent="0.2">
      <c r="A12" s="27" t="s">
        <v>9</v>
      </c>
      <c r="B12" s="28" t="s">
        <v>5</v>
      </c>
      <c r="C12" s="29" t="s">
        <v>189</v>
      </c>
      <c r="D12" s="31">
        <v>15</v>
      </c>
      <c r="E12" s="30">
        <v>25</v>
      </c>
      <c r="F12" s="22">
        <v>1</v>
      </c>
      <c r="G12" s="32">
        <v>0.5</v>
      </c>
      <c r="H12" s="31" t="s">
        <v>277</v>
      </c>
      <c r="I12" s="32">
        <v>39</v>
      </c>
      <c r="J12" s="32" t="s">
        <v>192</v>
      </c>
    </row>
    <row r="13" spans="1:10" s="21" customFormat="1" ht="15.05" customHeight="1" x14ac:dyDescent="0.2">
      <c r="A13" s="14" t="s">
        <v>11</v>
      </c>
      <c r="B13" s="15" t="s">
        <v>5</v>
      </c>
      <c r="C13" s="16" t="s">
        <v>12</v>
      </c>
      <c r="D13" s="18">
        <v>18</v>
      </c>
      <c r="E13" s="17">
        <v>19</v>
      </c>
      <c r="F13" s="19">
        <v>1.1100000000000001</v>
      </c>
      <c r="G13" s="20">
        <v>0.6</v>
      </c>
      <c r="H13" s="117" t="s">
        <v>279</v>
      </c>
      <c r="I13" s="20">
        <v>38</v>
      </c>
      <c r="J13" s="20" t="s">
        <v>192</v>
      </c>
    </row>
    <row r="14" spans="1:10" s="21" customFormat="1" ht="15.05" customHeight="1" x14ac:dyDescent="0.2">
      <c r="A14" s="14" t="s">
        <v>13</v>
      </c>
      <c r="B14" s="15" t="s">
        <v>14</v>
      </c>
      <c r="C14" s="126" t="s">
        <v>312</v>
      </c>
      <c r="D14" s="18">
        <v>88</v>
      </c>
      <c r="E14" s="17">
        <v>120</v>
      </c>
      <c r="F14" s="19">
        <v>27.2</v>
      </c>
      <c r="G14" s="20">
        <v>14.5</v>
      </c>
      <c r="H14" s="18" t="s">
        <v>235</v>
      </c>
      <c r="I14" s="20">
        <v>46</v>
      </c>
      <c r="J14" s="20" t="s">
        <v>194</v>
      </c>
    </row>
    <row r="15" spans="1:10" s="21" customFormat="1" ht="15.05" customHeight="1" x14ac:dyDescent="0.2">
      <c r="A15" s="46"/>
      <c r="B15" s="127" t="s">
        <v>5</v>
      </c>
      <c r="C15" s="128" t="s">
        <v>225</v>
      </c>
      <c r="D15" s="129">
        <v>15</v>
      </c>
      <c r="E15" s="130">
        <v>25</v>
      </c>
      <c r="F15" s="131">
        <v>1.45</v>
      </c>
      <c r="G15" s="132">
        <v>0.7</v>
      </c>
      <c r="H15" s="129" t="s">
        <v>277</v>
      </c>
      <c r="I15" s="132">
        <v>38</v>
      </c>
      <c r="J15" s="132" t="s">
        <v>192</v>
      </c>
    </row>
    <row r="16" spans="1:10" s="21" customFormat="1" ht="15.05" customHeight="1" x14ac:dyDescent="0.2">
      <c r="A16" s="14" t="s">
        <v>15</v>
      </c>
      <c r="B16" s="15" t="s">
        <v>14</v>
      </c>
      <c r="C16" s="35" t="s">
        <v>564</v>
      </c>
      <c r="D16" s="18">
        <v>68</v>
      </c>
      <c r="E16" s="17">
        <v>104</v>
      </c>
      <c r="F16" s="20">
        <v>22.2</v>
      </c>
      <c r="G16" s="20">
        <v>13</v>
      </c>
      <c r="H16" s="18" t="s">
        <v>257</v>
      </c>
      <c r="I16" s="20">
        <v>46</v>
      </c>
      <c r="J16" s="20" t="s">
        <v>194</v>
      </c>
    </row>
    <row r="17" spans="1:10" s="21" customFormat="1" ht="15.05" customHeight="1" x14ac:dyDescent="0.2">
      <c r="A17" s="27"/>
      <c r="B17" s="28"/>
      <c r="C17" s="87" t="s">
        <v>565</v>
      </c>
      <c r="D17" s="31">
        <v>78</v>
      </c>
      <c r="E17" s="30">
        <v>104</v>
      </c>
      <c r="F17" s="32">
        <v>22.2</v>
      </c>
      <c r="G17" s="32">
        <v>12.8</v>
      </c>
      <c r="H17" s="31" t="s">
        <v>257</v>
      </c>
      <c r="I17" s="32">
        <v>46</v>
      </c>
      <c r="J17" s="32" t="s">
        <v>194</v>
      </c>
    </row>
    <row r="18" spans="1:10" s="24" customFormat="1" ht="15.05" customHeight="1" x14ac:dyDescent="0.25">
      <c r="A18" s="33"/>
      <c r="B18" s="27" t="s">
        <v>16</v>
      </c>
      <c r="C18" s="36"/>
      <c r="D18" s="38">
        <f>SUM(D16:D17)</f>
        <v>146</v>
      </c>
      <c r="E18" s="38">
        <f t="shared" ref="E18:G18" si="0">SUM(E16:E17)</f>
        <v>208</v>
      </c>
      <c r="F18" s="40">
        <f t="shared" si="0"/>
        <v>44.4</v>
      </c>
      <c r="G18" s="40">
        <f t="shared" si="0"/>
        <v>25.8</v>
      </c>
      <c r="H18" s="38" t="s">
        <v>193</v>
      </c>
      <c r="I18" s="40" t="s">
        <v>193</v>
      </c>
      <c r="J18" s="40" t="s">
        <v>193</v>
      </c>
    </row>
    <row r="19" spans="1:10" s="21" customFormat="1" ht="15.05" customHeight="1" x14ac:dyDescent="0.2">
      <c r="A19" s="27"/>
      <c r="B19" s="28" t="s">
        <v>5</v>
      </c>
      <c r="C19" s="29" t="s">
        <v>17</v>
      </c>
      <c r="D19" s="31">
        <v>15</v>
      </c>
      <c r="E19" s="30">
        <v>17</v>
      </c>
      <c r="F19" s="22">
        <v>1.3</v>
      </c>
      <c r="G19" s="32">
        <v>0.68</v>
      </c>
      <c r="H19" s="31" t="s">
        <v>309</v>
      </c>
      <c r="I19" s="32">
        <v>39</v>
      </c>
      <c r="J19" s="32" t="s">
        <v>192</v>
      </c>
    </row>
    <row r="20" spans="1:10" s="21" customFormat="1" ht="15.05" customHeight="1" x14ac:dyDescent="0.25">
      <c r="A20" s="27"/>
      <c r="B20" s="41"/>
      <c r="C20" s="29" t="s">
        <v>18</v>
      </c>
      <c r="D20" s="31">
        <v>15</v>
      </c>
      <c r="E20" s="30">
        <v>20</v>
      </c>
      <c r="F20" s="22">
        <v>1.58</v>
      </c>
      <c r="G20" s="32">
        <v>0.79</v>
      </c>
      <c r="H20" s="32" t="s">
        <v>310</v>
      </c>
      <c r="I20" s="32">
        <v>39</v>
      </c>
      <c r="J20" s="32" t="s">
        <v>192</v>
      </c>
    </row>
    <row r="21" spans="1:10" s="21" customFormat="1" ht="15.05" customHeight="1" x14ac:dyDescent="0.25">
      <c r="A21" s="27"/>
      <c r="B21" s="41"/>
      <c r="C21" s="29" t="s">
        <v>19</v>
      </c>
      <c r="D21" s="31">
        <v>16</v>
      </c>
      <c r="E21" s="30">
        <v>14</v>
      </c>
      <c r="F21" s="22">
        <v>1.34</v>
      </c>
      <c r="G21" s="32">
        <v>0.68</v>
      </c>
      <c r="H21" s="31" t="s">
        <v>309</v>
      </c>
      <c r="I21" s="32">
        <v>39</v>
      </c>
      <c r="J21" s="32" t="s">
        <v>192</v>
      </c>
    </row>
    <row r="22" spans="1:10" s="44" customFormat="1" ht="15.05" customHeight="1" x14ac:dyDescent="0.25">
      <c r="A22" s="27"/>
      <c r="B22" s="27" t="s">
        <v>20</v>
      </c>
      <c r="C22" s="163"/>
      <c r="D22" s="164">
        <f>SUM(D19:D21)</f>
        <v>46</v>
      </c>
      <c r="E22" s="164">
        <f>SUM(E19:E21)</f>
        <v>51</v>
      </c>
      <c r="F22" s="165">
        <f t="shared" ref="F22:G22" si="1">SUM(F19:F21)</f>
        <v>4.22</v>
      </c>
      <c r="G22" s="165">
        <f t="shared" si="1"/>
        <v>2.1500000000000004</v>
      </c>
      <c r="H22" s="164" t="s">
        <v>193</v>
      </c>
      <c r="I22" s="165" t="s">
        <v>193</v>
      </c>
      <c r="J22" s="165" t="s">
        <v>193</v>
      </c>
    </row>
    <row r="23" spans="1:10" s="21" customFormat="1" ht="15.05" customHeight="1" x14ac:dyDescent="0.2">
      <c r="A23" s="14" t="s">
        <v>21</v>
      </c>
      <c r="B23" s="15" t="s">
        <v>14</v>
      </c>
      <c r="C23" s="29" t="s">
        <v>482</v>
      </c>
      <c r="D23" s="31">
        <v>96</v>
      </c>
      <c r="E23" s="30">
        <v>118</v>
      </c>
      <c r="F23" s="22">
        <v>29.7</v>
      </c>
      <c r="G23" s="32">
        <v>19.8</v>
      </c>
      <c r="H23" s="31" t="s">
        <v>235</v>
      </c>
      <c r="I23" s="32">
        <v>45</v>
      </c>
      <c r="J23" s="32" t="s">
        <v>194</v>
      </c>
    </row>
    <row r="24" spans="1:10" s="21" customFormat="1" ht="15.05" customHeight="1" x14ac:dyDescent="0.25">
      <c r="A24" s="27"/>
      <c r="B24" s="41"/>
      <c r="C24" s="29" t="s">
        <v>24</v>
      </c>
      <c r="D24" s="31">
        <v>61</v>
      </c>
      <c r="E24" s="30">
        <v>76</v>
      </c>
      <c r="F24" s="22">
        <v>18.100000000000001</v>
      </c>
      <c r="G24" s="32">
        <v>11</v>
      </c>
      <c r="H24" s="31" t="s">
        <v>235</v>
      </c>
      <c r="I24" s="32">
        <v>46</v>
      </c>
      <c r="J24" s="32" t="s">
        <v>194</v>
      </c>
    </row>
    <row r="25" spans="1:10" s="21" customFormat="1" ht="15.05" customHeight="1" x14ac:dyDescent="0.25">
      <c r="A25" s="27"/>
      <c r="B25" s="41"/>
      <c r="C25" s="29" t="s">
        <v>393</v>
      </c>
      <c r="D25" s="31">
        <v>84</v>
      </c>
      <c r="E25" s="30">
        <v>103</v>
      </c>
      <c r="F25" s="22">
        <v>23</v>
      </c>
      <c r="G25" s="32">
        <v>13.8</v>
      </c>
      <c r="H25" s="31" t="s">
        <v>235</v>
      </c>
      <c r="I25" s="32">
        <v>45</v>
      </c>
      <c r="J25" s="32" t="s">
        <v>194</v>
      </c>
    </row>
    <row r="26" spans="1:10" s="21" customFormat="1" ht="15.05" customHeight="1" x14ac:dyDescent="0.25">
      <c r="A26" s="27"/>
      <c r="B26" s="41"/>
      <c r="C26" s="29" t="s">
        <v>25</v>
      </c>
      <c r="D26" s="31">
        <v>90</v>
      </c>
      <c r="E26" s="30">
        <v>107</v>
      </c>
      <c r="F26" s="22">
        <v>28.8</v>
      </c>
      <c r="G26" s="32">
        <v>17.399999999999999</v>
      </c>
      <c r="H26" s="31" t="s">
        <v>236</v>
      </c>
      <c r="I26" s="32">
        <v>46</v>
      </c>
      <c r="J26" s="32" t="s">
        <v>194</v>
      </c>
    </row>
    <row r="27" spans="1:10" s="21" customFormat="1" ht="15.05" customHeight="1" x14ac:dyDescent="0.25">
      <c r="A27" s="27"/>
      <c r="B27" s="41"/>
      <c r="C27" s="29" t="s">
        <v>26</v>
      </c>
      <c r="D27" s="31">
        <v>43</v>
      </c>
      <c r="E27" s="30">
        <v>57</v>
      </c>
      <c r="F27" s="22">
        <v>13</v>
      </c>
      <c r="G27" s="32">
        <v>7.8</v>
      </c>
      <c r="H27" s="31" t="s">
        <v>257</v>
      </c>
      <c r="I27" s="32">
        <v>46</v>
      </c>
      <c r="J27" s="32" t="s">
        <v>194</v>
      </c>
    </row>
    <row r="28" spans="1:10" s="44" customFormat="1" ht="15.05" customHeight="1" x14ac:dyDescent="0.25">
      <c r="A28" s="27"/>
      <c r="B28" s="27" t="s">
        <v>16</v>
      </c>
      <c r="C28" s="36"/>
      <c r="D28" s="37">
        <f>SUM(D23:D27)</f>
        <v>374</v>
      </c>
      <c r="E28" s="37">
        <f>SUM(E23:E27)</f>
        <v>461</v>
      </c>
      <c r="F28" s="43">
        <f>SUM(F23:F27)</f>
        <v>112.6</v>
      </c>
      <c r="G28" s="43">
        <f>SUM(G23:G27)</f>
        <v>69.8</v>
      </c>
      <c r="H28" s="37" t="s">
        <v>193</v>
      </c>
      <c r="I28" s="43" t="s">
        <v>193</v>
      </c>
      <c r="J28" s="43" t="s">
        <v>193</v>
      </c>
    </row>
    <row r="29" spans="1:10" s="21" customFormat="1" ht="15.05" customHeight="1" x14ac:dyDescent="0.2">
      <c r="A29" s="27"/>
      <c r="B29" s="28" t="s">
        <v>5</v>
      </c>
      <c r="C29" s="29" t="s">
        <v>27</v>
      </c>
      <c r="D29" s="31">
        <v>15</v>
      </c>
      <c r="E29" s="30">
        <v>30</v>
      </c>
      <c r="F29" s="22">
        <v>2.56</v>
      </c>
      <c r="G29" s="32">
        <v>1.76</v>
      </c>
      <c r="H29" s="31" t="s">
        <v>239</v>
      </c>
      <c r="I29" s="32">
        <v>39</v>
      </c>
      <c r="J29" s="32" t="s">
        <v>192</v>
      </c>
    </row>
    <row r="30" spans="1:10" s="21" customFormat="1" ht="15.05" customHeight="1" x14ac:dyDescent="0.25">
      <c r="A30" s="27"/>
      <c r="B30" s="41"/>
      <c r="C30" s="29" t="s">
        <v>28</v>
      </c>
      <c r="D30" s="31">
        <v>26</v>
      </c>
      <c r="E30" s="30">
        <v>37</v>
      </c>
      <c r="F30" s="22">
        <v>4.6500000000000004</v>
      </c>
      <c r="G30" s="32">
        <v>2.6</v>
      </c>
      <c r="H30" s="31" t="s">
        <v>240</v>
      </c>
      <c r="I30" s="32">
        <v>46</v>
      </c>
      <c r="J30" s="32" t="s">
        <v>192</v>
      </c>
    </row>
    <row r="31" spans="1:10" s="21" customFormat="1" ht="15.05" customHeight="1" x14ac:dyDescent="0.25">
      <c r="A31" s="27"/>
      <c r="B31" s="41"/>
      <c r="C31" s="29" t="s">
        <v>237</v>
      </c>
      <c r="D31" s="31">
        <v>20</v>
      </c>
      <c r="E31" s="30">
        <v>36</v>
      </c>
      <c r="F31" s="22">
        <v>2.5499999999999998</v>
      </c>
      <c r="G31" s="32">
        <v>1.7</v>
      </c>
      <c r="H31" s="31" t="s">
        <v>239</v>
      </c>
      <c r="I31" s="32">
        <v>39</v>
      </c>
      <c r="J31" s="32" t="s">
        <v>192</v>
      </c>
    </row>
    <row r="32" spans="1:10" s="21" customFormat="1" ht="15.05" customHeight="1" x14ac:dyDescent="0.25">
      <c r="A32" s="27"/>
      <c r="B32" s="41"/>
      <c r="C32" s="29" t="s">
        <v>30</v>
      </c>
      <c r="D32" s="31">
        <v>23</v>
      </c>
      <c r="E32" s="30">
        <v>28</v>
      </c>
      <c r="F32" s="22">
        <v>3.1</v>
      </c>
      <c r="G32" s="32">
        <v>1.9</v>
      </c>
      <c r="H32" s="31" t="s">
        <v>278</v>
      </c>
      <c r="I32" s="32">
        <v>39</v>
      </c>
      <c r="J32" s="32" t="s">
        <v>192</v>
      </c>
    </row>
    <row r="33" spans="1:10" s="21" customFormat="1" ht="15.05" customHeight="1" x14ac:dyDescent="0.25">
      <c r="A33" s="27"/>
      <c r="B33" s="27" t="s">
        <v>20</v>
      </c>
      <c r="C33" s="29"/>
      <c r="D33" s="37">
        <f>SUM(D29:D32)</f>
        <v>84</v>
      </c>
      <c r="E33" s="37">
        <f>SUM(E29:E32)</f>
        <v>131</v>
      </c>
      <c r="F33" s="43">
        <f t="shared" ref="F33" si="2">SUM(F29:F32)</f>
        <v>12.860000000000001</v>
      </c>
      <c r="G33" s="43">
        <f>SUM(G29:G32)</f>
        <v>7.9600000000000009</v>
      </c>
      <c r="H33" s="37" t="s">
        <v>193</v>
      </c>
      <c r="I33" s="43" t="s">
        <v>193</v>
      </c>
      <c r="J33" s="43" t="s">
        <v>193</v>
      </c>
    </row>
    <row r="34" spans="1:10" s="21" customFormat="1" ht="15.05" customHeight="1" x14ac:dyDescent="0.2">
      <c r="A34" s="119" t="s">
        <v>31</v>
      </c>
      <c r="B34" s="120" t="s">
        <v>5</v>
      </c>
      <c r="C34" s="121" t="s">
        <v>313</v>
      </c>
      <c r="D34" s="122">
        <v>16</v>
      </c>
      <c r="E34" s="123">
        <v>18</v>
      </c>
      <c r="F34" s="124">
        <v>0.86</v>
      </c>
      <c r="G34" s="125">
        <v>0.46</v>
      </c>
      <c r="H34" s="122" t="s">
        <v>242</v>
      </c>
      <c r="I34" s="125">
        <v>39</v>
      </c>
      <c r="J34" s="125" t="s">
        <v>192</v>
      </c>
    </row>
    <row r="35" spans="1:10" s="21" customFormat="1" ht="15.05" customHeight="1" x14ac:dyDescent="0.2">
      <c r="A35" s="14" t="s">
        <v>32</v>
      </c>
      <c r="B35" s="15" t="s">
        <v>5</v>
      </c>
      <c r="C35" s="16" t="s">
        <v>33</v>
      </c>
      <c r="D35" s="18">
        <v>24</v>
      </c>
      <c r="E35" s="17">
        <v>21</v>
      </c>
      <c r="F35" s="19">
        <v>1.2</v>
      </c>
      <c r="G35" s="20">
        <v>0.8</v>
      </c>
      <c r="H35" s="18" t="s">
        <v>243</v>
      </c>
      <c r="I35" s="20">
        <v>38</v>
      </c>
      <c r="J35" s="20" t="s">
        <v>192</v>
      </c>
    </row>
    <row r="36" spans="1:10" s="21" customFormat="1" ht="15.05" customHeight="1" x14ac:dyDescent="0.2">
      <c r="A36" s="14" t="s">
        <v>34</v>
      </c>
      <c r="B36" s="15" t="s">
        <v>14</v>
      </c>
      <c r="C36" s="126" t="s">
        <v>583</v>
      </c>
      <c r="D36" s="18">
        <v>52</v>
      </c>
      <c r="E36" s="17">
        <v>65</v>
      </c>
      <c r="F36" s="19">
        <v>15.2</v>
      </c>
      <c r="G36" s="20">
        <v>8.4</v>
      </c>
      <c r="H36" s="18" t="s">
        <v>235</v>
      </c>
      <c r="I36" s="20">
        <v>45</v>
      </c>
      <c r="J36" s="20" t="s">
        <v>194</v>
      </c>
    </row>
    <row r="37" spans="1:10" s="21" customFormat="1" ht="15.05" customHeight="1" x14ac:dyDescent="0.2">
      <c r="A37" s="27"/>
      <c r="B37" s="28"/>
      <c r="C37" s="34" t="s">
        <v>394</v>
      </c>
      <c r="D37" s="31">
        <v>36</v>
      </c>
      <c r="E37" s="30">
        <v>41</v>
      </c>
      <c r="F37" s="22">
        <v>11.2</v>
      </c>
      <c r="G37" s="32">
        <v>6.65</v>
      </c>
      <c r="H37" s="31" t="s">
        <v>235</v>
      </c>
      <c r="I37" s="32">
        <v>45</v>
      </c>
      <c r="J37" s="32" t="s">
        <v>194</v>
      </c>
    </row>
    <row r="38" spans="1:10" s="21" customFormat="1" ht="15.05" customHeight="1" x14ac:dyDescent="0.2">
      <c r="A38" s="27"/>
      <c r="B38" s="28"/>
      <c r="C38" s="34" t="s">
        <v>314</v>
      </c>
      <c r="D38" s="31">
        <v>54</v>
      </c>
      <c r="E38" s="30">
        <v>55</v>
      </c>
      <c r="F38" s="22">
        <v>15.3</v>
      </c>
      <c r="G38" s="32">
        <v>8.6</v>
      </c>
      <c r="H38" s="31" t="s">
        <v>244</v>
      </c>
      <c r="I38" s="32">
        <v>45</v>
      </c>
      <c r="J38" s="32" t="s">
        <v>194</v>
      </c>
    </row>
    <row r="39" spans="1:10" s="21" customFormat="1" ht="15.05" customHeight="1" x14ac:dyDescent="0.2">
      <c r="A39" s="27"/>
      <c r="B39" s="28"/>
      <c r="C39" s="34" t="s">
        <v>218</v>
      </c>
      <c r="D39" s="31">
        <v>63</v>
      </c>
      <c r="E39" s="30">
        <v>77</v>
      </c>
      <c r="F39" s="22">
        <v>22.2</v>
      </c>
      <c r="G39" s="32">
        <v>11.6</v>
      </c>
      <c r="H39" s="31" t="s">
        <v>235</v>
      </c>
      <c r="I39" s="32">
        <v>45</v>
      </c>
      <c r="J39" s="32" t="s">
        <v>194</v>
      </c>
    </row>
    <row r="40" spans="1:10" s="21" customFormat="1" ht="15.05" customHeight="1" x14ac:dyDescent="0.2">
      <c r="A40" s="27"/>
      <c r="B40" s="28"/>
      <c r="C40" s="34" t="s">
        <v>584</v>
      </c>
      <c r="D40" s="31">
        <v>48</v>
      </c>
      <c r="E40" s="30">
        <v>50</v>
      </c>
      <c r="F40" s="22">
        <v>14.75</v>
      </c>
      <c r="G40" s="32">
        <v>8.6</v>
      </c>
      <c r="H40" s="31" t="s">
        <v>235</v>
      </c>
      <c r="I40" s="32">
        <v>45</v>
      </c>
      <c r="J40" s="32" t="s">
        <v>194</v>
      </c>
    </row>
    <row r="41" spans="1:10" s="44" customFormat="1" ht="15.05" customHeight="1" x14ac:dyDescent="0.25">
      <c r="A41" s="27"/>
      <c r="B41" s="27" t="s">
        <v>16</v>
      </c>
      <c r="C41" s="36"/>
      <c r="D41" s="37">
        <f>SUM(D36:D40)</f>
        <v>253</v>
      </c>
      <c r="E41" s="37">
        <f t="shared" ref="E41:G41" si="3">SUM(E36:E40)</f>
        <v>288</v>
      </c>
      <c r="F41" s="37">
        <f t="shared" si="3"/>
        <v>78.650000000000006</v>
      </c>
      <c r="G41" s="37">
        <f t="shared" si="3"/>
        <v>43.85</v>
      </c>
      <c r="H41" s="38" t="s">
        <v>193</v>
      </c>
      <c r="I41" s="40" t="s">
        <v>193</v>
      </c>
      <c r="J41" s="40" t="s">
        <v>193</v>
      </c>
    </row>
    <row r="42" spans="1:10" s="51" customFormat="1" ht="15.05" customHeight="1" x14ac:dyDescent="0.25">
      <c r="A42" s="47"/>
      <c r="B42" s="48" t="s">
        <v>5</v>
      </c>
      <c r="C42" s="53" t="s">
        <v>36</v>
      </c>
      <c r="D42" s="50">
        <v>53</v>
      </c>
      <c r="E42" s="49">
        <v>38</v>
      </c>
      <c r="F42" s="22">
        <v>6.4</v>
      </c>
      <c r="G42" s="22">
        <v>3.2</v>
      </c>
      <c r="H42" s="50" t="s">
        <v>239</v>
      </c>
      <c r="I42" s="22">
        <v>38.799999999999997</v>
      </c>
      <c r="J42" s="22" t="s">
        <v>194</v>
      </c>
    </row>
    <row r="43" spans="1:10" s="51" customFormat="1" ht="15.05" customHeight="1" x14ac:dyDescent="0.25">
      <c r="A43" s="47"/>
      <c r="B43" s="48"/>
      <c r="C43" s="53" t="s">
        <v>38</v>
      </c>
      <c r="D43" s="50">
        <v>28</v>
      </c>
      <c r="E43" s="49">
        <v>48</v>
      </c>
      <c r="F43" s="22">
        <v>3.8</v>
      </c>
      <c r="G43" s="22">
        <v>2.0299999999999998</v>
      </c>
      <c r="H43" s="50" t="s">
        <v>247</v>
      </c>
      <c r="I43" s="22">
        <v>39</v>
      </c>
      <c r="J43" s="22" t="s">
        <v>192</v>
      </c>
    </row>
    <row r="44" spans="1:10" s="51" customFormat="1" ht="15.05" customHeight="1" x14ac:dyDescent="0.25">
      <c r="A44" s="133"/>
      <c r="B44" s="46" t="s">
        <v>20</v>
      </c>
      <c r="C44" s="134"/>
      <c r="D44" s="135">
        <f>SUM(D42:D43)</f>
        <v>81</v>
      </c>
      <c r="E44" s="135">
        <f>SUM(E42:E43)</f>
        <v>86</v>
      </c>
      <c r="F44" s="136">
        <f>SUM(F42:F43)</f>
        <v>10.199999999999999</v>
      </c>
      <c r="G44" s="136">
        <f>SUM(G42:G43)</f>
        <v>5.23</v>
      </c>
      <c r="H44" s="135" t="s">
        <v>193</v>
      </c>
      <c r="I44" s="136" t="s">
        <v>193</v>
      </c>
      <c r="J44" s="136" t="s">
        <v>193</v>
      </c>
    </row>
    <row r="45" spans="1:10" s="51" customFormat="1" ht="15.05" customHeight="1" x14ac:dyDescent="0.2">
      <c r="A45" s="167" t="s">
        <v>39</v>
      </c>
      <c r="B45" s="15" t="s">
        <v>14</v>
      </c>
      <c r="C45" s="166" t="s">
        <v>585</v>
      </c>
      <c r="D45" s="60">
        <v>28</v>
      </c>
      <c r="E45" s="59">
        <v>27</v>
      </c>
      <c r="F45" s="19">
        <v>7.1</v>
      </c>
      <c r="G45" s="19">
        <v>3.8</v>
      </c>
      <c r="H45" s="60" t="s">
        <v>578</v>
      </c>
      <c r="I45" s="19">
        <v>45</v>
      </c>
      <c r="J45" s="19" t="s">
        <v>194</v>
      </c>
    </row>
    <row r="46" spans="1:10" s="51" customFormat="1" ht="15.05" customHeight="1" x14ac:dyDescent="0.2">
      <c r="A46" s="182"/>
      <c r="B46" s="28"/>
      <c r="C46" s="183" t="s">
        <v>315</v>
      </c>
      <c r="D46" s="50">
        <v>63</v>
      </c>
      <c r="E46" s="49">
        <v>58</v>
      </c>
      <c r="F46" s="22">
        <v>13.4</v>
      </c>
      <c r="G46" s="22">
        <v>9.6</v>
      </c>
      <c r="H46" s="50" t="s">
        <v>395</v>
      </c>
      <c r="I46" s="22">
        <v>47</v>
      </c>
      <c r="J46" s="22" t="s">
        <v>194</v>
      </c>
    </row>
    <row r="47" spans="1:10" s="51" customFormat="1" ht="15.05" customHeight="1" x14ac:dyDescent="0.25">
      <c r="A47" s="47"/>
      <c r="B47" s="48"/>
      <c r="C47" s="53" t="s">
        <v>478</v>
      </c>
      <c r="D47" s="50">
        <v>59</v>
      </c>
      <c r="E47" s="49">
        <v>61</v>
      </c>
      <c r="F47" s="22">
        <v>17.600000000000001</v>
      </c>
      <c r="G47" s="22">
        <v>12.4</v>
      </c>
      <c r="H47" s="50" t="s">
        <v>250</v>
      </c>
      <c r="I47" s="22">
        <v>46</v>
      </c>
      <c r="J47" s="22" t="s">
        <v>194</v>
      </c>
    </row>
    <row r="48" spans="1:10" s="51" customFormat="1" ht="15.05" customHeight="1" x14ac:dyDescent="0.25">
      <c r="A48" s="47"/>
      <c r="B48" s="48"/>
      <c r="C48" s="62" t="s">
        <v>479</v>
      </c>
      <c r="D48" s="50">
        <v>40</v>
      </c>
      <c r="E48" s="49">
        <v>49</v>
      </c>
      <c r="F48" s="22">
        <v>15.7</v>
      </c>
      <c r="G48" s="22">
        <v>9.8000000000000007</v>
      </c>
      <c r="H48" s="50" t="s">
        <v>250</v>
      </c>
      <c r="I48" s="22">
        <v>47</v>
      </c>
      <c r="J48" s="22" t="s">
        <v>194</v>
      </c>
    </row>
    <row r="49" spans="1:10" s="66" customFormat="1" ht="15.05" customHeight="1" x14ac:dyDescent="0.25">
      <c r="A49" s="63"/>
      <c r="B49" s="27" t="s">
        <v>16</v>
      </c>
      <c r="C49" s="64"/>
      <c r="D49" s="65">
        <f>SUM(D45:D48)</f>
        <v>190</v>
      </c>
      <c r="E49" s="65">
        <f>SUM(E45:E48)</f>
        <v>195</v>
      </c>
      <c r="F49" s="39">
        <f t="shared" ref="F49:G49" si="4">SUM(F45:F48)</f>
        <v>53.8</v>
      </c>
      <c r="G49" s="39">
        <f t="shared" si="4"/>
        <v>35.599999999999994</v>
      </c>
      <c r="H49" s="65" t="s">
        <v>193</v>
      </c>
      <c r="I49" s="39" t="s">
        <v>193</v>
      </c>
      <c r="J49" s="39" t="s">
        <v>193</v>
      </c>
    </row>
    <row r="50" spans="1:10" s="51" customFormat="1" ht="15.05" customHeight="1" x14ac:dyDescent="0.2">
      <c r="A50" s="63"/>
      <c r="B50" s="28" t="s">
        <v>5</v>
      </c>
      <c r="C50" s="68" t="s">
        <v>42</v>
      </c>
      <c r="D50" s="50">
        <v>16</v>
      </c>
      <c r="E50" s="50">
        <v>27</v>
      </c>
      <c r="F50" s="22">
        <v>1.4</v>
      </c>
      <c r="G50" s="22">
        <v>0.7</v>
      </c>
      <c r="H50" s="50" t="s">
        <v>241</v>
      </c>
      <c r="I50" s="22">
        <v>38</v>
      </c>
      <c r="J50" s="22" t="s">
        <v>192</v>
      </c>
    </row>
    <row r="51" spans="1:10" s="51" customFormat="1" ht="15.05" customHeight="1" x14ac:dyDescent="0.25">
      <c r="A51" s="63"/>
      <c r="B51" s="69"/>
      <c r="C51" s="62" t="s">
        <v>43</v>
      </c>
      <c r="D51" s="50">
        <v>31</v>
      </c>
      <c r="E51" s="50">
        <v>61</v>
      </c>
      <c r="F51" s="22">
        <v>3.94</v>
      </c>
      <c r="G51" s="22">
        <v>2.34</v>
      </c>
      <c r="H51" s="50" t="s">
        <v>254</v>
      </c>
      <c r="I51" s="22">
        <v>39</v>
      </c>
      <c r="J51" s="22" t="s">
        <v>192</v>
      </c>
    </row>
    <row r="52" spans="1:10" s="66" customFormat="1" ht="15.05" customHeight="1" x14ac:dyDescent="0.25">
      <c r="A52" s="63"/>
      <c r="B52" s="63" t="s">
        <v>20</v>
      </c>
      <c r="C52" s="70"/>
      <c r="D52" s="65">
        <f>SUM(D50:D51)</f>
        <v>47</v>
      </c>
      <c r="E52" s="65">
        <f>SUM(E50:E51)</f>
        <v>88</v>
      </c>
      <c r="F52" s="39">
        <f t="shared" ref="F52:G52" si="5">SUM(F50:F51)</f>
        <v>5.34</v>
      </c>
      <c r="G52" s="39">
        <f t="shared" si="5"/>
        <v>3.04</v>
      </c>
      <c r="H52" s="65" t="s">
        <v>193</v>
      </c>
      <c r="I52" s="39" t="s">
        <v>193</v>
      </c>
      <c r="J52" s="39" t="s">
        <v>193</v>
      </c>
    </row>
    <row r="53" spans="1:10" s="51" customFormat="1" ht="15.05" customHeight="1" x14ac:dyDescent="0.2">
      <c r="A53" s="137" t="s">
        <v>44</v>
      </c>
      <c r="B53" s="120" t="s">
        <v>5</v>
      </c>
      <c r="C53" s="138" t="s">
        <v>45</v>
      </c>
      <c r="D53" s="139">
        <v>32</v>
      </c>
      <c r="E53" s="139">
        <v>30</v>
      </c>
      <c r="F53" s="124">
        <v>4.08</v>
      </c>
      <c r="G53" s="124">
        <v>2.06</v>
      </c>
      <c r="H53" s="122" t="s">
        <v>576</v>
      </c>
      <c r="I53" s="124">
        <v>39</v>
      </c>
      <c r="J53" s="124" t="s">
        <v>194</v>
      </c>
    </row>
    <row r="54" spans="1:10" s="51" customFormat="1" ht="15.05" customHeight="1" x14ac:dyDescent="0.2">
      <c r="A54" s="71" t="s">
        <v>46</v>
      </c>
      <c r="B54" s="15" t="s">
        <v>14</v>
      </c>
      <c r="C54" s="72" t="s">
        <v>483</v>
      </c>
      <c r="D54" s="60">
        <v>96</v>
      </c>
      <c r="E54" s="60">
        <v>126</v>
      </c>
      <c r="F54" s="19">
        <v>29.79</v>
      </c>
      <c r="G54" s="19">
        <v>17.7</v>
      </c>
      <c r="H54" s="60" t="s">
        <v>257</v>
      </c>
      <c r="I54" s="19">
        <v>45</v>
      </c>
      <c r="J54" s="19" t="s">
        <v>194</v>
      </c>
    </row>
    <row r="55" spans="1:10" s="51" customFormat="1" ht="15.05" customHeight="1" x14ac:dyDescent="0.2">
      <c r="A55" s="63"/>
      <c r="B55" s="28"/>
      <c r="C55" s="73" t="s">
        <v>484</v>
      </c>
      <c r="D55" s="50">
        <v>49</v>
      </c>
      <c r="E55" s="50">
        <v>64</v>
      </c>
      <c r="F55" s="22">
        <v>13.8</v>
      </c>
      <c r="G55" s="22">
        <v>7.6</v>
      </c>
      <c r="H55" s="50" t="s">
        <v>257</v>
      </c>
      <c r="I55" s="22">
        <v>45</v>
      </c>
      <c r="J55" s="22" t="s">
        <v>194</v>
      </c>
    </row>
    <row r="56" spans="1:10" s="66" customFormat="1" ht="15.05" customHeight="1" x14ac:dyDescent="0.25">
      <c r="A56" s="47"/>
      <c r="B56" s="27" t="s">
        <v>16</v>
      </c>
      <c r="C56" s="70"/>
      <c r="D56" s="65">
        <f>SUM(D54:D55)</f>
        <v>145</v>
      </c>
      <c r="E56" s="65">
        <f t="shared" ref="E56:G56" si="6">SUM(E54:E55)</f>
        <v>190</v>
      </c>
      <c r="F56" s="39">
        <f t="shared" si="6"/>
        <v>43.59</v>
      </c>
      <c r="G56" s="39">
        <f t="shared" si="6"/>
        <v>25.299999999999997</v>
      </c>
      <c r="H56" s="65" t="s">
        <v>193</v>
      </c>
      <c r="I56" s="39" t="s">
        <v>193</v>
      </c>
      <c r="J56" s="39" t="s">
        <v>193</v>
      </c>
    </row>
    <row r="57" spans="1:10" s="76" customFormat="1" ht="15.05" customHeight="1" x14ac:dyDescent="0.25">
      <c r="A57" s="47"/>
      <c r="B57" s="28" t="s">
        <v>5</v>
      </c>
      <c r="C57" s="73" t="s">
        <v>47</v>
      </c>
      <c r="D57" s="74">
        <v>17</v>
      </c>
      <c r="E57" s="74">
        <v>15</v>
      </c>
      <c r="F57" s="75">
        <v>0.8</v>
      </c>
      <c r="G57" s="75">
        <v>0.4</v>
      </c>
      <c r="H57" s="74" t="s">
        <v>486</v>
      </c>
      <c r="I57" s="75">
        <v>38</v>
      </c>
      <c r="J57" s="75" t="s">
        <v>192</v>
      </c>
    </row>
    <row r="58" spans="1:10" s="76" customFormat="1" ht="15.05" customHeight="1" x14ac:dyDescent="0.25">
      <c r="A58" s="77"/>
      <c r="B58" s="28"/>
      <c r="C58" s="73" t="s">
        <v>48</v>
      </c>
      <c r="D58" s="74">
        <v>13</v>
      </c>
      <c r="E58" s="74">
        <v>10</v>
      </c>
      <c r="F58" s="75">
        <v>0.8</v>
      </c>
      <c r="G58" s="75">
        <v>0.4</v>
      </c>
      <c r="H58" s="74" t="s">
        <v>259</v>
      </c>
      <c r="I58" s="75">
        <v>38</v>
      </c>
      <c r="J58" s="75" t="s">
        <v>192</v>
      </c>
    </row>
    <row r="59" spans="1:10" s="76" customFormat="1" ht="15.05" customHeight="1" x14ac:dyDescent="0.25">
      <c r="A59" s="77"/>
      <c r="B59" s="28"/>
      <c r="C59" s="73" t="s">
        <v>49</v>
      </c>
      <c r="D59" s="74">
        <v>32</v>
      </c>
      <c r="E59" s="74">
        <v>60</v>
      </c>
      <c r="F59" s="75">
        <v>3.8</v>
      </c>
      <c r="G59" s="75">
        <v>2.1</v>
      </c>
      <c r="H59" s="74" t="s">
        <v>486</v>
      </c>
      <c r="I59" s="75">
        <v>38</v>
      </c>
      <c r="J59" s="75" t="s">
        <v>192</v>
      </c>
    </row>
    <row r="60" spans="1:10" s="80" customFormat="1" ht="15.05" customHeight="1" x14ac:dyDescent="0.25">
      <c r="A60" s="77"/>
      <c r="B60" s="63" t="s">
        <v>20</v>
      </c>
      <c r="C60" s="70"/>
      <c r="D60" s="78">
        <f>SUM(D57:D59)</f>
        <v>62</v>
      </c>
      <c r="E60" s="78">
        <f>SUM(E57:E59)</f>
        <v>85</v>
      </c>
      <c r="F60" s="79">
        <f t="shared" ref="F60:G60" si="7">SUM(F57:F59)</f>
        <v>5.4</v>
      </c>
      <c r="G60" s="79">
        <f t="shared" si="7"/>
        <v>2.9000000000000004</v>
      </c>
      <c r="H60" s="78" t="s">
        <v>193</v>
      </c>
      <c r="I60" s="79" t="s">
        <v>193</v>
      </c>
      <c r="J60" s="79" t="s">
        <v>193</v>
      </c>
    </row>
    <row r="61" spans="1:10" s="76" customFormat="1" ht="15.05" customHeight="1" x14ac:dyDescent="0.25">
      <c r="A61" s="82" t="s">
        <v>50</v>
      </c>
      <c r="B61" s="15" t="s">
        <v>14</v>
      </c>
      <c r="C61" s="83" t="s">
        <v>317</v>
      </c>
      <c r="D61" s="84">
        <v>63</v>
      </c>
      <c r="E61" s="84">
        <v>80</v>
      </c>
      <c r="F61" s="85">
        <v>19.45</v>
      </c>
      <c r="G61" s="85">
        <v>12.25</v>
      </c>
      <c r="H61" s="84" t="s">
        <v>235</v>
      </c>
      <c r="I61" s="85">
        <v>46</v>
      </c>
      <c r="J61" s="85" t="s">
        <v>194</v>
      </c>
    </row>
    <row r="62" spans="1:10" s="76" customFormat="1" ht="15.05" customHeight="1" x14ac:dyDescent="0.25">
      <c r="A62" s="77"/>
      <c r="B62" s="28"/>
      <c r="C62" s="62" t="s">
        <v>472</v>
      </c>
      <c r="D62" s="74">
        <v>25</v>
      </c>
      <c r="E62" s="74">
        <v>29</v>
      </c>
      <c r="F62" s="75">
        <v>9.1999999999999993</v>
      </c>
      <c r="G62" s="75">
        <v>5.3</v>
      </c>
      <c r="H62" s="74" t="s">
        <v>235</v>
      </c>
      <c r="I62" s="75">
        <v>46</v>
      </c>
      <c r="J62" s="75" t="s">
        <v>194</v>
      </c>
    </row>
    <row r="63" spans="1:10" s="76" customFormat="1" ht="15.05" customHeight="1" x14ac:dyDescent="0.25">
      <c r="A63" s="77"/>
      <c r="B63" s="28"/>
      <c r="C63" s="86" t="s">
        <v>318</v>
      </c>
      <c r="D63" s="74">
        <v>53</v>
      </c>
      <c r="E63" s="74">
        <v>59</v>
      </c>
      <c r="F63" s="75">
        <v>15.5</v>
      </c>
      <c r="G63" s="75">
        <v>9.1999999999999993</v>
      </c>
      <c r="H63" s="74" t="s">
        <v>235</v>
      </c>
      <c r="I63" s="75">
        <v>45</v>
      </c>
      <c r="J63" s="75" t="s">
        <v>194</v>
      </c>
    </row>
    <row r="64" spans="1:10" s="80" customFormat="1" ht="15.05" customHeight="1" x14ac:dyDescent="0.25">
      <c r="A64" s="77"/>
      <c r="B64" s="27" t="s">
        <v>16</v>
      </c>
      <c r="C64" s="70"/>
      <c r="D64" s="78">
        <f>SUM(D61:D63)</f>
        <v>141</v>
      </c>
      <c r="E64" s="78">
        <f t="shared" ref="E64:F64" si="8">SUM(E61:E63)</f>
        <v>168</v>
      </c>
      <c r="F64" s="79">
        <f t="shared" si="8"/>
        <v>44.15</v>
      </c>
      <c r="G64" s="79">
        <f>SUM(G61:G63)</f>
        <v>26.75</v>
      </c>
      <c r="H64" s="78" t="s">
        <v>193</v>
      </c>
      <c r="I64" s="79" t="s">
        <v>193</v>
      </c>
      <c r="J64" s="79" t="s">
        <v>193</v>
      </c>
    </row>
    <row r="65" spans="1:10" s="76" customFormat="1" ht="15.05" customHeight="1" x14ac:dyDescent="0.25">
      <c r="A65" s="77"/>
      <c r="B65" s="28" t="s">
        <v>5</v>
      </c>
      <c r="C65" s="68" t="s">
        <v>51</v>
      </c>
      <c r="D65" s="74">
        <v>19</v>
      </c>
      <c r="E65" s="74">
        <v>17</v>
      </c>
      <c r="F65" s="75">
        <v>1.99</v>
      </c>
      <c r="G65" s="75">
        <v>1.99</v>
      </c>
      <c r="H65" s="74" t="s">
        <v>255</v>
      </c>
      <c r="I65" s="75">
        <v>39</v>
      </c>
      <c r="J65" s="75" t="s">
        <v>192</v>
      </c>
    </row>
    <row r="66" spans="1:10" s="80" customFormat="1" ht="15.05" customHeight="1" x14ac:dyDescent="0.25">
      <c r="A66" s="140"/>
      <c r="B66" s="141" t="s">
        <v>20</v>
      </c>
      <c r="C66" s="142"/>
      <c r="D66" s="143">
        <f>D65</f>
        <v>19</v>
      </c>
      <c r="E66" s="143">
        <f>E65</f>
        <v>17</v>
      </c>
      <c r="F66" s="144">
        <f>F65</f>
        <v>1.99</v>
      </c>
      <c r="G66" s="144">
        <f>G65</f>
        <v>1.99</v>
      </c>
      <c r="H66" s="143" t="s">
        <v>193</v>
      </c>
      <c r="I66" s="144" t="s">
        <v>193</v>
      </c>
      <c r="J66" s="144" t="s">
        <v>193</v>
      </c>
    </row>
    <row r="67" spans="1:10" s="76" customFormat="1" ht="15.05" customHeight="1" x14ac:dyDescent="0.25">
      <c r="A67" s="77" t="s">
        <v>52</v>
      </c>
      <c r="B67" s="28" t="s">
        <v>14</v>
      </c>
      <c r="C67" s="87" t="s">
        <v>319</v>
      </c>
      <c r="D67" s="74">
        <v>60</v>
      </c>
      <c r="E67" s="74">
        <v>79</v>
      </c>
      <c r="F67" s="75">
        <v>15.98</v>
      </c>
      <c r="G67" s="75">
        <v>10.4</v>
      </c>
      <c r="H67" s="74" t="s">
        <v>257</v>
      </c>
      <c r="I67" s="75">
        <v>45</v>
      </c>
      <c r="J67" s="75" t="s">
        <v>194</v>
      </c>
    </row>
    <row r="68" spans="1:10" s="76" customFormat="1" ht="15.05" customHeight="1" x14ac:dyDescent="0.25">
      <c r="A68" s="77"/>
      <c r="B68" s="27" t="s">
        <v>16</v>
      </c>
      <c r="C68" s="62"/>
      <c r="D68" s="78">
        <v>60</v>
      </c>
      <c r="E68" s="78">
        <f>E67</f>
        <v>79</v>
      </c>
      <c r="F68" s="79">
        <f>F67</f>
        <v>15.98</v>
      </c>
      <c r="G68" s="79">
        <f>G67</f>
        <v>10.4</v>
      </c>
      <c r="H68" s="78" t="s">
        <v>193</v>
      </c>
      <c r="I68" s="79" t="s">
        <v>193</v>
      </c>
      <c r="J68" s="79" t="s">
        <v>193</v>
      </c>
    </row>
    <row r="69" spans="1:10" s="76" customFormat="1" ht="15.05" customHeight="1" x14ac:dyDescent="0.25">
      <c r="A69" s="77"/>
      <c r="C69" s="62"/>
      <c r="D69" s="74"/>
      <c r="E69" s="74"/>
      <c r="F69" s="75"/>
      <c r="G69" s="75"/>
      <c r="H69" s="74"/>
      <c r="I69" s="75"/>
      <c r="J69" s="75"/>
    </row>
    <row r="70" spans="1:10" s="76" customFormat="1" ht="15.05" customHeight="1" x14ac:dyDescent="0.25">
      <c r="A70" s="47"/>
      <c r="B70" s="28" t="s">
        <v>5</v>
      </c>
      <c r="C70" s="62" t="s">
        <v>195</v>
      </c>
      <c r="D70" s="74">
        <v>18</v>
      </c>
      <c r="E70" s="74">
        <v>14</v>
      </c>
      <c r="F70" s="75">
        <v>1.36</v>
      </c>
      <c r="G70" s="75">
        <v>0.68</v>
      </c>
      <c r="H70" s="74" t="s">
        <v>260</v>
      </c>
      <c r="I70" s="75">
        <v>46</v>
      </c>
      <c r="J70" s="75" t="s">
        <v>194</v>
      </c>
    </row>
    <row r="71" spans="1:10" s="76" customFormat="1" ht="15.05" customHeight="1" x14ac:dyDescent="0.25">
      <c r="A71" s="47"/>
      <c r="B71" s="48"/>
      <c r="C71" s="29" t="s">
        <v>53</v>
      </c>
      <c r="D71" s="74">
        <v>14</v>
      </c>
      <c r="E71" s="74">
        <v>13</v>
      </c>
      <c r="F71" s="75">
        <v>2</v>
      </c>
      <c r="G71" s="75">
        <v>1</v>
      </c>
      <c r="H71" s="74" t="s">
        <v>261</v>
      </c>
      <c r="I71" s="75">
        <v>37</v>
      </c>
      <c r="J71" s="161" t="s">
        <v>194</v>
      </c>
    </row>
    <row r="72" spans="1:10" s="76" customFormat="1" ht="15.05" customHeight="1" x14ac:dyDescent="0.25">
      <c r="A72" s="88"/>
      <c r="B72" s="63" t="s">
        <v>20</v>
      </c>
      <c r="C72" s="62"/>
      <c r="D72" s="78">
        <f>SUM(D69:D71)</f>
        <v>32</v>
      </c>
      <c r="E72" s="78">
        <f>SUM(E69:E71)</f>
        <v>27</v>
      </c>
      <c r="F72" s="79">
        <f t="shared" ref="F72:G72" si="9">SUM(F69:F71)</f>
        <v>3.3600000000000003</v>
      </c>
      <c r="G72" s="79">
        <f t="shared" si="9"/>
        <v>1.6800000000000002</v>
      </c>
      <c r="H72" s="78" t="s">
        <v>193</v>
      </c>
      <c r="I72" s="79" t="s">
        <v>193</v>
      </c>
      <c r="J72" s="79" t="s">
        <v>193</v>
      </c>
    </row>
    <row r="73" spans="1:10" s="76" customFormat="1" ht="15.05" customHeight="1" x14ac:dyDescent="0.25">
      <c r="A73" s="92" t="s">
        <v>55</v>
      </c>
      <c r="B73" s="15" t="s">
        <v>14</v>
      </c>
      <c r="C73" s="83" t="s">
        <v>487</v>
      </c>
      <c r="D73" s="168">
        <v>52</v>
      </c>
      <c r="E73" s="168">
        <v>66</v>
      </c>
      <c r="F73" s="169">
        <v>14.23</v>
      </c>
      <c r="G73" s="169">
        <v>8</v>
      </c>
      <c r="H73" s="84" t="s">
        <v>257</v>
      </c>
      <c r="I73" s="85">
        <v>45</v>
      </c>
      <c r="J73" s="85" t="s">
        <v>194</v>
      </c>
    </row>
    <row r="74" spans="1:10" s="76" customFormat="1" ht="15.05" customHeight="1" x14ac:dyDescent="0.25">
      <c r="B74" s="28" t="s">
        <v>5</v>
      </c>
      <c r="C74" s="62" t="s">
        <v>56</v>
      </c>
      <c r="D74" s="162">
        <v>26</v>
      </c>
      <c r="E74" s="162">
        <v>30</v>
      </c>
      <c r="F74" s="161">
        <v>2.73</v>
      </c>
      <c r="G74" s="161">
        <v>2.73</v>
      </c>
      <c r="H74" s="74" t="s">
        <v>239</v>
      </c>
      <c r="I74" s="75">
        <v>39</v>
      </c>
      <c r="J74" s="75" t="s">
        <v>194</v>
      </c>
    </row>
    <row r="75" spans="1:10" s="76" customFormat="1" ht="15.05" customHeight="1" x14ac:dyDescent="0.25">
      <c r="A75" s="82" t="s">
        <v>57</v>
      </c>
      <c r="B75" s="15" t="s">
        <v>14</v>
      </c>
      <c r="C75" s="83" t="s">
        <v>263</v>
      </c>
      <c r="D75" s="84">
        <v>20</v>
      </c>
      <c r="E75" s="84">
        <v>29</v>
      </c>
      <c r="F75" s="85">
        <v>6.4</v>
      </c>
      <c r="G75" s="85">
        <v>3.3</v>
      </c>
      <c r="H75" s="84" t="s">
        <v>235</v>
      </c>
      <c r="I75" s="85">
        <v>46</v>
      </c>
      <c r="J75" s="85" t="s">
        <v>194</v>
      </c>
    </row>
    <row r="76" spans="1:10" s="76" customFormat="1" ht="15.05" customHeight="1" x14ac:dyDescent="0.25">
      <c r="A76" s="140"/>
      <c r="B76" s="127" t="s">
        <v>5</v>
      </c>
      <c r="C76" s="145" t="s">
        <v>264</v>
      </c>
      <c r="D76" s="146">
        <v>12</v>
      </c>
      <c r="E76" s="146">
        <v>20</v>
      </c>
      <c r="F76" s="147">
        <v>5.0999999999999996</v>
      </c>
      <c r="G76" s="147">
        <v>2.4</v>
      </c>
      <c r="H76" s="146" t="s">
        <v>265</v>
      </c>
      <c r="I76" s="147">
        <v>39</v>
      </c>
      <c r="J76" s="147" t="s">
        <v>194</v>
      </c>
    </row>
    <row r="77" spans="1:10" s="76" customFormat="1" ht="15.05" customHeight="1" x14ac:dyDescent="0.25">
      <c r="A77" s="82" t="s">
        <v>59</v>
      </c>
      <c r="B77" s="15" t="s">
        <v>14</v>
      </c>
      <c r="C77" s="83" t="s">
        <v>60</v>
      </c>
      <c r="D77" s="84">
        <v>60</v>
      </c>
      <c r="E77" s="84">
        <v>70</v>
      </c>
      <c r="F77" s="85">
        <v>17.649999999999999</v>
      </c>
      <c r="G77" s="85">
        <v>10.85</v>
      </c>
      <c r="H77" s="84" t="s">
        <v>236</v>
      </c>
      <c r="I77" s="85">
        <v>45</v>
      </c>
      <c r="J77" s="85" t="s">
        <v>194</v>
      </c>
    </row>
    <row r="78" spans="1:10" s="76" customFormat="1" ht="15.05" customHeight="1" x14ac:dyDescent="0.25">
      <c r="A78" s="77"/>
      <c r="B78" s="28"/>
      <c r="C78" s="73" t="s">
        <v>320</v>
      </c>
      <c r="D78" s="74">
        <v>65</v>
      </c>
      <c r="E78" s="74">
        <v>73</v>
      </c>
      <c r="F78" s="75">
        <v>19</v>
      </c>
      <c r="G78" s="75">
        <v>12.4</v>
      </c>
      <c r="H78" s="74" t="s">
        <v>236</v>
      </c>
      <c r="I78" s="75">
        <v>45</v>
      </c>
      <c r="J78" s="75" t="s">
        <v>194</v>
      </c>
    </row>
    <row r="79" spans="1:10" s="76" customFormat="1" ht="15.05" customHeight="1" x14ac:dyDescent="0.25">
      <c r="A79" s="77"/>
      <c r="B79" s="28"/>
      <c r="C79" s="73" t="s">
        <v>62</v>
      </c>
      <c r="D79" s="74">
        <v>20</v>
      </c>
      <c r="E79" s="74">
        <v>23</v>
      </c>
      <c r="F79" s="75">
        <v>4</v>
      </c>
      <c r="G79" s="75">
        <v>3.2</v>
      </c>
      <c r="H79" s="75" t="s">
        <v>235</v>
      </c>
      <c r="I79" s="75">
        <v>45</v>
      </c>
      <c r="J79" s="75" t="s">
        <v>194</v>
      </c>
    </row>
    <row r="80" spans="1:10" s="76" customFormat="1" ht="15.05" customHeight="1" x14ac:dyDescent="0.25">
      <c r="A80" s="77"/>
      <c r="B80" s="28"/>
      <c r="C80" s="73" t="s">
        <v>63</v>
      </c>
      <c r="D80" s="74">
        <v>70</v>
      </c>
      <c r="E80" s="74">
        <v>83</v>
      </c>
      <c r="F80" s="75">
        <v>19.3</v>
      </c>
      <c r="G80" s="75">
        <v>12.6</v>
      </c>
      <c r="H80" s="75" t="s">
        <v>235</v>
      </c>
      <c r="I80" s="75">
        <v>45</v>
      </c>
      <c r="J80" s="75" t="s">
        <v>194</v>
      </c>
    </row>
    <row r="81" spans="1:10" s="76" customFormat="1" ht="15.05" customHeight="1" x14ac:dyDescent="0.25">
      <c r="A81" s="77"/>
      <c r="B81" s="28"/>
      <c r="C81" s="73" t="s">
        <v>64</v>
      </c>
      <c r="D81" s="74">
        <v>44</v>
      </c>
      <c r="E81" s="74">
        <v>48</v>
      </c>
      <c r="F81" s="75">
        <v>11.75</v>
      </c>
      <c r="G81" s="75">
        <v>7</v>
      </c>
      <c r="H81" s="75" t="s">
        <v>257</v>
      </c>
      <c r="I81" s="75">
        <v>45</v>
      </c>
      <c r="J81" s="75" t="s">
        <v>194</v>
      </c>
    </row>
    <row r="82" spans="1:10" s="76" customFormat="1" ht="15.05" customHeight="1" x14ac:dyDescent="0.25">
      <c r="A82" s="77"/>
      <c r="B82" s="28"/>
      <c r="C82" s="73" t="s">
        <v>321</v>
      </c>
      <c r="D82" s="74">
        <v>60</v>
      </c>
      <c r="E82" s="74">
        <v>71</v>
      </c>
      <c r="F82" s="75">
        <v>18.399999999999999</v>
      </c>
      <c r="G82" s="75">
        <v>10.7</v>
      </c>
      <c r="H82" s="74" t="s">
        <v>236</v>
      </c>
      <c r="I82" s="75">
        <v>45</v>
      </c>
      <c r="J82" s="75" t="s">
        <v>194</v>
      </c>
    </row>
    <row r="83" spans="1:10" s="76" customFormat="1" ht="15.05" customHeight="1" x14ac:dyDescent="0.25">
      <c r="A83" s="77"/>
      <c r="B83" s="28"/>
      <c r="C83" s="73" t="s">
        <v>65</v>
      </c>
      <c r="D83" s="74">
        <v>63</v>
      </c>
      <c r="E83" s="74">
        <v>63</v>
      </c>
      <c r="F83" s="75">
        <v>20.350000000000001</v>
      </c>
      <c r="G83" s="75">
        <v>10.8</v>
      </c>
      <c r="H83" s="74" t="s">
        <v>236</v>
      </c>
      <c r="I83" s="75">
        <v>45</v>
      </c>
      <c r="J83" s="75" t="s">
        <v>194</v>
      </c>
    </row>
    <row r="84" spans="1:10" s="76" customFormat="1" ht="15.05" customHeight="1" x14ac:dyDescent="0.25">
      <c r="A84" s="77"/>
      <c r="B84" s="28"/>
      <c r="C84" s="73" t="s">
        <v>322</v>
      </c>
      <c r="D84" s="74">
        <v>28</v>
      </c>
      <c r="E84" s="74">
        <v>33</v>
      </c>
      <c r="F84" s="75">
        <v>8.6</v>
      </c>
      <c r="G84" s="75">
        <v>5.0999999999999996</v>
      </c>
      <c r="H84" s="74" t="s">
        <v>236</v>
      </c>
      <c r="I84" s="75">
        <v>45</v>
      </c>
      <c r="J84" s="75" t="s">
        <v>194</v>
      </c>
    </row>
    <row r="85" spans="1:10" s="76" customFormat="1" ht="15.05" customHeight="1" x14ac:dyDescent="0.25">
      <c r="A85" s="77"/>
      <c r="B85" s="28"/>
      <c r="C85" s="73" t="s">
        <v>488</v>
      </c>
      <c r="D85" s="74">
        <v>52</v>
      </c>
      <c r="E85" s="74">
        <v>55</v>
      </c>
      <c r="F85" s="75">
        <v>14.9</v>
      </c>
      <c r="G85" s="75">
        <v>8.8000000000000007</v>
      </c>
      <c r="H85" s="75" t="s">
        <v>235</v>
      </c>
      <c r="I85" s="75">
        <v>46</v>
      </c>
      <c r="J85" s="75" t="s">
        <v>194</v>
      </c>
    </row>
    <row r="86" spans="1:10" s="76" customFormat="1" ht="15.05" customHeight="1" x14ac:dyDescent="0.25">
      <c r="A86" s="77"/>
      <c r="B86" s="28"/>
      <c r="C86" s="62" t="s">
        <v>66</v>
      </c>
      <c r="D86" s="74">
        <v>54</v>
      </c>
      <c r="E86" s="74">
        <v>49</v>
      </c>
      <c r="F86" s="75">
        <v>13.61</v>
      </c>
      <c r="G86" s="75">
        <v>8.5</v>
      </c>
      <c r="H86" s="74" t="s">
        <v>236</v>
      </c>
      <c r="I86" s="75">
        <v>45</v>
      </c>
      <c r="J86" s="75" t="s">
        <v>194</v>
      </c>
    </row>
    <row r="87" spans="1:10" s="76" customFormat="1" ht="15.05" customHeight="1" x14ac:dyDescent="0.25">
      <c r="A87" s="77"/>
      <c r="B87" s="28"/>
      <c r="C87" s="114" t="s">
        <v>197</v>
      </c>
      <c r="D87" s="74">
        <v>92</v>
      </c>
      <c r="E87" s="74">
        <v>90</v>
      </c>
      <c r="F87" s="75">
        <v>27.61</v>
      </c>
      <c r="G87" s="75">
        <v>15</v>
      </c>
      <c r="H87" s="74" t="s">
        <v>236</v>
      </c>
      <c r="I87" s="75">
        <v>45</v>
      </c>
      <c r="J87" s="75" t="s">
        <v>194</v>
      </c>
    </row>
    <row r="88" spans="1:10" s="76" customFormat="1" ht="15.05" customHeight="1" x14ac:dyDescent="0.25">
      <c r="A88" s="77"/>
      <c r="B88" s="28"/>
      <c r="C88" s="73" t="s">
        <v>198</v>
      </c>
      <c r="D88" s="74">
        <v>54</v>
      </c>
      <c r="E88" s="74">
        <v>54</v>
      </c>
      <c r="F88" s="75">
        <v>14.19</v>
      </c>
      <c r="G88" s="75">
        <v>8.94</v>
      </c>
      <c r="H88" s="74" t="s">
        <v>236</v>
      </c>
      <c r="I88" s="75">
        <v>45</v>
      </c>
      <c r="J88" s="75" t="s">
        <v>194</v>
      </c>
    </row>
    <row r="89" spans="1:10" s="76" customFormat="1" ht="15.05" customHeight="1" x14ac:dyDescent="0.25">
      <c r="A89" s="77"/>
      <c r="B89" s="28"/>
      <c r="C89" s="73" t="s">
        <v>67</v>
      </c>
      <c r="D89" s="74">
        <v>52</v>
      </c>
      <c r="E89" s="74">
        <v>51</v>
      </c>
      <c r="F89" s="75">
        <v>14</v>
      </c>
      <c r="G89" s="75">
        <v>8.4</v>
      </c>
      <c r="H89" s="74" t="s">
        <v>236</v>
      </c>
      <c r="I89" s="75">
        <v>45</v>
      </c>
      <c r="J89" s="75" t="s">
        <v>194</v>
      </c>
    </row>
    <row r="90" spans="1:10" s="76" customFormat="1" ht="15.05" customHeight="1" x14ac:dyDescent="0.25">
      <c r="A90" s="77"/>
      <c r="B90" s="28"/>
      <c r="C90" s="73" t="s">
        <v>323</v>
      </c>
      <c r="D90" s="74">
        <v>104</v>
      </c>
      <c r="E90" s="74">
        <v>116</v>
      </c>
      <c r="F90" s="75">
        <v>29.2</v>
      </c>
      <c r="G90" s="75">
        <v>17.2</v>
      </c>
      <c r="H90" s="74" t="s">
        <v>236</v>
      </c>
      <c r="I90" s="75">
        <v>45</v>
      </c>
      <c r="J90" s="75" t="s">
        <v>194</v>
      </c>
    </row>
    <row r="91" spans="1:10" s="76" customFormat="1" ht="15.05" customHeight="1" x14ac:dyDescent="0.25">
      <c r="A91" s="77"/>
      <c r="B91" s="28"/>
      <c r="C91" s="73" t="s">
        <v>226</v>
      </c>
      <c r="D91" s="74">
        <v>52</v>
      </c>
      <c r="E91" s="74">
        <v>53</v>
      </c>
      <c r="F91" s="75">
        <v>13.6</v>
      </c>
      <c r="G91" s="75">
        <v>7.7</v>
      </c>
      <c r="H91" s="74" t="s">
        <v>236</v>
      </c>
      <c r="I91" s="75">
        <v>45</v>
      </c>
      <c r="J91" s="161" t="s">
        <v>194</v>
      </c>
    </row>
    <row r="92" spans="1:10" s="76" customFormat="1" ht="15.05" customHeight="1" x14ac:dyDescent="0.25">
      <c r="A92" s="77"/>
      <c r="B92" s="28"/>
      <c r="C92" s="73" t="s">
        <v>266</v>
      </c>
      <c r="D92" s="74">
        <v>70</v>
      </c>
      <c r="E92" s="74">
        <v>70</v>
      </c>
      <c r="F92" s="75">
        <v>19.3</v>
      </c>
      <c r="G92" s="75">
        <v>11.6</v>
      </c>
      <c r="H92" s="74" t="s">
        <v>236</v>
      </c>
      <c r="I92" s="75">
        <v>46</v>
      </c>
      <c r="J92" s="75" t="s">
        <v>194</v>
      </c>
    </row>
    <row r="93" spans="1:10" s="76" customFormat="1" ht="15.05" customHeight="1" x14ac:dyDescent="0.25">
      <c r="A93" s="77"/>
      <c r="B93" s="28"/>
      <c r="C93" s="73" t="s">
        <v>402</v>
      </c>
      <c r="D93" s="74">
        <v>107</v>
      </c>
      <c r="E93" s="74">
        <v>99</v>
      </c>
      <c r="F93" s="75">
        <v>35.049999999999997</v>
      </c>
      <c r="G93" s="75">
        <v>20.100000000000001</v>
      </c>
      <c r="H93" s="74" t="s">
        <v>236</v>
      </c>
      <c r="I93" s="75">
        <v>45</v>
      </c>
      <c r="J93" s="75" t="s">
        <v>194</v>
      </c>
    </row>
    <row r="94" spans="1:10" s="76" customFormat="1" ht="15.05" customHeight="1" x14ac:dyDescent="0.25">
      <c r="A94" s="77"/>
      <c r="B94" s="28"/>
      <c r="C94" s="73" t="s">
        <v>70</v>
      </c>
      <c r="D94" s="74">
        <v>62</v>
      </c>
      <c r="E94" s="74">
        <v>65</v>
      </c>
      <c r="F94" s="75">
        <v>14.9</v>
      </c>
      <c r="G94" s="75">
        <v>9.8000000000000007</v>
      </c>
      <c r="H94" s="75" t="s">
        <v>257</v>
      </c>
      <c r="I94" s="75">
        <v>45</v>
      </c>
      <c r="J94" s="75" t="s">
        <v>194</v>
      </c>
    </row>
    <row r="95" spans="1:10" s="76" customFormat="1" ht="15.05" customHeight="1" x14ac:dyDescent="0.25">
      <c r="A95" s="77"/>
      <c r="B95" s="28"/>
      <c r="C95" s="73" t="s">
        <v>586</v>
      </c>
      <c r="D95" s="74">
        <v>27</v>
      </c>
      <c r="E95" s="74">
        <v>31</v>
      </c>
      <c r="F95" s="75">
        <v>8.9</v>
      </c>
      <c r="G95" s="75">
        <v>4.8</v>
      </c>
      <c r="H95" s="75" t="s">
        <v>235</v>
      </c>
      <c r="I95" s="75">
        <v>45</v>
      </c>
      <c r="J95" s="75" t="s">
        <v>194</v>
      </c>
    </row>
    <row r="96" spans="1:10" s="76" customFormat="1" ht="15.05" customHeight="1" x14ac:dyDescent="0.25">
      <c r="A96" s="77"/>
      <c r="B96" s="28"/>
      <c r="C96" s="73" t="s">
        <v>200</v>
      </c>
      <c r="D96" s="74">
        <v>94</v>
      </c>
      <c r="E96" s="74">
        <v>92</v>
      </c>
      <c r="F96" s="75">
        <v>30.15</v>
      </c>
      <c r="G96" s="75">
        <v>15.2</v>
      </c>
      <c r="H96" s="74" t="s">
        <v>236</v>
      </c>
      <c r="I96" s="75">
        <v>45</v>
      </c>
      <c r="J96" s="75" t="s">
        <v>194</v>
      </c>
    </row>
    <row r="97" spans="1:10" s="76" customFormat="1" ht="15.05" customHeight="1" x14ac:dyDescent="0.25">
      <c r="A97" s="77"/>
      <c r="B97" s="28"/>
      <c r="C97" s="73" t="s">
        <v>72</v>
      </c>
      <c r="D97" s="74">
        <v>92</v>
      </c>
      <c r="E97" s="74">
        <v>103</v>
      </c>
      <c r="F97" s="75">
        <v>25.8</v>
      </c>
      <c r="G97" s="75">
        <v>14.9</v>
      </c>
      <c r="H97" s="75" t="s">
        <v>235</v>
      </c>
      <c r="I97" s="75">
        <v>46</v>
      </c>
      <c r="J97" s="75" t="s">
        <v>194</v>
      </c>
    </row>
    <row r="98" spans="1:10" s="76" customFormat="1" ht="15.05" customHeight="1" x14ac:dyDescent="0.25">
      <c r="A98" s="77"/>
      <c r="B98" s="28"/>
      <c r="C98" s="73" t="s">
        <v>73</v>
      </c>
      <c r="D98" s="74">
        <v>48</v>
      </c>
      <c r="E98" s="74">
        <v>54</v>
      </c>
      <c r="F98" s="75">
        <v>15.4</v>
      </c>
      <c r="G98" s="75">
        <v>8.3000000000000007</v>
      </c>
      <c r="H98" s="74" t="s">
        <v>236</v>
      </c>
      <c r="I98" s="75">
        <v>46</v>
      </c>
      <c r="J98" s="75" t="s">
        <v>194</v>
      </c>
    </row>
    <row r="99" spans="1:10" s="76" customFormat="1" ht="15.05" customHeight="1" x14ac:dyDescent="0.25">
      <c r="A99" s="77"/>
      <c r="B99" s="28"/>
      <c r="C99" s="73" t="s">
        <v>325</v>
      </c>
      <c r="D99" s="74">
        <v>59</v>
      </c>
      <c r="E99" s="74">
        <v>64</v>
      </c>
      <c r="F99" s="75">
        <v>18.399999999999999</v>
      </c>
      <c r="G99" s="75">
        <v>10.4</v>
      </c>
      <c r="H99" s="75" t="s">
        <v>235</v>
      </c>
      <c r="I99" s="75">
        <v>52</v>
      </c>
      <c r="J99" s="75" t="s">
        <v>194</v>
      </c>
    </row>
    <row r="100" spans="1:10" s="76" customFormat="1" ht="15.05" customHeight="1" x14ac:dyDescent="0.25">
      <c r="A100" s="77"/>
      <c r="B100" s="28"/>
      <c r="C100" s="73" t="s">
        <v>326</v>
      </c>
      <c r="D100" s="74">
        <v>55</v>
      </c>
      <c r="E100" s="74">
        <v>58</v>
      </c>
      <c r="F100" s="75">
        <v>17.2</v>
      </c>
      <c r="G100" s="75">
        <v>8.6</v>
      </c>
      <c r="H100" s="75" t="s">
        <v>235</v>
      </c>
      <c r="I100" s="75">
        <v>52</v>
      </c>
      <c r="J100" s="75" t="s">
        <v>194</v>
      </c>
    </row>
    <row r="101" spans="1:10" s="76" customFormat="1" ht="15.05" customHeight="1" x14ac:dyDescent="0.25">
      <c r="A101" s="77"/>
      <c r="B101" s="28"/>
      <c r="C101" s="73" t="s">
        <v>403</v>
      </c>
      <c r="D101" s="74">
        <v>67</v>
      </c>
      <c r="E101" s="74">
        <v>64</v>
      </c>
      <c r="F101" s="75">
        <v>13.6</v>
      </c>
      <c r="G101" s="75">
        <v>9.1999999999999993</v>
      </c>
      <c r="H101" s="161" t="s">
        <v>395</v>
      </c>
      <c r="I101" s="75">
        <v>47</v>
      </c>
      <c r="J101" s="75" t="s">
        <v>194</v>
      </c>
    </row>
    <row r="102" spans="1:10" s="76" customFormat="1" ht="15.05" customHeight="1" x14ac:dyDescent="0.25">
      <c r="A102" s="77"/>
      <c r="B102" s="28"/>
      <c r="C102" s="62" t="s">
        <v>396</v>
      </c>
      <c r="D102" s="74">
        <v>48</v>
      </c>
      <c r="E102" s="74">
        <v>51</v>
      </c>
      <c r="F102" s="75">
        <v>16.600000000000001</v>
      </c>
      <c r="G102" s="75">
        <v>8.6999999999999993</v>
      </c>
      <c r="H102" s="74" t="s">
        <v>236</v>
      </c>
      <c r="I102" s="75">
        <v>45</v>
      </c>
      <c r="J102" s="75" t="s">
        <v>194</v>
      </c>
    </row>
    <row r="103" spans="1:10" s="76" customFormat="1" ht="15.05" customHeight="1" x14ac:dyDescent="0.25">
      <c r="A103" s="77"/>
      <c r="B103" s="28"/>
      <c r="C103" s="62" t="s">
        <v>74</v>
      </c>
      <c r="D103" s="74">
        <v>60</v>
      </c>
      <c r="E103" s="74">
        <v>67</v>
      </c>
      <c r="F103" s="75">
        <v>17.7</v>
      </c>
      <c r="G103" s="75">
        <v>10.35</v>
      </c>
      <c r="H103" s="74" t="s">
        <v>236</v>
      </c>
      <c r="I103" s="75">
        <v>52</v>
      </c>
      <c r="J103" s="75" t="s">
        <v>194</v>
      </c>
    </row>
    <row r="104" spans="1:10" s="76" customFormat="1" ht="15.05" customHeight="1" x14ac:dyDescent="0.25">
      <c r="A104" s="77"/>
      <c r="B104" s="28"/>
      <c r="C104" s="62" t="s">
        <v>328</v>
      </c>
      <c r="D104" s="74">
        <v>84</v>
      </c>
      <c r="E104" s="74">
        <v>97</v>
      </c>
      <c r="F104" s="75">
        <v>24.45</v>
      </c>
      <c r="G104" s="75">
        <v>14.75</v>
      </c>
      <c r="H104" s="74" t="s">
        <v>236</v>
      </c>
      <c r="I104" s="75">
        <v>45</v>
      </c>
      <c r="J104" s="75" t="s">
        <v>194</v>
      </c>
    </row>
    <row r="105" spans="1:10" s="76" customFormat="1" ht="15.05" customHeight="1" x14ac:dyDescent="0.25">
      <c r="A105" s="77"/>
      <c r="B105" s="28"/>
      <c r="C105" s="73" t="s">
        <v>329</v>
      </c>
      <c r="D105" s="74">
        <v>118</v>
      </c>
      <c r="E105" s="74">
        <v>129</v>
      </c>
      <c r="F105" s="75">
        <v>36.6</v>
      </c>
      <c r="G105" s="75">
        <v>20.399999999999999</v>
      </c>
      <c r="H105" s="74" t="s">
        <v>236</v>
      </c>
      <c r="I105" s="75">
        <v>52</v>
      </c>
      <c r="J105" s="75" t="s">
        <v>194</v>
      </c>
    </row>
    <row r="106" spans="1:10" s="76" customFormat="1" ht="15.05" customHeight="1" x14ac:dyDescent="0.25">
      <c r="A106" s="77"/>
      <c r="B106" s="28"/>
      <c r="C106" s="73" t="s">
        <v>76</v>
      </c>
      <c r="D106" s="74">
        <v>112</v>
      </c>
      <c r="E106" s="74">
        <v>116</v>
      </c>
      <c r="F106" s="75">
        <v>34.25</v>
      </c>
      <c r="G106" s="75">
        <v>21.35</v>
      </c>
      <c r="H106" s="75" t="s">
        <v>235</v>
      </c>
      <c r="I106" s="75">
        <v>45</v>
      </c>
      <c r="J106" s="161" t="s">
        <v>194</v>
      </c>
    </row>
    <row r="107" spans="1:10" s="76" customFormat="1" ht="15.05" customHeight="1" x14ac:dyDescent="0.25">
      <c r="A107" s="77"/>
      <c r="B107" s="28"/>
      <c r="C107" s="62" t="s">
        <v>227</v>
      </c>
      <c r="D107" s="74">
        <v>57</v>
      </c>
      <c r="E107" s="74">
        <v>63</v>
      </c>
      <c r="F107" s="75">
        <v>17.8</v>
      </c>
      <c r="G107" s="75">
        <v>10.4</v>
      </c>
      <c r="H107" s="74" t="s">
        <v>236</v>
      </c>
      <c r="I107" s="75">
        <v>45</v>
      </c>
      <c r="J107" s="75" t="s">
        <v>194</v>
      </c>
    </row>
    <row r="108" spans="1:10" s="76" customFormat="1" ht="15.05" customHeight="1" x14ac:dyDescent="0.25">
      <c r="A108" s="77"/>
      <c r="B108" s="28"/>
      <c r="C108" s="62" t="s">
        <v>330</v>
      </c>
      <c r="D108" s="74">
        <v>45</v>
      </c>
      <c r="E108" s="74">
        <v>52</v>
      </c>
      <c r="F108" s="75">
        <v>12.4</v>
      </c>
      <c r="G108" s="75">
        <v>7.4</v>
      </c>
      <c r="H108" s="74" t="s">
        <v>236</v>
      </c>
      <c r="I108" s="75">
        <v>45</v>
      </c>
      <c r="J108" s="75" t="s">
        <v>194</v>
      </c>
    </row>
    <row r="109" spans="1:10" s="76" customFormat="1" ht="15.05" customHeight="1" x14ac:dyDescent="0.25">
      <c r="A109" s="77"/>
      <c r="B109" s="28"/>
      <c r="C109" s="73" t="s">
        <v>201</v>
      </c>
      <c r="D109" s="74">
        <v>72</v>
      </c>
      <c r="E109" s="74">
        <v>79</v>
      </c>
      <c r="F109" s="75">
        <v>20.100000000000001</v>
      </c>
      <c r="G109" s="75">
        <v>12.6</v>
      </c>
      <c r="H109" s="74" t="s">
        <v>236</v>
      </c>
      <c r="I109" s="75">
        <v>45</v>
      </c>
      <c r="J109" s="75" t="s">
        <v>194</v>
      </c>
    </row>
    <row r="110" spans="1:10" s="76" customFormat="1" ht="15.05" customHeight="1" x14ac:dyDescent="0.25">
      <c r="A110" s="77"/>
      <c r="B110" s="28"/>
      <c r="C110" s="62" t="s">
        <v>332</v>
      </c>
      <c r="D110" s="74">
        <v>80</v>
      </c>
      <c r="E110" s="74">
        <v>87</v>
      </c>
      <c r="F110" s="75">
        <v>22.25</v>
      </c>
      <c r="G110" s="75">
        <v>13.45</v>
      </c>
      <c r="H110" s="74" t="s">
        <v>236</v>
      </c>
      <c r="I110" s="75">
        <v>45</v>
      </c>
      <c r="J110" s="75" t="s">
        <v>194</v>
      </c>
    </row>
    <row r="111" spans="1:10" s="76" customFormat="1" ht="15.05" customHeight="1" x14ac:dyDescent="0.25">
      <c r="A111" s="77"/>
      <c r="B111" s="28"/>
      <c r="C111" s="62" t="s">
        <v>536</v>
      </c>
      <c r="D111" s="74">
        <v>80</v>
      </c>
      <c r="E111" s="74">
        <v>95</v>
      </c>
      <c r="F111" s="75">
        <v>26.8</v>
      </c>
      <c r="G111" s="75">
        <v>13.6</v>
      </c>
      <c r="H111" s="75" t="s">
        <v>236</v>
      </c>
      <c r="I111" s="75">
        <v>47</v>
      </c>
      <c r="J111" s="161" t="s">
        <v>194</v>
      </c>
    </row>
    <row r="112" spans="1:10" s="76" customFormat="1" ht="15.05" customHeight="1" x14ac:dyDescent="0.25">
      <c r="A112" s="77"/>
      <c r="B112" s="28"/>
      <c r="C112" s="73" t="s">
        <v>77</v>
      </c>
      <c r="D112" s="74">
        <v>30</v>
      </c>
      <c r="E112" s="74">
        <v>30</v>
      </c>
      <c r="F112" s="75">
        <v>8.4499999999999993</v>
      </c>
      <c r="G112" s="75">
        <v>5.5</v>
      </c>
      <c r="H112" s="75" t="s">
        <v>250</v>
      </c>
      <c r="I112" s="75">
        <v>45</v>
      </c>
      <c r="J112" s="75" t="s">
        <v>194</v>
      </c>
    </row>
    <row r="113" spans="1:10" s="76" customFormat="1" ht="15.05" customHeight="1" x14ac:dyDescent="0.25">
      <c r="A113" s="77"/>
      <c r="B113" s="28"/>
      <c r="C113" s="73" t="s">
        <v>333</v>
      </c>
      <c r="D113" s="74">
        <v>117</v>
      </c>
      <c r="E113" s="74">
        <v>120</v>
      </c>
      <c r="F113" s="75">
        <v>33.4</v>
      </c>
      <c r="G113" s="75">
        <v>18.3</v>
      </c>
      <c r="H113" s="75" t="s">
        <v>235</v>
      </c>
      <c r="I113" s="75">
        <v>52</v>
      </c>
      <c r="J113" s="75" t="s">
        <v>194</v>
      </c>
    </row>
    <row r="114" spans="1:10" s="76" customFormat="1" ht="15.05" customHeight="1" x14ac:dyDescent="0.25">
      <c r="A114" s="77"/>
      <c r="B114" s="28"/>
      <c r="C114" s="62" t="s">
        <v>489</v>
      </c>
      <c r="D114" s="74">
        <v>20</v>
      </c>
      <c r="E114" s="74">
        <v>13</v>
      </c>
      <c r="F114" s="75">
        <v>4.2</v>
      </c>
      <c r="G114" s="75">
        <v>1.8</v>
      </c>
      <c r="H114" s="74" t="s">
        <v>257</v>
      </c>
      <c r="I114" s="75">
        <v>53</v>
      </c>
      <c r="J114" s="75" t="s">
        <v>194</v>
      </c>
    </row>
    <row r="115" spans="1:10" s="76" customFormat="1" ht="15.05" customHeight="1" x14ac:dyDescent="0.25">
      <c r="A115" s="80"/>
      <c r="B115" s="28"/>
      <c r="C115" s="73" t="s">
        <v>404</v>
      </c>
      <c r="D115" s="74">
        <v>52</v>
      </c>
      <c r="E115" s="74">
        <v>49</v>
      </c>
      <c r="F115" s="75">
        <v>16.399999999999999</v>
      </c>
      <c r="G115" s="75">
        <v>8.8000000000000007</v>
      </c>
      <c r="H115" s="74" t="s">
        <v>236</v>
      </c>
      <c r="I115" s="75">
        <v>46</v>
      </c>
      <c r="J115" s="75" t="s">
        <v>194</v>
      </c>
    </row>
    <row r="116" spans="1:10" s="76" customFormat="1" ht="15.05" customHeight="1" x14ac:dyDescent="0.25">
      <c r="A116" s="80"/>
      <c r="B116" s="28"/>
      <c r="C116" s="73" t="s">
        <v>202</v>
      </c>
      <c r="D116" s="74">
        <v>104</v>
      </c>
      <c r="E116" s="74">
        <v>80</v>
      </c>
      <c r="F116" s="75">
        <v>31</v>
      </c>
      <c r="G116" s="75">
        <v>19</v>
      </c>
      <c r="H116" s="74" t="s">
        <v>236</v>
      </c>
      <c r="I116" s="75">
        <v>45</v>
      </c>
      <c r="J116" s="75" t="s">
        <v>194</v>
      </c>
    </row>
    <row r="117" spans="1:10" s="76" customFormat="1" ht="15.05" customHeight="1" x14ac:dyDescent="0.25">
      <c r="A117" s="80"/>
      <c r="B117" s="28"/>
      <c r="C117" s="73" t="s">
        <v>78</v>
      </c>
      <c r="D117" s="74">
        <v>92</v>
      </c>
      <c r="E117" s="74">
        <v>112</v>
      </c>
      <c r="F117" s="75">
        <v>27.45</v>
      </c>
      <c r="G117" s="75">
        <v>15.85</v>
      </c>
      <c r="H117" s="75" t="s">
        <v>236</v>
      </c>
      <c r="I117" s="75">
        <v>45</v>
      </c>
      <c r="J117" s="75" t="s">
        <v>194</v>
      </c>
    </row>
    <row r="118" spans="1:10" s="76" customFormat="1" ht="15.05" customHeight="1" x14ac:dyDescent="0.25">
      <c r="A118" s="77"/>
      <c r="B118" s="28"/>
      <c r="C118" s="73" t="s">
        <v>334</v>
      </c>
      <c r="D118" s="74">
        <v>47</v>
      </c>
      <c r="E118" s="74">
        <v>51</v>
      </c>
      <c r="F118" s="75">
        <v>16.8</v>
      </c>
      <c r="G118" s="75">
        <v>10.1</v>
      </c>
      <c r="H118" s="75" t="s">
        <v>235</v>
      </c>
      <c r="I118" s="75">
        <v>45</v>
      </c>
      <c r="J118" s="75" t="s">
        <v>194</v>
      </c>
    </row>
    <row r="119" spans="1:10" s="76" customFormat="1" ht="15.05" customHeight="1" x14ac:dyDescent="0.25">
      <c r="A119" s="77"/>
      <c r="B119" s="28"/>
      <c r="C119" s="73" t="s">
        <v>79</v>
      </c>
      <c r="D119" s="74">
        <v>20</v>
      </c>
      <c r="E119" s="74">
        <v>21</v>
      </c>
      <c r="F119" s="75">
        <v>6</v>
      </c>
      <c r="G119" s="75">
        <v>3.1</v>
      </c>
      <c r="H119" s="74" t="s">
        <v>257</v>
      </c>
      <c r="I119" s="75">
        <v>45</v>
      </c>
      <c r="J119" s="75" t="s">
        <v>194</v>
      </c>
    </row>
    <row r="120" spans="1:10" s="76" customFormat="1" ht="15.05" customHeight="1" x14ac:dyDescent="0.25">
      <c r="A120" s="77"/>
      <c r="B120" s="28"/>
      <c r="C120" s="62" t="s">
        <v>80</v>
      </c>
      <c r="D120" s="74">
        <v>60</v>
      </c>
      <c r="E120" s="74">
        <v>71</v>
      </c>
      <c r="F120" s="75">
        <v>18.100000000000001</v>
      </c>
      <c r="G120" s="75">
        <v>10</v>
      </c>
      <c r="H120" s="74" t="s">
        <v>236</v>
      </c>
      <c r="I120" s="75">
        <v>45</v>
      </c>
      <c r="J120" s="75" t="s">
        <v>194</v>
      </c>
    </row>
    <row r="121" spans="1:10" s="76" customFormat="1" ht="15.05" customHeight="1" x14ac:dyDescent="0.25">
      <c r="A121" s="77"/>
      <c r="B121" s="28"/>
      <c r="C121" s="62" t="s">
        <v>405</v>
      </c>
      <c r="D121" s="74">
        <v>104</v>
      </c>
      <c r="E121" s="74">
        <v>104</v>
      </c>
      <c r="F121" s="75">
        <v>30.9</v>
      </c>
      <c r="G121" s="75">
        <v>18.899999999999999</v>
      </c>
      <c r="H121" s="75" t="s">
        <v>236</v>
      </c>
      <c r="I121" s="75">
        <v>46</v>
      </c>
      <c r="J121" s="75" t="s">
        <v>194</v>
      </c>
    </row>
    <row r="122" spans="1:10" s="76" customFormat="1" ht="15.05" customHeight="1" x14ac:dyDescent="0.25">
      <c r="A122" s="77"/>
      <c r="B122" s="28"/>
      <c r="C122" s="62" t="s">
        <v>406</v>
      </c>
      <c r="D122" s="74">
        <v>41</v>
      </c>
      <c r="E122" s="74">
        <v>48</v>
      </c>
      <c r="F122" s="75">
        <v>10.9</v>
      </c>
      <c r="G122" s="75">
        <v>6.95</v>
      </c>
      <c r="H122" s="74" t="s">
        <v>235</v>
      </c>
      <c r="I122" s="75">
        <v>47</v>
      </c>
      <c r="J122" s="75" t="s">
        <v>194</v>
      </c>
    </row>
    <row r="123" spans="1:10" s="76" customFormat="1" ht="15.05" customHeight="1" x14ac:dyDescent="0.25">
      <c r="A123" s="77"/>
      <c r="B123" s="28"/>
      <c r="C123" s="62" t="s">
        <v>335</v>
      </c>
      <c r="D123" s="74">
        <v>121</v>
      </c>
      <c r="E123" s="74">
        <v>135</v>
      </c>
      <c r="F123" s="75">
        <v>34.799999999999997</v>
      </c>
      <c r="G123" s="75">
        <v>20.8</v>
      </c>
      <c r="H123" s="75" t="s">
        <v>236</v>
      </c>
      <c r="I123" s="75">
        <v>46</v>
      </c>
      <c r="J123" s="75" t="s">
        <v>194</v>
      </c>
    </row>
    <row r="124" spans="1:10" s="76" customFormat="1" ht="15.05" customHeight="1" x14ac:dyDescent="0.25">
      <c r="A124" s="77"/>
      <c r="B124" s="28"/>
      <c r="C124" s="73" t="s">
        <v>185</v>
      </c>
      <c r="D124" s="74">
        <v>94</v>
      </c>
      <c r="E124" s="74">
        <v>103</v>
      </c>
      <c r="F124" s="75">
        <v>25.9</v>
      </c>
      <c r="G124" s="75">
        <v>14.1</v>
      </c>
      <c r="H124" s="75" t="s">
        <v>235</v>
      </c>
      <c r="I124" s="75">
        <v>45</v>
      </c>
      <c r="J124" s="75" t="s">
        <v>194</v>
      </c>
    </row>
    <row r="125" spans="1:10" s="76" customFormat="1" ht="15.05" customHeight="1" x14ac:dyDescent="0.25">
      <c r="A125" s="77"/>
      <c r="B125" s="28"/>
      <c r="C125" s="62" t="s">
        <v>81</v>
      </c>
      <c r="D125" s="74">
        <v>81</v>
      </c>
      <c r="E125" s="74">
        <v>57</v>
      </c>
      <c r="F125" s="75">
        <v>15.4</v>
      </c>
      <c r="G125" s="75">
        <v>11</v>
      </c>
      <c r="H125" s="75" t="s">
        <v>270</v>
      </c>
      <c r="I125" s="75">
        <v>47</v>
      </c>
      <c r="J125" s="75" t="s">
        <v>194</v>
      </c>
    </row>
    <row r="126" spans="1:10" s="76" customFormat="1" ht="15.05" customHeight="1" x14ac:dyDescent="0.25">
      <c r="A126" s="115"/>
      <c r="B126" s="28"/>
      <c r="C126" s="62" t="s">
        <v>82</v>
      </c>
      <c r="D126" s="74">
        <v>87</v>
      </c>
      <c r="E126" s="74">
        <v>87</v>
      </c>
      <c r="F126" s="75">
        <v>24.45</v>
      </c>
      <c r="G126" s="75">
        <v>14.7</v>
      </c>
      <c r="H126" s="75" t="s">
        <v>235</v>
      </c>
      <c r="I126" s="75">
        <v>52</v>
      </c>
      <c r="J126" s="75" t="s">
        <v>194</v>
      </c>
    </row>
    <row r="127" spans="1:10" s="76" customFormat="1" ht="15.05" customHeight="1" x14ac:dyDescent="0.25">
      <c r="A127" s="77"/>
      <c r="B127" s="28"/>
      <c r="C127" s="62" t="s">
        <v>83</v>
      </c>
      <c r="D127" s="74">
        <v>48</v>
      </c>
      <c r="E127" s="74">
        <v>52</v>
      </c>
      <c r="F127" s="75">
        <v>13.25</v>
      </c>
      <c r="G127" s="75">
        <v>8.25</v>
      </c>
      <c r="H127" s="75" t="s">
        <v>257</v>
      </c>
      <c r="I127" s="75">
        <v>45</v>
      </c>
      <c r="J127" s="75" t="s">
        <v>194</v>
      </c>
    </row>
    <row r="128" spans="1:10" s="76" customFormat="1" ht="15.05" customHeight="1" x14ac:dyDescent="0.25">
      <c r="A128" s="77"/>
      <c r="B128" s="28"/>
      <c r="C128" s="62" t="s">
        <v>84</v>
      </c>
      <c r="D128" s="74">
        <v>40</v>
      </c>
      <c r="E128" s="74">
        <v>43</v>
      </c>
      <c r="F128" s="75">
        <v>10.55</v>
      </c>
      <c r="G128" s="75">
        <v>7.25</v>
      </c>
      <c r="H128" s="74" t="s">
        <v>257</v>
      </c>
      <c r="I128" s="75">
        <v>45</v>
      </c>
      <c r="J128" s="75" t="s">
        <v>194</v>
      </c>
    </row>
    <row r="129" spans="1:18" s="76" customFormat="1" ht="15.05" customHeight="1" x14ac:dyDescent="0.25">
      <c r="A129" s="77"/>
      <c r="B129" s="28"/>
      <c r="C129" s="62" t="s">
        <v>397</v>
      </c>
      <c r="D129" s="74">
        <v>36</v>
      </c>
      <c r="E129" s="74">
        <v>44</v>
      </c>
      <c r="F129" s="75">
        <v>11.3</v>
      </c>
      <c r="G129" s="75">
        <v>6.4</v>
      </c>
      <c r="H129" s="74" t="s">
        <v>236</v>
      </c>
      <c r="I129" s="75">
        <v>45</v>
      </c>
      <c r="J129" s="75" t="s">
        <v>194</v>
      </c>
      <c r="K129" s="80"/>
      <c r="L129" s="80"/>
      <c r="M129" s="80"/>
      <c r="N129" s="80"/>
      <c r="O129" s="80"/>
      <c r="P129" s="80"/>
      <c r="Q129" s="80"/>
      <c r="R129" s="80"/>
    </row>
    <row r="130" spans="1:18" s="76" customFormat="1" ht="15.05" customHeight="1" x14ac:dyDescent="0.25">
      <c r="A130" s="77"/>
      <c r="B130" s="28"/>
      <c r="C130" s="62" t="s">
        <v>85</v>
      </c>
      <c r="D130" s="74">
        <v>57</v>
      </c>
      <c r="E130" s="74">
        <v>62</v>
      </c>
      <c r="F130" s="75">
        <v>16.5</v>
      </c>
      <c r="G130" s="75">
        <v>9.9</v>
      </c>
      <c r="H130" s="75" t="s">
        <v>236</v>
      </c>
      <c r="I130" s="75">
        <v>46</v>
      </c>
      <c r="J130" s="75" t="s">
        <v>194</v>
      </c>
    </row>
    <row r="131" spans="1:18" s="76" customFormat="1" ht="15.05" customHeight="1" x14ac:dyDescent="0.25">
      <c r="A131" s="77"/>
      <c r="B131" s="28"/>
      <c r="C131" s="62" t="s">
        <v>86</v>
      </c>
      <c r="D131" s="74">
        <v>24</v>
      </c>
      <c r="E131" s="74">
        <v>24</v>
      </c>
      <c r="F131" s="75">
        <v>3.6</v>
      </c>
      <c r="G131" s="75">
        <v>2</v>
      </c>
      <c r="H131" s="75" t="s">
        <v>257</v>
      </c>
      <c r="I131" s="75">
        <v>45</v>
      </c>
      <c r="J131" s="75" t="s">
        <v>194</v>
      </c>
    </row>
    <row r="132" spans="1:18" s="80" customFormat="1" ht="15.05" customHeight="1" x14ac:dyDescent="0.25">
      <c r="A132" s="77"/>
      <c r="B132" s="77" t="s">
        <v>16</v>
      </c>
      <c r="C132" s="70"/>
      <c r="D132" s="94">
        <f>SUM(D77:D131)</f>
        <v>3582</v>
      </c>
      <c r="E132" s="94">
        <f>SUM(E77:E131)</f>
        <v>3774</v>
      </c>
      <c r="F132" s="95">
        <f>SUM(F77:F131)</f>
        <v>1033.1599999999996</v>
      </c>
      <c r="G132" s="95">
        <f>SUM(G77:G131)</f>
        <v>605.79000000000008</v>
      </c>
      <c r="H132" s="79" t="s">
        <v>193</v>
      </c>
      <c r="I132" s="79" t="s">
        <v>193</v>
      </c>
      <c r="J132" s="95" t="s">
        <v>193</v>
      </c>
    </row>
    <row r="133" spans="1:18" s="76" customFormat="1" ht="15.05" customHeight="1" x14ac:dyDescent="0.25">
      <c r="A133" s="115" t="s">
        <v>222</v>
      </c>
      <c r="B133" s="28" t="s">
        <v>5</v>
      </c>
      <c r="C133" s="62" t="s">
        <v>205</v>
      </c>
      <c r="D133" s="162">
        <v>21</v>
      </c>
      <c r="E133" s="74">
        <v>35</v>
      </c>
      <c r="F133" s="75">
        <v>3.38</v>
      </c>
      <c r="G133" s="75">
        <v>1.55</v>
      </c>
      <c r="H133" s="75" t="s">
        <v>239</v>
      </c>
      <c r="I133" s="75">
        <v>38</v>
      </c>
      <c r="J133" s="75" t="s">
        <v>192</v>
      </c>
    </row>
    <row r="134" spans="1:18" s="76" customFormat="1" ht="15.05" customHeight="1" x14ac:dyDescent="0.25">
      <c r="A134" s="77"/>
      <c r="B134" s="28"/>
      <c r="C134" s="62" t="s">
        <v>400</v>
      </c>
      <c r="D134" s="74">
        <v>20</v>
      </c>
      <c r="E134" s="74">
        <v>13</v>
      </c>
      <c r="F134" s="75">
        <v>1.87</v>
      </c>
      <c r="G134" s="75">
        <v>1.35</v>
      </c>
      <c r="H134" s="75" t="s">
        <v>279</v>
      </c>
      <c r="I134" s="75">
        <v>38</v>
      </c>
      <c r="J134" s="75" t="s">
        <v>192</v>
      </c>
    </row>
    <row r="135" spans="1:18" s="76" customFormat="1" ht="15.05" customHeight="1" x14ac:dyDescent="0.25">
      <c r="A135" s="77"/>
      <c r="B135" s="28"/>
      <c r="C135" s="62" t="s">
        <v>230</v>
      </c>
      <c r="D135" s="74">
        <v>31</v>
      </c>
      <c r="E135" s="74">
        <v>27</v>
      </c>
      <c r="F135" s="75">
        <v>2.92</v>
      </c>
      <c r="G135" s="75">
        <v>1.72</v>
      </c>
      <c r="H135" s="161" t="s">
        <v>255</v>
      </c>
      <c r="I135" s="75">
        <v>39</v>
      </c>
      <c r="J135" s="75" t="s">
        <v>194</v>
      </c>
    </row>
    <row r="136" spans="1:18" s="76" customFormat="1" ht="15.05" customHeight="1" x14ac:dyDescent="0.25">
      <c r="A136" s="77"/>
      <c r="B136" s="28"/>
      <c r="C136" s="62" t="s">
        <v>473</v>
      </c>
      <c r="D136" s="74">
        <v>21</v>
      </c>
      <c r="E136" s="74">
        <v>36</v>
      </c>
      <c r="F136" s="75">
        <v>3.11</v>
      </c>
      <c r="G136" s="75">
        <v>2.0699999999999998</v>
      </c>
      <c r="H136" s="161" t="s">
        <v>255</v>
      </c>
      <c r="I136" s="75">
        <v>46</v>
      </c>
      <c r="J136" s="75" t="s">
        <v>192</v>
      </c>
    </row>
    <row r="137" spans="1:18" s="76" customFormat="1" ht="15.05" customHeight="1" x14ac:dyDescent="0.25">
      <c r="A137" s="77"/>
      <c r="B137" s="28"/>
      <c r="C137" s="62" t="s">
        <v>91</v>
      </c>
      <c r="D137" s="74">
        <v>14</v>
      </c>
      <c r="E137" s="74">
        <v>27</v>
      </c>
      <c r="F137" s="75">
        <v>3.07</v>
      </c>
      <c r="G137" s="75">
        <v>2.2000000000000002</v>
      </c>
      <c r="H137" s="75" t="s">
        <v>280</v>
      </c>
      <c r="I137" s="75">
        <v>43</v>
      </c>
      <c r="J137" s="75" t="s">
        <v>194</v>
      </c>
    </row>
    <row r="138" spans="1:18" s="76" customFormat="1" ht="15.05" customHeight="1" x14ac:dyDescent="0.25">
      <c r="A138" s="115"/>
      <c r="B138" s="28"/>
      <c r="C138" s="73" t="s">
        <v>336</v>
      </c>
      <c r="D138" s="74">
        <v>22</v>
      </c>
      <c r="E138" s="74">
        <v>22</v>
      </c>
      <c r="F138" s="75">
        <v>4.4000000000000004</v>
      </c>
      <c r="G138" s="75">
        <v>2.2999999999999998</v>
      </c>
      <c r="H138" s="75" t="s">
        <v>281</v>
      </c>
      <c r="I138" s="75">
        <v>40</v>
      </c>
      <c r="J138" s="75" t="s">
        <v>192</v>
      </c>
    </row>
    <row r="139" spans="1:18" s="76" customFormat="1" ht="15.05" customHeight="1" x14ac:dyDescent="0.25">
      <c r="A139" s="77"/>
      <c r="B139" s="28"/>
      <c r="C139" s="73" t="s">
        <v>271</v>
      </c>
      <c r="D139" s="74">
        <v>12</v>
      </c>
      <c r="E139" s="74">
        <v>28</v>
      </c>
      <c r="F139" s="75">
        <v>2.6</v>
      </c>
      <c r="G139" s="75">
        <v>1.4</v>
      </c>
      <c r="H139" s="161" t="s">
        <v>282</v>
      </c>
      <c r="I139" s="75">
        <v>39</v>
      </c>
      <c r="J139" s="75" t="s">
        <v>192</v>
      </c>
    </row>
    <row r="140" spans="1:18" s="76" customFormat="1" ht="15.05" customHeight="1" x14ac:dyDescent="0.25">
      <c r="A140" s="77"/>
      <c r="B140" s="28"/>
      <c r="C140" s="62" t="s">
        <v>401</v>
      </c>
      <c r="D140" s="74">
        <v>24</v>
      </c>
      <c r="E140" s="74">
        <v>40</v>
      </c>
      <c r="F140" s="75">
        <v>8.6300000000000008</v>
      </c>
      <c r="G140" s="75">
        <v>6.78</v>
      </c>
      <c r="H140" s="75" t="s">
        <v>239</v>
      </c>
      <c r="I140" s="75">
        <v>40</v>
      </c>
      <c r="J140" s="75" t="s">
        <v>192</v>
      </c>
    </row>
    <row r="141" spans="1:18" s="76" customFormat="1" ht="15.05" customHeight="1" x14ac:dyDescent="0.25">
      <c r="A141" s="77"/>
      <c r="B141" s="28"/>
      <c r="C141" s="62" t="s">
        <v>94</v>
      </c>
      <c r="D141" s="74">
        <v>23</v>
      </c>
      <c r="E141" s="74">
        <v>49</v>
      </c>
      <c r="F141" s="75">
        <v>3.7</v>
      </c>
      <c r="G141" s="75">
        <v>2.5499999999999998</v>
      </c>
      <c r="H141" s="75" t="s">
        <v>240</v>
      </c>
      <c r="I141" s="75">
        <v>39</v>
      </c>
      <c r="J141" s="75" t="s">
        <v>192</v>
      </c>
    </row>
    <row r="142" spans="1:18" s="76" customFormat="1" ht="15.05" customHeight="1" x14ac:dyDescent="0.25">
      <c r="A142" s="115"/>
      <c r="C142" s="62" t="s">
        <v>95</v>
      </c>
      <c r="D142" s="74">
        <v>24</v>
      </c>
      <c r="E142" s="74">
        <v>44</v>
      </c>
      <c r="F142" s="75">
        <v>4</v>
      </c>
      <c r="G142" s="75">
        <v>2.8</v>
      </c>
      <c r="H142" s="75" t="s">
        <v>283</v>
      </c>
      <c r="I142" s="75">
        <v>39</v>
      </c>
      <c r="J142" s="75" t="s">
        <v>192</v>
      </c>
    </row>
    <row r="143" spans="1:18" s="76" customFormat="1" ht="15.05" customHeight="1" x14ac:dyDescent="0.25">
      <c r="A143" s="115"/>
      <c r="C143" s="62" t="s">
        <v>566</v>
      </c>
      <c r="D143" s="74">
        <v>16</v>
      </c>
      <c r="E143" s="74">
        <v>16</v>
      </c>
      <c r="F143" s="75">
        <v>3.8</v>
      </c>
      <c r="G143" s="75">
        <v>2</v>
      </c>
      <c r="H143" s="75" t="s">
        <v>283</v>
      </c>
      <c r="I143" s="75">
        <v>45</v>
      </c>
      <c r="J143" s="75" t="s">
        <v>194</v>
      </c>
    </row>
    <row r="144" spans="1:18" s="76" customFormat="1" ht="15.05" customHeight="1" x14ac:dyDescent="0.25">
      <c r="A144" s="115"/>
      <c r="C144" s="62" t="s">
        <v>493</v>
      </c>
      <c r="D144" s="74">
        <v>25</v>
      </c>
      <c r="E144" s="74">
        <v>50</v>
      </c>
      <c r="F144" s="75">
        <v>4</v>
      </c>
      <c r="G144" s="75">
        <v>1.6</v>
      </c>
      <c r="H144" s="75" t="s">
        <v>282</v>
      </c>
      <c r="I144" s="75">
        <v>36</v>
      </c>
      <c r="J144" s="75" t="s">
        <v>192</v>
      </c>
    </row>
    <row r="145" spans="1:10" s="76" customFormat="1" ht="15.05" customHeight="1" x14ac:dyDescent="0.25">
      <c r="A145" s="115"/>
      <c r="C145" s="62" t="s">
        <v>203</v>
      </c>
      <c r="D145" s="74">
        <v>16</v>
      </c>
      <c r="E145" s="74">
        <v>31</v>
      </c>
      <c r="F145" s="75">
        <v>2.4</v>
      </c>
      <c r="G145" s="75">
        <v>0.8</v>
      </c>
      <c r="H145" s="75" t="s">
        <v>241</v>
      </c>
      <c r="I145" s="75">
        <v>37</v>
      </c>
      <c r="J145" s="75" t="s">
        <v>192</v>
      </c>
    </row>
    <row r="146" spans="1:10" s="76" customFormat="1" ht="15.05" customHeight="1" x14ac:dyDescent="0.25">
      <c r="B146" s="28"/>
      <c r="C146" s="62" t="s">
        <v>99</v>
      </c>
      <c r="D146" s="74">
        <v>28</v>
      </c>
      <c r="E146" s="74">
        <v>54</v>
      </c>
      <c r="F146" s="75">
        <v>6.42</v>
      </c>
      <c r="G146" s="75">
        <v>5.12</v>
      </c>
      <c r="H146" s="75" t="s">
        <v>283</v>
      </c>
      <c r="I146" s="75">
        <v>39</v>
      </c>
      <c r="J146" s="75" t="s">
        <v>192</v>
      </c>
    </row>
    <row r="147" spans="1:10" s="76" customFormat="1" ht="15.05" customHeight="1" x14ac:dyDescent="0.25">
      <c r="B147" s="28"/>
      <c r="C147" s="62" t="s">
        <v>100</v>
      </c>
      <c r="D147" s="74">
        <v>22</v>
      </c>
      <c r="E147" s="74">
        <v>34</v>
      </c>
      <c r="F147" s="75">
        <v>3.64</v>
      </c>
      <c r="G147" s="75">
        <v>2.42</v>
      </c>
      <c r="H147" s="75" t="s">
        <v>282</v>
      </c>
      <c r="I147" s="75">
        <v>39</v>
      </c>
      <c r="J147" s="75" t="s">
        <v>192</v>
      </c>
    </row>
    <row r="148" spans="1:10" s="76" customFormat="1" ht="15.05" customHeight="1" x14ac:dyDescent="0.25">
      <c r="B148" s="28"/>
      <c r="C148" s="62" t="s">
        <v>587</v>
      </c>
      <c r="D148" s="74">
        <v>14</v>
      </c>
      <c r="E148" s="74">
        <v>12</v>
      </c>
      <c r="F148" s="75">
        <v>2.5</v>
      </c>
      <c r="G148" s="75">
        <v>1.65</v>
      </c>
      <c r="H148" s="75" t="s">
        <v>240</v>
      </c>
      <c r="I148" s="75">
        <v>39</v>
      </c>
      <c r="J148" s="75" t="s">
        <v>194</v>
      </c>
    </row>
    <row r="149" spans="1:10" s="76" customFormat="1" ht="15.05" customHeight="1" x14ac:dyDescent="0.25">
      <c r="A149" s="115"/>
      <c r="B149" s="28"/>
      <c r="C149" s="62" t="s">
        <v>101</v>
      </c>
      <c r="D149" s="74">
        <v>8</v>
      </c>
      <c r="E149" s="74">
        <v>9</v>
      </c>
      <c r="F149" s="75">
        <v>2.8</v>
      </c>
      <c r="G149" s="75">
        <v>1.2</v>
      </c>
      <c r="H149" s="75" t="s">
        <v>240</v>
      </c>
      <c r="I149" s="75">
        <v>42</v>
      </c>
      <c r="J149" s="75" t="s">
        <v>192</v>
      </c>
    </row>
    <row r="150" spans="1:10" s="76" customFormat="1" ht="15.05" customHeight="1" x14ac:dyDescent="0.25">
      <c r="A150" s="77"/>
      <c r="B150" s="28"/>
      <c r="C150" s="62" t="s">
        <v>106</v>
      </c>
      <c r="D150" s="74">
        <v>18</v>
      </c>
      <c r="E150" s="74">
        <v>18</v>
      </c>
      <c r="F150" s="75">
        <v>3.89</v>
      </c>
      <c r="G150" s="75">
        <v>1.75</v>
      </c>
      <c r="H150" s="75" t="s">
        <v>260</v>
      </c>
      <c r="I150" s="75">
        <v>45</v>
      </c>
      <c r="J150" s="75" t="s">
        <v>192</v>
      </c>
    </row>
    <row r="151" spans="1:10" s="76" customFormat="1" ht="15.05" customHeight="1" x14ac:dyDescent="0.25">
      <c r="A151" s="115"/>
      <c r="B151" s="28"/>
      <c r="C151" s="62" t="s">
        <v>102</v>
      </c>
      <c r="D151" s="74">
        <v>20</v>
      </c>
      <c r="E151" s="74">
        <v>38</v>
      </c>
      <c r="F151" s="75">
        <v>3.46</v>
      </c>
      <c r="G151" s="75">
        <v>1.64</v>
      </c>
      <c r="H151" s="75" t="s">
        <v>254</v>
      </c>
      <c r="I151" s="75">
        <v>38</v>
      </c>
      <c r="J151" s="75" t="s">
        <v>192</v>
      </c>
    </row>
    <row r="152" spans="1:10" s="76" customFormat="1" ht="15.05" customHeight="1" x14ac:dyDescent="0.25">
      <c r="A152" s="77"/>
      <c r="B152" s="28"/>
      <c r="C152" s="62" t="s">
        <v>103</v>
      </c>
      <c r="D152" s="74">
        <v>25</v>
      </c>
      <c r="E152" s="74">
        <v>45</v>
      </c>
      <c r="F152" s="75">
        <v>4.3</v>
      </c>
      <c r="G152" s="75">
        <v>3.3</v>
      </c>
      <c r="H152" s="75" t="s">
        <v>255</v>
      </c>
      <c r="I152" s="75">
        <v>39</v>
      </c>
      <c r="J152" s="75" t="s">
        <v>192</v>
      </c>
    </row>
    <row r="153" spans="1:10" s="76" customFormat="1" ht="15.05" customHeight="1" x14ac:dyDescent="0.25">
      <c r="A153" s="77"/>
      <c r="B153" s="28"/>
      <c r="C153" s="62" t="s">
        <v>104</v>
      </c>
      <c r="D153" s="74">
        <v>17</v>
      </c>
      <c r="E153" s="74">
        <v>27</v>
      </c>
      <c r="F153" s="75">
        <v>1.3</v>
      </c>
      <c r="G153" s="75">
        <v>0</v>
      </c>
      <c r="H153" s="75" t="s">
        <v>293</v>
      </c>
      <c r="I153" s="75">
        <v>40</v>
      </c>
      <c r="J153" s="75" t="s">
        <v>192</v>
      </c>
    </row>
    <row r="154" spans="1:10" s="76" customFormat="1" ht="15.05" customHeight="1" x14ac:dyDescent="0.25">
      <c r="A154" s="77"/>
      <c r="B154" s="28"/>
      <c r="C154" s="62" t="s">
        <v>105</v>
      </c>
      <c r="D154" s="74">
        <v>25</v>
      </c>
      <c r="E154" s="74">
        <v>52</v>
      </c>
      <c r="F154" s="75">
        <v>3.7</v>
      </c>
      <c r="G154" s="75">
        <v>2.1</v>
      </c>
      <c r="H154" s="75" t="s">
        <v>281</v>
      </c>
      <c r="I154" s="75">
        <v>38</v>
      </c>
      <c r="J154" s="75" t="s">
        <v>192</v>
      </c>
    </row>
    <row r="155" spans="1:10" s="76" customFormat="1" ht="15.05" customHeight="1" x14ac:dyDescent="0.25">
      <c r="A155" s="77"/>
      <c r="B155" s="28"/>
      <c r="C155" s="62" t="s">
        <v>337</v>
      </c>
      <c r="D155" s="74">
        <v>15</v>
      </c>
      <c r="E155" s="74">
        <v>26</v>
      </c>
      <c r="F155" s="75">
        <v>1.5</v>
      </c>
      <c r="G155" s="75">
        <v>0.75</v>
      </c>
      <c r="H155" s="75" t="s">
        <v>261</v>
      </c>
      <c r="I155" s="75">
        <v>39</v>
      </c>
      <c r="J155" s="75" t="s">
        <v>192</v>
      </c>
    </row>
    <row r="156" spans="1:10" s="76" customFormat="1" ht="15.05" customHeight="1" x14ac:dyDescent="0.25">
      <c r="A156" s="77"/>
      <c r="B156" s="28"/>
      <c r="C156" s="62" t="s">
        <v>107</v>
      </c>
      <c r="D156" s="74">
        <v>21</v>
      </c>
      <c r="E156" s="74">
        <v>49</v>
      </c>
      <c r="F156" s="75">
        <v>3.9</v>
      </c>
      <c r="G156" s="75">
        <v>2.7</v>
      </c>
      <c r="H156" s="75" t="s">
        <v>282</v>
      </c>
      <c r="I156" s="75">
        <v>39</v>
      </c>
      <c r="J156" s="75" t="s">
        <v>192</v>
      </c>
    </row>
    <row r="157" spans="1:10" s="76" customFormat="1" ht="15.05" customHeight="1" x14ac:dyDescent="0.25">
      <c r="A157" s="77"/>
      <c r="B157" s="28"/>
      <c r="C157" s="62" t="s">
        <v>204</v>
      </c>
      <c r="D157" s="74">
        <v>20</v>
      </c>
      <c r="E157" s="74">
        <v>51</v>
      </c>
      <c r="F157" s="75">
        <v>4.17</v>
      </c>
      <c r="G157" s="75">
        <v>2.92</v>
      </c>
      <c r="H157" s="75" t="s">
        <v>281</v>
      </c>
      <c r="I157" s="75">
        <v>39</v>
      </c>
      <c r="J157" s="75" t="s">
        <v>192</v>
      </c>
    </row>
    <row r="158" spans="1:10" s="76" customFormat="1" ht="15.05" customHeight="1" x14ac:dyDescent="0.25">
      <c r="A158" s="77"/>
      <c r="B158" s="28"/>
      <c r="C158" s="62" t="s">
        <v>108</v>
      </c>
      <c r="D158" s="74">
        <v>32</v>
      </c>
      <c r="E158" s="74">
        <v>17</v>
      </c>
      <c r="F158" s="75">
        <v>2.2000000000000002</v>
      </c>
      <c r="G158" s="75">
        <v>1.5</v>
      </c>
      <c r="H158" s="75" t="s">
        <v>239</v>
      </c>
      <c r="I158" s="75">
        <v>41</v>
      </c>
      <c r="J158" s="75" t="s">
        <v>194</v>
      </c>
    </row>
    <row r="159" spans="1:10" s="76" customFormat="1" ht="15.05" customHeight="1" x14ac:dyDescent="0.25">
      <c r="A159" s="77"/>
      <c r="B159" s="28"/>
      <c r="C159" s="62" t="s">
        <v>109</v>
      </c>
      <c r="D159" s="74">
        <v>17</v>
      </c>
      <c r="E159" s="74">
        <v>26</v>
      </c>
      <c r="F159" s="75">
        <v>3.95</v>
      </c>
      <c r="G159" s="75">
        <v>1.65</v>
      </c>
      <c r="H159" s="75" t="s">
        <v>276</v>
      </c>
      <c r="I159" s="75">
        <v>52</v>
      </c>
      <c r="J159" s="75" t="s">
        <v>192</v>
      </c>
    </row>
    <row r="160" spans="1:10" s="80" customFormat="1" ht="15.05" customHeight="1" x14ac:dyDescent="0.25">
      <c r="A160" s="77"/>
      <c r="B160" s="77" t="s">
        <v>20</v>
      </c>
      <c r="C160" s="70"/>
      <c r="D160" s="94">
        <f>SUM(D133:D159)</f>
        <v>551</v>
      </c>
      <c r="E160" s="94">
        <f>SUM(E133:E159)</f>
        <v>876</v>
      </c>
      <c r="F160" s="95">
        <f>SUM(F133:F159)</f>
        <v>95.61</v>
      </c>
      <c r="G160" s="95">
        <f>SUM(G133:G159)</f>
        <v>57.820000000000007</v>
      </c>
      <c r="H160" s="79" t="s">
        <v>193</v>
      </c>
      <c r="I160" s="79" t="s">
        <v>193</v>
      </c>
      <c r="J160" s="95" t="s">
        <v>193</v>
      </c>
    </row>
    <row r="161" spans="1:10" s="76" customFormat="1" ht="15.05" customHeight="1" x14ac:dyDescent="0.25">
      <c r="A161" s="148" t="s">
        <v>110</v>
      </c>
      <c r="B161" s="120" t="s">
        <v>5</v>
      </c>
      <c r="C161" s="138" t="s">
        <v>338</v>
      </c>
      <c r="D161" s="149">
        <v>26</v>
      </c>
      <c r="E161" s="149">
        <v>26</v>
      </c>
      <c r="F161" s="150">
        <v>2.0499999999999998</v>
      </c>
      <c r="G161" s="150">
        <v>1.59</v>
      </c>
      <c r="H161" s="150" t="s">
        <v>278</v>
      </c>
      <c r="I161" s="150">
        <v>32</v>
      </c>
      <c r="J161" s="150" t="s">
        <v>192</v>
      </c>
    </row>
    <row r="162" spans="1:10" s="76" customFormat="1" ht="15.05" customHeight="1" x14ac:dyDescent="0.25">
      <c r="A162" s="82" t="s">
        <v>111</v>
      </c>
      <c r="B162" s="15" t="s">
        <v>14</v>
      </c>
      <c r="C162" s="83" t="s">
        <v>407</v>
      </c>
      <c r="D162" s="84">
        <v>25</v>
      </c>
      <c r="E162" s="84">
        <v>18</v>
      </c>
      <c r="F162" s="85">
        <v>2.85</v>
      </c>
      <c r="G162" s="85">
        <v>1</v>
      </c>
      <c r="H162" s="85" t="s">
        <v>588</v>
      </c>
      <c r="I162" s="85">
        <v>46</v>
      </c>
      <c r="J162" s="85" t="s">
        <v>194</v>
      </c>
    </row>
    <row r="163" spans="1:10" s="76" customFormat="1" ht="15.05" customHeight="1" x14ac:dyDescent="0.25">
      <c r="A163" s="77"/>
      <c r="B163" s="28"/>
      <c r="C163" s="86" t="s">
        <v>339</v>
      </c>
      <c r="D163" s="74">
        <v>100</v>
      </c>
      <c r="E163" s="74">
        <v>89</v>
      </c>
      <c r="F163" s="75">
        <v>30.5</v>
      </c>
      <c r="G163" s="75">
        <v>17.399999999999999</v>
      </c>
      <c r="H163" s="75" t="s">
        <v>236</v>
      </c>
      <c r="I163" s="75">
        <v>45</v>
      </c>
      <c r="J163" s="75" t="s">
        <v>194</v>
      </c>
    </row>
    <row r="164" spans="1:10" s="76" customFormat="1" ht="15.05" customHeight="1" x14ac:dyDescent="0.25">
      <c r="A164" s="77"/>
      <c r="B164" s="28"/>
      <c r="C164" s="73" t="s">
        <v>113</v>
      </c>
      <c r="D164" s="74">
        <v>84</v>
      </c>
      <c r="E164" s="74">
        <v>91</v>
      </c>
      <c r="F164" s="75">
        <v>23.7</v>
      </c>
      <c r="G164" s="75">
        <v>14.8</v>
      </c>
      <c r="H164" s="75" t="s">
        <v>235</v>
      </c>
      <c r="I164" s="75">
        <v>46</v>
      </c>
      <c r="J164" s="75" t="s">
        <v>194</v>
      </c>
    </row>
    <row r="165" spans="1:10" s="76" customFormat="1" ht="15.05" customHeight="1" x14ac:dyDescent="0.25">
      <c r="A165" s="77"/>
      <c r="B165" s="28"/>
      <c r="C165" s="62" t="s">
        <v>114</v>
      </c>
      <c r="D165" s="74">
        <v>52</v>
      </c>
      <c r="E165" s="74">
        <v>67</v>
      </c>
      <c r="F165" s="75">
        <v>14.5</v>
      </c>
      <c r="G165" s="75">
        <v>8.3000000000000007</v>
      </c>
      <c r="H165" s="75" t="s">
        <v>257</v>
      </c>
      <c r="I165" s="75">
        <v>45</v>
      </c>
      <c r="J165" s="75" t="s">
        <v>194</v>
      </c>
    </row>
    <row r="166" spans="1:10" s="76" customFormat="1" ht="15.05" customHeight="1" x14ac:dyDescent="0.25">
      <c r="A166" s="77"/>
      <c r="B166" s="28"/>
      <c r="C166" s="62" t="s">
        <v>115</v>
      </c>
      <c r="D166" s="74">
        <v>52</v>
      </c>
      <c r="E166" s="74">
        <v>59</v>
      </c>
      <c r="F166" s="75">
        <v>13.4</v>
      </c>
      <c r="G166" s="75">
        <v>8.1999999999999993</v>
      </c>
      <c r="H166" s="75" t="s">
        <v>257</v>
      </c>
      <c r="I166" s="75">
        <v>45</v>
      </c>
      <c r="J166" s="75" t="s">
        <v>194</v>
      </c>
    </row>
    <row r="167" spans="1:10" s="80" customFormat="1" ht="15.05" customHeight="1" x14ac:dyDescent="0.25">
      <c r="A167" s="77"/>
      <c r="B167" s="77" t="s">
        <v>16</v>
      </c>
      <c r="C167" s="70"/>
      <c r="D167" s="78">
        <f>SUM(D162:D166)</f>
        <v>313</v>
      </c>
      <c r="E167" s="78">
        <f>SUM(E162:E166)</f>
        <v>324</v>
      </c>
      <c r="F167" s="79">
        <f>SUM(F162:F166)</f>
        <v>84.95</v>
      </c>
      <c r="G167" s="79">
        <f>SUM(G162:G166)</f>
        <v>49.7</v>
      </c>
      <c r="H167" s="79" t="s">
        <v>193</v>
      </c>
      <c r="I167" s="79" t="s">
        <v>193</v>
      </c>
      <c r="J167" s="79" t="s">
        <v>193</v>
      </c>
    </row>
    <row r="168" spans="1:10" s="76" customFormat="1" ht="15.05" customHeight="1" x14ac:dyDescent="0.25">
      <c r="A168" s="77"/>
      <c r="B168" s="28" t="s">
        <v>5</v>
      </c>
      <c r="C168" s="62" t="s">
        <v>118</v>
      </c>
      <c r="D168" s="74">
        <v>4</v>
      </c>
      <c r="E168" s="74">
        <v>3</v>
      </c>
      <c r="F168" s="75">
        <v>3.05</v>
      </c>
      <c r="G168" s="75">
        <v>3.05</v>
      </c>
      <c r="H168" s="75" t="s">
        <v>254</v>
      </c>
      <c r="I168" s="75">
        <v>36</v>
      </c>
      <c r="J168" s="75" t="s">
        <v>192</v>
      </c>
    </row>
    <row r="169" spans="1:10" s="76" customFormat="1" ht="15.05" customHeight="1" x14ac:dyDescent="0.25">
      <c r="A169" s="77"/>
      <c r="C169" s="62" t="s">
        <v>116</v>
      </c>
      <c r="D169" s="74">
        <v>17</v>
      </c>
      <c r="E169" s="74">
        <v>47</v>
      </c>
      <c r="F169" s="75">
        <v>1.56</v>
      </c>
      <c r="G169" s="75">
        <v>0.78</v>
      </c>
      <c r="H169" s="75" t="s">
        <v>288</v>
      </c>
      <c r="I169" s="75">
        <v>35</v>
      </c>
      <c r="J169" s="75" t="s">
        <v>192</v>
      </c>
    </row>
    <row r="170" spans="1:10" s="76" customFormat="1" ht="15.05" customHeight="1" x14ac:dyDescent="0.25">
      <c r="A170" s="77"/>
      <c r="B170" s="28"/>
      <c r="C170" s="62" t="s">
        <v>546</v>
      </c>
      <c r="D170" s="74">
        <v>15</v>
      </c>
      <c r="E170" s="74">
        <v>12</v>
      </c>
      <c r="F170" s="75">
        <v>1</v>
      </c>
      <c r="G170" s="75">
        <v>0.5</v>
      </c>
      <c r="H170" s="75" t="s">
        <v>277</v>
      </c>
      <c r="I170" s="75">
        <v>36</v>
      </c>
      <c r="J170" s="75" t="s">
        <v>192</v>
      </c>
    </row>
    <row r="171" spans="1:10" s="76" customFormat="1" ht="15.05" customHeight="1" x14ac:dyDescent="0.25">
      <c r="A171" s="77"/>
      <c r="B171" s="28"/>
      <c r="C171" s="62" t="s">
        <v>436</v>
      </c>
      <c r="D171" s="74">
        <v>16</v>
      </c>
      <c r="E171" s="74">
        <v>28</v>
      </c>
      <c r="F171" s="75">
        <v>1.95</v>
      </c>
      <c r="G171" s="75">
        <v>1</v>
      </c>
      <c r="H171" s="75" t="s">
        <v>589</v>
      </c>
      <c r="I171" s="75">
        <v>45</v>
      </c>
      <c r="J171" s="75" t="s">
        <v>192</v>
      </c>
    </row>
    <row r="172" spans="1:10" s="80" customFormat="1" ht="15.05" customHeight="1" x14ac:dyDescent="0.25">
      <c r="A172" s="77"/>
      <c r="B172" s="77" t="s">
        <v>20</v>
      </c>
      <c r="C172" s="70"/>
      <c r="D172" s="78">
        <f>SUM(D168:D171)</f>
        <v>52</v>
      </c>
      <c r="E172" s="78">
        <f>SUM(E168:E171)</f>
        <v>90</v>
      </c>
      <c r="F172" s="79">
        <f>SUM(F168:F171)</f>
        <v>7.56</v>
      </c>
      <c r="G172" s="79">
        <f>SUM(G168:G171)</f>
        <v>5.33</v>
      </c>
      <c r="H172" s="144" t="s">
        <v>193</v>
      </c>
      <c r="I172" s="79" t="s">
        <v>193</v>
      </c>
      <c r="J172" s="79" t="s">
        <v>193</v>
      </c>
    </row>
    <row r="173" spans="1:10" s="76" customFormat="1" ht="15.05" customHeight="1" x14ac:dyDescent="0.25">
      <c r="A173" s="148" t="s">
        <v>119</v>
      </c>
      <c r="B173" s="120" t="s">
        <v>5</v>
      </c>
      <c r="C173" s="138" t="s">
        <v>207</v>
      </c>
      <c r="D173" s="149">
        <v>16</v>
      </c>
      <c r="E173" s="149">
        <v>13</v>
      </c>
      <c r="F173" s="150">
        <v>2.2999999999999998</v>
      </c>
      <c r="G173" s="150">
        <v>1.7</v>
      </c>
      <c r="H173" s="179" t="s">
        <v>590</v>
      </c>
      <c r="I173" s="150">
        <v>39</v>
      </c>
      <c r="J173" s="150" t="s">
        <v>192</v>
      </c>
    </row>
    <row r="174" spans="1:10" s="76" customFormat="1" ht="15.05" customHeight="1" x14ac:dyDescent="0.25">
      <c r="A174" s="148" t="s">
        <v>121</v>
      </c>
      <c r="B174" s="120" t="s">
        <v>5</v>
      </c>
      <c r="C174" s="151" t="s">
        <v>340</v>
      </c>
      <c r="D174" s="149">
        <v>17</v>
      </c>
      <c r="E174" s="149">
        <v>20</v>
      </c>
      <c r="F174" s="150">
        <v>0.85</v>
      </c>
      <c r="G174" s="150">
        <v>0.43</v>
      </c>
      <c r="H174" s="150" t="s">
        <v>577</v>
      </c>
      <c r="I174" s="150">
        <v>39</v>
      </c>
      <c r="J174" s="150" t="s">
        <v>192</v>
      </c>
    </row>
    <row r="175" spans="1:10" s="76" customFormat="1" ht="15.05" customHeight="1" x14ac:dyDescent="0.25">
      <c r="A175" s="77" t="s">
        <v>122</v>
      </c>
      <c r="B175" s="28" t="s">
        <v>14</v>
      </c>
      <c r="C175" s="62" t="s">
        <v>123</v>
      </c>
      <c r="D175" s="74">
        <v>90</v>
      </c>
      <c r="E175" s="74">
        <v>112</v>
      </c>
      <c r="F175" s="75">
        <v>33.090000000000003</v>
      </c>
      <c r="G175" s="75">
        <v>21.39</v>
      </c>
      <c r="H175" s="75" t="s">
        <v>235</v>
      </c>
      <c r="I175" s="159">
        <v>46</v>
      </c>
      <c r="J175" s="157" t="s">
        <v>194</v>
      </c>
    </row>
    <row r="176" spans="1:10" s="76" customFormat="1" ht="15.05" customHeight="1" x14ac:dyDescent="0.25">
      <c r="A176" s="77"/>
      <c r="B176" s="28"/>
      <c r="C176" s="73" t="s">
        <v>341</v>
      </c>
      <c r="D176" s="74">
        <v>118</v>
      </c>
      <c r="E176" s="74">
        <v>154</v>
      </c>
      <c r="F176" s="75">
        <v>40</v>
      </c>
      <c r="G176" s="75">
        <v>24</v>
      </c>
      <c r="H176" s="75" t="s">
        <v>235</v>
      </c>
      <c r="I176" s="160">
        <v>46</v>
      </c>
      <c r="J176" s="158" t="s">
        <v>194</v>
      </c>
    </row>
    <row r="177" spans="1:10" s="76" customFormat="1" ht="15.05" customHeight="1" x14ac:dyDescent="0.25">
      <c r="A177" s="77"/>
      <c r="B177" s="28"/>
      <c r="C177" s="73" t="s">
        <v>551</v>
      </c>
      <c r="D177" s="74">
        <v>98</v>
      </c>
      <c r="E177" s="74">
        <v>129</v>
      </c>
      <c r="F177" s="75">
        <v>32.6</v>
      </c>
      <c r="G177" s="75">
        <v>21</v>
      </c>
      <c r="H177" s="75" t="s">
        <v>235</v>
      </c>
      <c r="I177" s="160">
        <v>46</v>
      </c>
      <c r="J177" s="158" t="s">
        <v>194</v>
      </c>
    </row>
    <row r="178" spans="1:10" s="76" customFormat="1" ht="15.05" customHeight="1" x14ac:dyDescent="0.25">
      <c r="A178" s="77"/>
      <c r="B178" s="28"/>
      <c r="C178" s="73" t="s">
        <v>552</v>
      </c>
      <c r="D178" s="74">
        <v>64</v>
      </c>
      <c r="E178" s="74">
        <v>107</v>
      </c>
      <c r="F178" s="75">
        <v>21</v>
      </c>
      <c r="G178" s="75">
        <v>12.6</v>
      </c>
      <c r="H178" s="75" t="s">
        <v>236</v>
      </c>
      <c r="I178" s="160">
        <v>50</v>
      </c>
      <c r="J178" s="158" t="s">
        <v>194</v>
      </c>
    </row>
    <row r="179" spans="1:10" s="76" customFormat="1" ht="15.05" customHeight="1" x14ac:dyDescent="0.25">
      <c r="A179" s="77"/>
      <c r="B179" s="28"/>
      <c r="C179" s="73" t="s">
        <v>342</v>
      </c>
      <c r="D179" s="74">
        <v>60</v>
      </c>
      <c r="E179" s="74">
        <v>67</v>
      </c>
      <c r="F179" s="75">
        <v>23.35</v>
      </c>
      <c r="G179" s="75">
        <v>15.4</v>
      </c>
      <c r="H179" s="75" t="s">
        <v>235</v>
      </c>
      <c r="I179" s="160">
        <v>46</v>
      </c>
      <c r="J179" s="158" t="s">
        <v>194</v>
      </c>
    </row>
    <row r="180" spans="1:10" s="76" customFormat="1" ht="15.05" customHeight="1" x14ac:dyDescent="0.25">
      <c r="A180" s="77"/>
      <c r="B180" s="28"/>
      <c r="C180" s="73" t="s">
        <v>476</v>
      </c>
      <c r="D180" s="74">
        <v>56</v>
      </c>
      <c r="E180" s="74">
        <v>71</v>
      </c>
      <c r="F180" s="75">
        <v>17.7</v>
      </c>
      <c r="G180" s="75">
        <v>10.8</v>
      </c>
      <c r="H180" s="75" t="s">
        <v>235</v>
      </c>
      <c r="I180" s="160">
        <v>46</v>
      </c>
      <c r="J180" s="158" t="s">
        <v>194</v>
      </c>
    </row>
    <row r="181" spans="1:10" s="76" customFormat="1" ht="15.05" customHeight="1" x14ac:dyDescent="0.25">
      <c r="A181" s="77"/>
      <c r="B181" s="28"/>
      <c r="C181" s="73" t="s">
        <v>567</v>
      </c>
      <c r="D181" s="74">
        <v>50</v>
      </c>
      <c r="E181" s="74">
        <v>62</v>
      </c>
      <c r="F181" s="75">
        <v>18.2</v>
      </c>
      <c r="G181" s="75">
        <v>11.2</v>
      </c>
      <c r="H181" s="75" t="s">
        <v>235</v>
      </c>
      <c r="I181" s="160">
        <v>46</v>
      </c>
      <c r="J181" s="158" t="s">
        <v>194</v>
      </c>
    </row>
    <row r="182" spans="1:10" s="76" customFormat="1" ht="15.05" customHeight="1" x14ac:dyDescent="0.25">
      <c r="A182" s="77"/>
      <c r="B182" s="28"/>
      <c r="C182" s="73" t="s">
        <v>568</v>
      </c>
      <c r="D182" s="74">
        <v>55</v>
      </c>
      <c r="E182" s="74">
        <v>70</v>
      </c>
      <c r="F182" s="75">
        <v>15.8</v>
      </c>
      <c r="G182" s="75">
        <v>9</v>
      </c>
      <c r="H182" s="75" t="s">
        <v>236</v>
      </c>
      <c r="I182" s="160">
        <v>29</v>
      </c>
      <c r="J182" s="158" t="s">
        <v>194</v>
      </c>
    </row>
    <row r="183" spans="1:10" s="80" customFormat="1" ht="15.05" customHeight="1" x14ac:dyDescent="0.25">
      <c r="A183" s="77"/>
      <c r="B183" s="77" t="s">
        <v>16</v>
      </c>
      <c r="C183" s="77"/>
      <c r="D183" s="78">
        <f>SUM(D175:D182)</f>
        <v>591</v>
      </c>
      <c r="E183" s="78">
        <f t="shared" ref="E183:F183" si="10">SUM(E175:E182)</f>
        <v>772</v>
      </c>
      <c r="F183" s="79">
        <f t="shared" si="10"/>
        <v>201.73999999999998</v>
      </c>
      <c r="G183" s="79">
        <f>SUM(G175:G182)</f>
        <v>125.39</v>
      </c>
      <c r="H183" s="79" t="s">
        <v>193</v>
      </c>
      <c r="I183" s="79" t="s">
        <v>193</v>
      </c>
      <c r="J183" s="79" t="s">
        <v>193</v>
      </c>
    </row>
    <row r="184" spans="1:10" s="76" customFormat="1" ht="15.05" customHeight="1" x14ac:dyDescent="0.25">
      <c r="A184" s="77"/>
      <c r="B184" s="28" t="s">
        <v>5</v>
      </c>
      <c r="C184" s="62" t="s">
        <v>591</v>
      </c>
      <c r="D184" s="74">
        <v>16</v>
      </c>
      <c r="E184" s="74">
        <v>14</v>
      </c>
      <c r="F184" s="75">
        <v>2.2999999999999998</v>
      </c>
      <c r="G184" s="75">
        <v>1.5</v>
      </c>
      <c r="H184" s="75" t="s">
        <v>283</v>
      </c>
      <c r="I184" s="75">
        <v>39</v>
      </c>
      <c r="J184" s="75" t="s">
        <v>194</v>
      </c>
    </row>
    <row r="185" spans="1:10" s="76" customFormat="1" ht="15.05" customHeight="1" x14ac:dyDescent="0.25">
      <c r="A185" s="77"/>
      <c r="B185" s="28"/>
      <c r="C185" s="62" t="s">
        <v>125</v>
      </c>
      <c r="D185" s="74">
        <v>26</v>
      </c>
      <c r="E185" s="74">
        <v>54</v>
      </c>
      <c r="F185" s="75">
        <v>5</v>
      </c>
      <c r="G185" s="75">
        <v>2.57</v>
      </c>
      <c r="H185" s="75" t="s">
        <v>255</v>
      </c>
      <c r="I185" s="75">
        <v>39</v>
      </c>
      <c r="J185" s="75" t="s">
        <v>194</v>
      </c>
    </row>
    <row r="186" spans="1:10" s="76" customFormat="1" ht="15.05" customHeight="1" x14ac:dyDescent="0.25">
      <c r="A186" s="77"/>
      <c r="B186" s="28"/>
      <c r="C186" s="62" t="s">
        <v>126</v>
      </c>
      <c r="D186" s="74">
        <v>40</v>
      </c>
      <c r="E186" s="74">
        <v>80</v>
      </c>
      <c r="F186" s="75">
        <v>7</v>
      </c>
      <c r="G186" s="75">
        <v>4.2</v>
      </c>
      <c r="H186" s="75" t="s">
        <v>285</v>
      </c>
      <c r="I186" s="75">
        <v>39</v>
      </c>
      <c r="J186" s="75" t="s">
        <v>192</v>
      </c>
    </row>
    <row r="187" spans="1:10" s="76" customFormat="1" ht="15.05" customHeight="1" x14ac:dyDescent="0.25">
      <c r="A187" s="77"/>
      <c r="B187" s="28"/>
      <c r="C187" s="73" t="s">
        <v>344</v>
      </c>
      <c r="D187" s="74">
        <v>16</v>
      </c>
      <c r="E187" s="74">
        <v>36</v>
      </c>
      <c r="F187" s="75">
        <v>3.29</v>
      </c>
      <c r="G187" s="75">
        <v>2.33</v>
      </c>
      <c r="H187" s="75" t="s">
        <v>239</v>
      </c>
      <c r="I187" s="75">
        <v>39</v>
      </c>
      <c r="J187" s="75" t="s">
        <v>192</v>
      </c>
    </row>
    <row r="188" spans="1:10" s="76" customFormat="1" ht="15.05" customHeight="1" x14ac:dyDescent="0.25">
      <c r="A188" s="77"/>
      <c r="B188" s="28"/>
      <c r="C188" s="62" t="s">
        <v>127</v>
      </c>
      <c r="D188" s="74">
        <v>24</v>
      </c>
      <c r="E188" s="74">
        <v>56</v>
      </c>
      <c r="F188" s="75">
        <v>3.98</v>
      </c>
      <c r="G188" s="75">
        <v>1.99</v>
      </c>
      <c r="H188" s="75" t="s">
        <v>239</v>
      </c>
      <c r="I188" s="75">
        <v>39</v>
      </c>
      <c r="J188" s="75" t="s">
        <v>194</v>
      </c>
    </row>
    <row r="189" spans="1:10" s="76" customFormat="1" ht="15.05" customHeight="1" x14ac:dyDescent="0.25">
      <c r="A189" s="77"/>
      <c r="B189" s="28"/>
      <c r="C189" s="62" t="s">
        <v>128</v>
      </c>
      <c r="D189" s="74">
        <v>20</v>
      </c>
      <c r="E189" s="74">
        <v>42</v>
      </c>
      <c r="F189" s="75">
        <v>2.76</v>
      </c>
      <c r="G189" s="75">
        <v>1.84</v>
      </c>
      <c r="H189" s="75" t="s">
        <v>239</v>
      </c>
      <c r="I189" s="75">
        <v>39</v>
      </c>
      <c r="J189" s="75" t="s">
        <v>192</v>
      </c>
    </row>
    <row r="190" spans="1:10" s="76" customFormat="1" ht="15.05" customHeight="1" x14ac:dyDescent="0.25">
      <c r="A190" s="77"/>
      <c r="B190" s="28"/>
      <c r="C190" s="62" t="s">
        <v>592</v>
      </c>
      <c r="D190" s="74">
        <v>10</v>
      </c>
      <c r="E190" s="74">
        <v>4</v>
      </c>
      <c r="F190" s="75">
        <v>2.2999999999999998</v>
      </c>
      <c r="G190" s="75">
        <v>1.1000000000000001</v>
      </c>
      <c r="H190" s="75" t="s">
        <v>282</v>
      </c>
      <c r="I190" s="75">
        <v>40</v>
      </c>
      <c r="J190" s="75" t="s">
        <v>194</v>
      </c>
    </row>
    <row r="191" spans="1:10" s="80" customFormat="1" ht="15.05" customHeight="1" x14ac:dyDescent="0.25">
      <c r="A191" s="77"/>
      <c r="B191" s="77" t="s">
        <v>20</v>
      </c>
      <c r="C191" s="77"/>
      <c r="D191" s="78">
        <f>SUM(D184:D190)</f>
        <v>152</v>
      </c>
      <c r="E191" s="78">
        <f t="shared" ref="E191:G191" si="11">SUM(E184:E190)</f>
        <v>286</v>
      </c>
      <c r="F191" s="78">
        <f t="shared" si="11"/>
        <v>26.63</v>
      </c>
      <c r="G191" s="79">
        <f t="shared" si="11"/>
        <v>15.53</v>
      </c>
      <c r="H191" s="79" t="s">
        <v>193</v>
      </c>
      <c r="I191" s="79" t="s">
        <v>193</v>
      </c>
      <c r="J191" s="79" t="s">
        <v>193</v>
      </c>
    </row>
    <row r="192" spans="1:10" s="76" customFormat="1" ht="15.05" customHeight="1" x14ac:dyDescent="0.25">
      <c r="A192" s="148" t="s">
        <v>129</v>
      </c>
      <c r="B192" s="120" t="s">
        <v>14</v>
      </c>
      <c r="C192" s="151" t="s">
        <v>345</v>
      </c>
      <c r="D192" s="149">
        <v>55</v>
      </c>
      <c r="E192" s="149">
        <v>71</v>
      </c>
      <c r="F192" s="150">
        <v>13.7</v>
      </c>
      <c r="G192" s="150">
        <v>8.0500000000000007</v>
      </c>
      <c r="H192" s="150" t="s">
        <v>257</v>
      </c>
      <c r="I192" s="150">
        <v>45</v>
      </c>
      <c r="J192" s="150" t="s">
        <v>194</v>
      </c>
    </row>
    <row r="193" spans="1:10" s="76" customFormat="1" ht="15.05" customHeight="1" x14ac:dyDescent="0.25">
      <c r="A193" s="77" t="s">
        <v>130</v>
      </c>
      <c r="B193" s="28" t="s">
        <v>14</v>
      </c>
      <c r="C193" s="73" t="s">
        <v>346</v>
      </c>
      <c r="D193" s="74">
        <v>90</v>
      </c>
      <c r="E193" s="74">
        <v>108</v>
      </c>
      <c r="F193" s="75">
        <v>24.2</v>
      </c>
      <c r="G193" s="75">
        <v>14.8</v>
      </c>
      <c r="H193" s="75" t="s">
        <v>235</v>
      </c>
      <c r="I193" s="75">
        <v>46</v>
      </c>
      <c r="J193" s="75" t="s">
        <v>194</v>
      </c>
    </row>
    <row r="194" spans="1:10" s="76" customFormat="1" ht="15.05" customHeight="1" x14ac:dyDescent="0.25">
      <c r="A194" s="77"/>
      <c r="B194" s="28"/>
      <c r="C194" s="62" t="s">
        <v>132</v>
      </c>
      <c r="D194" s="74">
        <v>56</v>
      </c>
      <c r="E194" s="74">
        <v>54</v>
      </c>
      <c r="F194" s="75">
        <v>10.29</v>
      </c>
      <c r="G194" s="75">
        <v>5.27</v>
      </c>
      <c r="H194" s="161" t="s">
        <v>575</v>
      </c>
      <c r="I194" s="75">
        <v>52</v>
      </c>
      <c r="J194" s="75" t="s">
        <v>194</v>
      </c>
    </row>
    <row r="195" spans="1:10" s="76" customFormat="1" ht="15.05" customHeight="1" x14ac:dyDescent="0.25">
      <c r="A195" s="77"/>
      <c r="B195" s="28"/>
      <c r="C195" s="114" t="s">
        <v>208</v>
      </c>
      <c r="D195" s="74">
        <v>90</v>
      </c>
      <c r="E195" s="74">
        <v>106</v>
      </c>
      <c r="F195" s="75">
        <v>25</v>
      </c>
      <c r="G195" s="75">
        <v>15.4</v>
      </c>
      <c r="H195" s="75" t="s">
        <v>235</v>
      </c>
      <c r="I195" s="75">
        <v>46</v>
      </c>
      <c r="J195" s="75" t="s">
        <v>194</v>
      </c>
    </row>
    <row r="196" spans="1:10" s="76" customFormat="1" ht="15.05" customHeight="1" x14ac:dyDescent="0.25">
      <c r="A196" s="77"/>
      <c r="B196" s="28"/>
      <c r="C196" s="114" t="s">
        <v>295</v>
      </c>
      <c r="D196" s="74">
        <v>90</v>
      </c>
      <c r="E196" s="74">
        <v>103</v>
      </c>
      <c r="F196" s="75">
        <v>25.8</v>
      </c>
      <c r="G196" s="75">
        <v>15.6</v>
      </c>
      <c r="H196" s="75" t="s">
        <v>235</v>
      </c>
      <c r="I196" s="75">
        <v>46</v>
      </c>
      <c r="J196" s="75" t="s">
        <v>194</v>
      </c>
    </row>
    <row r="197" spans="1:10" s="76" customFormat="1" ht="15.05" customHeight="1" x14ac:dyDescent="0.25">
      <c r="A197" s="77"/>
      <c r="B197" s="28"/>
      <c r="C197" s="62" t="s">
        <v>347</v>
      </c>
      <c r="D197" s="74">
        <v>44</v>
      </c>
      <c r="E197" s="74">
        <v>42</v>
      </c>
      <c r="F197" s="75">
        <v>10.8</v>
      </c>
      <c r="G197" s="75">
        <v>5.8</v>
      </c>
      <c r="H197" s="75" t="s">
        <v>250</v>
      </c>
      <c r="I197" s="75">
        <v>46</v>
      </c>
      <c r="J197" s="75" t="s">
        <v>194</v>
      </c>
    </row>
    <row r="198" spans="1:10" s="76" customFormat="1" ht="15.05" customHeight="1" x14ac:dyDescent="0.25">
      <c r="A198" s="77"/>
      <c r="B198" s="28"/>
      <c r="C198" s="62" t="s">
        <v>296</v>
      </c>
      <c r="D198" s="74">
        <v>50</v>
      </c>
      <c r="E198" s="74">
        <v>61</v>
      </c>
      <c r="F198" s="75">
        <v>13.8</v>
      </c>
      <c r="G198" s="75">
        <v>9.1999999999999993</v>
      </c>
      <c r="H198" s="75" t="s">
        <v>235</v>
      </c>
      <c r="I198" s="75">
        <v>46</v>
      </c>
      <c r="J198" s="75" t="s">
        <v>194</v>
      </c>
    </row>
    <row r="199" spans="1:10" s="80" customFormat="1" ht="15.05" customHeight="1" x14ac:dyDescent="0.25">
      <c r="A199" s="77"/>
      <c r="B199" s="77" t="s">
        <v>16</v>
      </c>
      <c r="C199" s="77"/>
      <c r="D199" s="78">
        <f>SUM(D193:D198)</f>
        <v>420</v>
      </c>
      <c r="E199" s="78">
        <f t="shared" ref="E199:G199" si="12">SUM(E193:E198)</f>
        <v>474</v>
      </c>
      <c r="F199" s="78">
        <f t="shared" si="12"/>
        <v>109.88999999999999</v>
      </c>
      <c r="G199" s="78">
        <f t="shared" si="12"/>
        <v>66.069999999999993</v>
      </c>
      <c r="H199" s="79" t="s">
        <v>193</v>
      </c>
      <c r="I199" s="79" t="s">
        <v>193</v>
      </c>
      <c r="J199" s="79" t="s">
        <v>193</v>
      </c>
    </row>
    <row r="200" spans="1:10" s="76" customFormat="1" ht="15.05" customHeight="1" x14ac:dyDescent="0.25">
      <c r="A200" s="77"/>
      <c r="B200" s="28" t="s">
        <v>5</v>
      </c>
      <c r="C200" s="29" t="s">
        <v>348</v>
      </c>
      <c r="D200" s="74">
        <v>33</v>
      </c>
      <c r="E200" s="74">
        <v>32</v>
      </c>
      <c r="F200" s="75">
        <v>9</v>
      </c>
      <c r="G200" s="75">
        <v>4</v>
      </c>
      <c r="H200" s="75" t="s">
        <v>578</v>
      </c>
      <c r="I200" s="75">
        <v>41</v>
      </c>
      <c r="J200" s="75" t="s">
        <v>194</v>
      </c>
    </row>
    <row r="201" spans="1:10" s="76" customFormat="1" ht="15.05" customHeight="1" x14ac:dyDescent="0.25">
      <c r="A201" s="77"/>
      <c r="B201" s="28"/>
      <c r="C201" s="62" t="s">
        <v>297</v>
      </c>
      <c r="D201" s="74">
        <v>60</v>
      </c>
      <c r="E201" s="74">
        <v>133</v>
      </c>
      <c r="F201" s="75">
        <v>11</v>
      </c>
      <c r="G201" s="75">
        <v>7.7</v>
      </c>
      <c r="H201" s="75" t="s">
        <v>240</v>
      </c>
      <c r="I201" s="75">
        <v>39</v>
      </c>
      <c r="J201" s="75" t="s">
        <v>192</v>
      </c>
    </row>
    <row r="202" spans="1:10" s="76" customFormat="1" ht="15.05" customHeight="1" x14ac:dyDescent="0.25">
      <c r="A202" s="77"/>
      <c r="B202" s="28"/>
      <c r="C202" s="62" t="s">
        <v>209</v>
      </c>
      <c r="D202" s="74">
        <v>16</v>
      </c>
      <c r="E202" s="74">
        <v>33</v>
      </c>
      <c r="F202" s="75">
        <v>1.56</v>
      </c>
      <c r="G202" s="75">
        <v>1.1200000000000001</v>
      </c>
      <c r="H202" s="75" t="s">
        <v>241</v>
      </c>
      <c r="I202" s="75">
        <v>28</v>
      </c>
      <c r="J202" s="75" t="s">
        <v>192</v>
      </c>
    </row>
    <row r="203" spans="1:10" s="76" customFormat="1" ht="15.05" customHeight="1" x14ac:dyDescent="0.25">
      <c r="A203" s="77"/>
      <c r="B203" s="77" t="s">
        <v>20</v>
      </c>
      <c r="C203" s="28"/>
      <c r="D203" s="78">
        <f>SUM(D200:D202)</f>
        <v>109</v>
      </c>
      <c r="E203" s="78">
        <f>SUM(E200:E202)</f>
        <v>198</v>
      </c>
      <c r="F203" s="79">
        <f>SUM(F200:F202)</f>
        <v>21.56</v>
      </c>
      <c r="G203" s="79">
        <f>SUM(G200:G202)</f>
        <v>12.82</v>
      </c>
      <c r="H203" s="79" t="s">
        <v>193</v>
      </c>
      <c r="I203" s="79" t="s">
        <v>193</v>
      </c>
      <c r="J203" s="79" t="s">
        <v>193</v>
      </c>
    </row>
    <row r="204" spans="1:10" s="76" customFormat="1" ht="15.05" customHeight="1" x14ac:dyDescent="0.25">
      <c r="A204" s="82" t="s">
        <v>136</v>
      </c>
      <c r="B204" s="15" t="s">
        <v>14</v>
      </c>
      <c r="C204" s="72" t="s">
        <v>349</v>
      </c>
      <c r="D204" s="84">
        <v>34</v>
      </c>
      <c r="E204" s="84">
        <v>41</v>
      </c>
      <c r="F204" s="85">
        <v>9.4499999999999993</v>
      </c>
      <c r="G204" s="85">
        <v>4.2</v>
      </c>
      <c r="H204" s="85" t="s">
        <v>270</v>
      </c>
      <c r="I204" s="85">
        <v>46</v>
      </c>
      <c r="J204" s="85" t="s">
        <v>194</v>
      </c>
    </row>
    <row r="205" spans="1:10" s="76" customFormat="1" ht="15.05" customHeight="1" x14ac:dyDescent="0.25">
      <c r="A205" s="77"/>
      <c r="B205" s="28"/>
      <c r="C205" s="62" t="s">
        <v>137</v>
      </c>
      <c r="D205" s="74">
        <v>56</v>
      </c>
      <c r="E205" s="74">
        <v>66</v>
      </c>
      <c r="F205" s="75">
        <v>17.399999999999999</v>
      </c>
      <c r="G205" s="75">
        <v>11.4</v>
      </c>
      <c r="H205" s="75" t="s">
        <v>257</v>
      </c>
      <c r="I205" s="75">
        <v>46</v>
      </c>
      <c r="J205" s="75" t="s">
        <v>194</v>
      </c>
    </row>
    <row r="206" spans="1:10" s="76" customFormat="1" ht="15.05" customHeight="1" x14ac:dyDescent="0.25">
      <c r="A206" s="77"/>
      <c r="B206" s="28"/>
      <c r="C206" s="62" t="s">
        <v>138</v>
      </c>
      <c r="D206" s="74">
        <v>59</v>
      </c>
      <c r="E206" s="74">
        <v>68</v>
      </c>
      <c r="F206" s="75">
        <v>16.22</v>
      </c>
      <c r="G206" s="75">
        <v>10.4</v>
      </c>
      <c r="H206" s="75" t="s">
        <v>244</v>
      </c>
      <c r="I206" s="75">
        <v>45</v>
      </c>
      <c r="J206" s="75" t="s">
        <v>194</v>
      </c>
    </row>
    <row r="207" spans="1:10" s="80" customFormat="1" ht="15.05" customHeight="1" x14ac:dyDescent="0.25">
      <c r="A207" s="77"/>
      <c r="B207" s="77" t="s">
        <v>16</v>
      </c>
      <c r="C207" s="77"/>
      <c r="D207" s="78">
        <f>SUM(D204:D206)</f>
        <v>149</v>
      </c>
      <c r="E207" s="78">
        <f>SUM(E204:E206)</f>
        <v>175</v>
      </c>
      <c r="F207" s="79">
        <f t="shared" ref="F207:G207" si="13">SUM(F204:F206)</f>
        <v>43.069999999999993</v>
      </c>
      <c r="G207" s="79">
        <f t="shared" si="13"/>
        <v>26</v>
      </c>
      <c r="H207" s="79" t="s">
        <v>193</v>
      </c>
      <c r="I207" s="79" t="s">
        <v>193</v>
      </c>
      <c r="J207" s="79" t="s">
        <v>193</v>
      </c>
    </row>
    <row r="208" spans="1:10" s="76" customFormat="1" ht="15.05" customHeight="1" x14ac:dyDescent="0.25">
      <c r="A208" s="77"/>
      <c r="B208" s="28" t="s">
        <v>5</v>
      </c>
      <c r="C208" s="62" t="s">
        <v>139</v>
      </c>
      <c r="D208" s="74">
        <v>17</v>
      </c>
      <c r="E208" s="74">
        <v>36</v>
      </c>
      <c r="F208" s="75">
        <v>1.8</v>
      </c>
      <c r="G208" s="75">
        <v>0.9</v>
      </c>
      <c r="H208" s="75" t="s">
        <v>255</v>
      </c>
      <c r="I208" s="75">
        <v>42</v>
      </c>
      <c r="J208" s="75" t="s">
        <v>192</v>
      </c>
    </row>
    <row r="209" spans="1:10" s="76" customFormat="1" ht="15.05" customHeight="1" x14ac:dyDescent="0.25">
      <c r="A209" s="77"/>
      <c r="B209" s="28"/>
      <c r="C209" s="62" t="s">
        <v>140</v>
      </c>
      <c r="D209" s="74">
        <v>25</v>
      </c>
      <c r="E209" s="74">
        <v>50</v>
      </c>
      <c r="F209" s="75">
        <v>3.7</v>
      </c>
      <c r="G209" s="75">
        <v>1.9</v>
      </c>
      <c r="H209" s="75" t="s">
        <v>265</v>
      </c>
      <c r="I209" s="75">
        <v>45</v>
      </c>
      <c r="J209" s="75" t="s">
        <v>192</v>
      </c>
    </row>
    <row r="210" spans="1:10" s="76" customFormat="1" ht="15.05" customHeight="1" x14ac:dyDescent="0.25">
      <c r="A210" s="77"/>
      <c r="B210" s="28"/>
      <c r="C210" s="62" t="s">
        <v>141</v>
      </c>
      <c r="D210" s="74">
        <v>15</v>
      </c>
      <c r="E210" s="74">
        <v>33</v>
      </c>
      <c r="F210" s="75">
        <v>2.56</v>
      </c>
      <c r="G210" s="75">
        <v>1.3</v>
      </c>
      <c r="H210" s="75" t="s">
        <v>288</v>
      </c>
      <c r="I210" s="75">
        <v>40</v>
      </c>
      <c r="J210" s="75" t="s">
        <v>192</v>
      </c>
    </row>
    <row r="211" spans="1:10" s="80" customFormat="1" ht="15.05" customHeight="1" x14ac:dyDescent="0.25">
      <c r="A211" s="77"/>
      <c r="B211" s="77" t="s">
        <v>20</v>
      </c>
      <c r="C211" s="77"/>
      <c r="D211" s="78">
        <f>SUM(D208:D210)</f>
        <v>57</v>
      </c>
      <c r="E211" s="78">
        <f>SUM(E208:E210)</f>
        <v>119</v>
      </c>
      <c r="F211" s="79">
        <f t="shared" ref="F211:G211" si="14">SUM(F208:F210)</f>
        <v>8.06</v>
      </c>
      <c r="G211" s="79">
        <f t="shared" si="14"/>
        <v>4.0999999999999996</v>
      </c>
      <c r="H211" s="79" t="s">
        <v>193</v>
      </c>
      <c r="I211" s="79" t="s">
        <v>193</v>
      </c>
      <c r="J211" s="79" t="s">
        <v>193</v>
      </c>
    </row>
    <row r="212" spans="1:10" s="80" customFormat="1" ht="15.05" customHeight="1" x14ac:dyDescent="0.25">
      <c r="A212" s="82" t="s">
        <v>142</v>
      </c>
      <c r="B212" s="15" t="s">
        <v>14</v>
      </c>
      <c r="C212" s="16" t="s">
        <v>496</v>
      </c>
      <c r="D212" s="168">
        <v>56</v>
      </c>
      <c r="E212" s="168">
        <v>66</v>
      </c>
      <c r="F212" s="169">
        <v>15.2</v>
      </c>
      <c r="G212" s="169">
        <v>8</v>
      </c>
      <c r="H212" s="85" t="s">
        <v>235</v>
      </c>
      <c r="I212" s="85">
        <v>50</v>
      </c>
      <c r="J212" s="85" t="s">
        <v>194</v>
      </c>
    </row>
    <row r="213" spans="1:10" s="76" customFormat="1" ht="15.05" customHeight="1" x14ac:dyDescent="0.25">
      <c r="B213" s="127" t="s">
        <v>5</v>
      </c>
      <c r="C213" s="145" t="s">
        <v>143</v>
      </c>
      <c r="D213" s="146">
        <v>16</v>
      </c>
      <c r="E213" s="146">
        <v>28</v>
      </c>
      <c r="F213" s="147">
        <v>2.1</v>
      </c>
      <c r="G213" s="147">
        <v>1.4</v>
      </c>
      <c r="H213" s="178" t="s">
        <v>241</v>
      </c>
      <c r="I213" s="147">
        <v>39</v>
      </c>
      <c r="J213" s="147" t="s">
        <v>192</v>
      </c>
    </row>
    <row r="214" spans="1:10" s="76" customFormat="1" ht="15.05" customHeight="1" x14ac:dyDescent="0.25">
      <c r="A214" s="82" t="s">
        <v>144</v>
      </c>
      <c r="B214" s="15" t="s">
        <v>14</v>
      </c>
      <c r="C214" s="83" t="s">
        <v>210</v>
      </c>
      <c r="D214" s="84">
        <v>64</v>
      </c>
      <c r="E214" s="84">
        <v>86</v>
      </c>
      <c r="F214" s="85">
        <v>18.600000000000001</v>
      </c>
      <c r="G214" s="85">
        <v>11.5</v>
      </c>
      <c r="H214" s="85" t="s">
        <v>235</v>
      </c>
      <c r="I214" s="85">
        <v>47</v>
      </c>
      <c r="J214" s="85" t="s">
        <v>194</v>
      </c>
    </row>
    <row r="215" spans="1:10" s="76" customFormat="1" ht="15.05" customHeight="1" x14ac:dyDescent="0.25">
      <c r="A215" s="77"/>
      <c r="B215" s="28"/>
      <c r="C215" s="62" t="s">
        <v>593</v>
      </c>
      <c r="D215" s="74">
        <v>32</v>
      </c>
      <c r="E215" s="74">
        <v>17</v>
      </c>
      <c r="F215" s="75">
        <v>8.75</v>
      </c>
      <c r="G215" s="75">
        <v>6.35</v>
      </c>
      <c r="H215" s="75" t="s">
        <v>235</v>
      </c>
      <c r="I215" s="75">
        <v>48</v>
      </c>
      <c r="J215" s="75" t="s">
        <v>194</v>
      </c>
    </row>
    <row r="216" spans="1:10" s="76" customFormat="1" ht="15.05" customHeight="1" x14ac:dyDescent="0.25">
      <c r="A216" s="77"/>
      <c r="B216" s="28"/>
      <c r="C216" s="62" t="s">
        <v>145</v>
      </c>
      <c r="D216" s="74">
        <v>91</v>
      </c>
      <c r="E216" s="74">
        <v>124</v>
      </c>
      <c r="F216" s="75">
        <v>25.25</v>
      </c>
      <c r="G216" s="75">
        <v>15.69</v>
      </c>
      <c r="H216" s="75" t="s">
        <v>244</v>
      </c>
      <c r="I216" s="75">
        <v>45</v>
      </c>
      <c r="J216" s="75" t="s">
        <v>194</v>
      </c>
    </row>
    <row r="217" spans="1:10" s="76" customFormat="1" ht="15.05" customHeight="1" x14ac:dyDescent="0.25">
      <c r="A217" s="77"/>
      <c r="B217" s="28"/>
      <c r="C217" s="62" t="s">
        <v>146</v>
      </c>
      <c r="D217" s="74">
        <v>32</v>
      </c>
      <c r="E217" s="74">
        <v>39</v>
      </c>
      <c r="F217" s="75">
        <v>9.3000000000000007</v>
      </c>
      <c r="G217" s="75">
        <v>6.1</v>
      </c>
      <c r="H217" s="75" t="s">
        <v>235</v>
      </c>
      <c r="I217" s="75">
        <v>46</v>
      </c>
      <c r="J217" s="75" t="s">
        <v>194</v>
      </c>
    </row>
    <row r="218" spans="1:10" s="76" customFormat="1" ht="15.05" customHeight="1" x14ac:dyDescent="0.25">
      <c r="A218" s="77"/>
      <c r="B218" s="28"/>
      <c r="C218" s="62" t="s">
        <v>497</v>
      </c>
      <c r="D218" s="74">
        <v>32</v>
      </c>
      <c r="E218" s="74">
        <v>45</v>
      </c>
      <c r="F218" s="75">
        <v>9.3000000000000007</v>
      </c>
      <c r="G218" s="75">
        <v>6.1</v>
      </c>
      <c r="H218" s="75" t="s">
        <v>235</v>
      </c>
      <c r="I218" s="75">
        <v>46</v>
      </c>
      <c r="J218" s="75" t="s">
        <v>194</v>
      </c>
    </row>
    <row r="219" spans="1:10" s="80" customFormat="1" ht="15.05" customHeight="1" x14ac:dyDescent="0.25">
      <c r="A219" s="77"/>
      <c r="B219" s="77" t="s">
        <v>16</v>
      </c>
      <c r="C219" s="77"/>
      <c r="D219" s="78">
        <f>SUM(D214:D218)</f>
        <v>251</v>
      </c>
      <c r="E219" s="78">
        <f t="shared" ref="E219:G219" si="15">SUM(E214:E218)</f>
        <v>311</v>
      </c>
      <c r="F219" s="79">
        <f t="shared" si="15"/>
        <v>71.2</v>
      </c>
      <c r="G219" s="79">
        <f t="shared" si="15"/>
        <v>45.74</v>
      </c>
      <c r="H219" s="79" t="s">
        <v>193</v>
      </c>
      <c r="I219" s="79" t="s">
        <v>193</v>
      </c>
      <c r="J219" s="79" t="s">
        <v>193</v>
      </c>
    </row>
    <row r="220" spans="1:10" s="76" customFormat="1" ht="15.05" customHeight="1" x14ac:dyDescent="0.25">
      <c r="A220" s="77"/>
      <c r="B220" s="28" t="s">
        <v>5</v>
      </c>
      <c r="C220" s="62" t="s">
        <v>147</v>
      </c>
      <c r="D220" s="74">
        <v>33</v>
      </c>
      <c r="E220" s="74">
        <v>50</v>
      </c>
      <c r="F220" s="75">
        <v>3.2</v>
      </c>
      <c r="G220" s="75">
        <v>1.6</v>
      </c>
      <c r="H220" s="75" t="s">
        <v>278</v>
      </c>
      <c r="I220" s="75">
        <v>39</v>
      </c>
      <c r="J220" s="75" t="s">
        <v>192</v>
      </c>
    </row>
    <row r="221" spans="1:10" s="76" customFormat="1" ht="15.05" customHeight="1" x14ac:dyDescent="0.25">
      <c r="A221" s="77"/>
      <c r="B221" s="28"/>
      <c r="C221" s="62" t="s">
        <v>440</v>
      </c>
      <c r="D221" s="74">
        <v>16</v>
      </c>
      <c r="E221" s="74">
        <v>18</v>
      </c>
      <c r="F221" s="75">
        <v>1.96</v>
      </c>
      <c r="G221" s="75">
        <v>1.79</v>
      </c>
      <c r="H221" s="161" t="s">
        <v>463</v>
      </c>
      <c r="I221" s="75">
        <v>41</v>
      </c>
      <c r="J221" s="75" t="s">
        <v>192</v>
      </c>
    </row>
    <row r="222" spans="1:10" s="76" customFormat="1" ht="15.05" customHeight="1" x14ac:dyDescent="0.25">
      <c r="A222" s="77"/>
      <c r="B222" s="28"/>
      <c r="C222" s="62" t="s">
        <v>148</v>
      </c>
      <c r="D222" s="74">
        <v>20</v>
      </c>
      <c r="E222" s="74">
        <v>43</v>
      </c>
      <c r="F222" s="75">
        <v>3.5</v>
      </c>
      <c r="G222" s="75">
        <v>2.25</v>
      </c>
      <c r="H222" s="75" t="s">
        <v>283</v>
      </c>
      <c r="I222" s="75">
        <v>39</v>
      </c>
      <c r="J222" s="75" t="s">
        <v>192</v>
      </c>
    </row>
    <row r="223" spans="1:10" s="80" customFormat="1" ht="15.05" customHeight="1" x14ac:dyDescent="0.25">
      <c r="A223" s="77"/>
      <c r="B223" s="77" t="s">
        <v>20</v>
      </c>
      <c r="C223" s="77"/>
      <c r="D223" s="78">
        <f>SUM(D220:D222)</f>
        <v>69</v>
      </c>
      <c r="E223" s="78">
        <f>SUM(E220:E222)</f>
        <v>111</v>
      </c>
      <c r="F223" s="79">
        <f t="shared" ref="F223:G223" si="16">SUM(F220:F222)</f>
        <v>8.66</v>
      </c>
      <c r="G223" s="79">
        <f t="shared" si="16"/>
        <v>5.6400000000000006</v>
      </c>
      <c r="H223" s="79" t="s">
        <v>193</v>
      </c>
      <c r="I223" s="79" t="s">
        <v>193</v>
      </c>
      <c r="J223" s="79" t="s">
        <v>193</v>
      </c>
    </row>
    <row r="224" spans="1:10" s="76" customFormat="1" ht="15.05" customHeight="1" x14ac:dyDescent="0.25">
      <c r="A224" s="148" t="s">
        <v>149</v>
      </c>
      <c r="B224" s="120" t="s">
        <v>5</v>
      </c>
      <c r="C224" s="138" t="s">
        <v>150</v>
      </c>
      <c r="D224" s="149">
        <v>16</v>
      </c>
      <c r="E224" s="149">
        <v>33</v>
      </c>
      <c r="F224" s="150">
        <v>2</v>
      </c>
      <c r="G224" s="150">
        <v>1</v>
      </c>
      <c r="H224" s="150" t="s">
        <v>255</v>
      </c>
      <c r="I224" s="150">
        <v>39</v>
      </c>
      <c r="J224" s="150" t="s">
        <v>192</v>
      </c>
    </row>
    <row r="225" spans="1:10" s="76" customFormat="1" ht="15.05" customHeight="1" x14ac:dyDescent="0.25">
      <c r="A225" s="82" t="s">
        <v>151</v>
      </c>
      <c r="B225" s="83" t="s">
        <v>14</v>
      </c>
      <c r="C225" s="83" t="s">
        <v>211</v>
      </c>
      <c r="D225" s="84">
        <v>54</v>
      </c>
      <c r="E225" s="84">
        <v>75</v>
      </c>
      <c r="F225" s="85">
        <v>14.7</v>
      </c>
      <c r="G225" s="85">
        <v>8</v>
      </c>
      <c r="H225" s="85" t="s">
        <v>257</v>
      </c>
      <c r="I225" s="85">
        <v>45</v>
      </c>
      <c r="J225" s="85" t="s">
        <v>194</v>
      </c>
    </row>
    <row r="226" spans="1:10" s="76" customFormat="1" ht="15.05" customHeight="1" x14ac:dyDescent="0.25">
      <c r="A226" s="77"/>
      <c r="B226" s="28" t="s">
        <v>5</v>
      </c>
      <c r="C226" s="62" t="s">
        <v>212</v>
      </c>
      <c r="D226" s="74">
        <v>16</v>
      </c>
      <c r="E226" s="74">
        <v>34</v>
      </c>
      <c r="F226" s="75">
        <v>1.7</v>
      </c>
      <c r="G226" s="75">
        <v>0.85</v>
      </c>
      <c r="H226" s="75" t="s">
        <v>254</v>
      </c>
      <c r="I226" s="75">
        <v>39</v>
      </c>
      <c r="J226" s="75" t="s">
        <v>192</v>
      </c>
    </row>
    <row r="227" spans="1:10" s="76" customFormat="1" ht="15.05" customHeight="1" x14ac:dyDescent="0.25">
      <c r="A227" s="82" t="s">
        <v>154</v>
      </c>
      <c r="B227" s="15" t="s">
        <v>14</v>
      </c>
      <c r="C227" s="83" t="s">
        <v>594</v>
      </c>
      <c r="D227" s="84">
        <v>28</v>
      </c>
      <c r="E227" s="84">
        <v>8</v>
      </c>
      <c r="F227" s="85">
        <v>4.05</v>
      </c>
      <c r="G227" s="85">
        <v>2.65</v>
      </c>
      <c r="H227" s="85" t="s">
        <v>578</v>
      </c>
      <c r="I227" s="85">
        <v>45</v>
      </c>
      <c r="J227" s="85" t="s">
        <v>194</v>
      </c>
    </row>
    <row r="228" spans="1:10" s="76" customFormat="1" ht="15.05" customHeight="1" x14ac:dyDescent="0.25">
      <c r="A228" s="77"/>
      <c r="B228" s="28"/>
      <c r="C228" s="62" t="s">
        <v>155</v>
      </c>
      <c r="D228" s="74">
        <v>80</v>
      </c>
      <c r="E228" s="74">
        <v>102</v>
      </c>
      <c r="F228" s="75">
        <v>21.95</v>
      </c>
      <c r="G228" s="75">
        <v>13.4</v>
      </c>
      <c r="H228" s="75" t="s">
        <v>235</v>
      </c>
      <c r="I228" s="75">
        <v>45</v>
      </c>
      <c r="J228" s="75" t="s">
        <v>194</v>
      </c>
    </row>
    <row r="229" spans="1:10" s="76" customFormat="1" ht="15.05" customHeight="1" x14ac:dyDescent="0.25">
      <c r="A229" s="77"/>
      <c r="B229" s="77" t="s">
        <v>16</v>
      </c>
      <c r="C229" s="62"/>
      <c r="D229" s="78">
        <f>SUM(D227:D228)</f>
        <v>108</v>
      </c>
      <c r="E229" s="78">
        <f t="shared" ref="E229:G229" si="17">SUM(E227:E228)</f>
        <v>110</v>
      </c>
      <c r="F229" s="78">
        <f t="shared" si="17"/>
        <v>26</v>
      </c>
      <c r="G229" s="78">
        <f t="shared" si="17"/>
        <v>16.05</v>
      </c>
      <c r="H229" s="75"/>
      <c r="I229" s="75"/>
      <c r="J229" s="75"/>
    </row>
    <row r="230" spans="1:10" s="76" customFormat="1" ht="15.05" customHeight="1" x14ac:dyDescent="0.25">
      <c r="A230" s="140"/>
      <c r="B230" s="127" t="s">
        <v>5</v>
      </c>
      <c r="C230" s="145" t="s">
        <v>156</v>
      </c>
      <c r="D230" s="146">
        <v>15</v>
      </c>
      <c r="E230" s="146">
        <v>29</v>
      </c>
      <c r="F230" s="147">
        <v>2.1</v>
      </c>
      <c r="G230" s="147">
        <v>1.05</v>
      </c>
      <c r="H230" s="147" t="s">
        <v>239</v>
      </c>
      <c r="I230" s="147">
        <v>39</v>
      </c>
      <c r="J230" s="147" t="s">
        <v>192</v>
      </c>
    </row>
    <row r="231" spans="1:10" s="76" customFormat="1" ht="15.05" customHeight="1" x14ac:dyDescent="0.25">
      <c r="A231" s="82" t="s">
        <v>157</v>
      </c>
      <c r="B231" s="15" t="s">
        <v>14</v>
      </c>
      <c r="C231" s="83" t="s">
        <v>213</v>
      </c>
      <c r="D231" s="84">
        <v>29</v>
      </c>
      <c r="E231" s="84">
        <v>30</v>
      </c>
      <c r="F231" s="85">
        <v>8</v>
      </c>
      <c r="G231" s="85">
        <v>4.4000000000000004</v>
      </c>
      <c r="H231" s="85" t="s">
        <v>257</v>
      </c>
      <c r="I231" s="85">
        <v>45</v>
      </c>
      <c r="J231" s="85" t="s">
        <v>194</v>
      </c>
    </row>
    <row r="232" spans="1:10" s="76" customFormat="1" ht="15.05" customHeight="1" x14ac:dyDescent="0.25">
      <c r="A232" s="77"/>
      <c r="B232" s="28"/>
      <c r="C232" s="62" t="s">
        <v>569</v>
      </c>
      <c r="D232" s="74">
        <v>32</v>
      </c>
      <c r="E232" s="74">
        <v>37</v>
      </c>
      <c r="F232" s="75">
        <v>7.1</v>
      </c>
      <c r="G232" s="75">
        <v>3.8</v>
      </c>
      <c r="H232" s="75" t="s">
        <v>578</v>
      </c>
      <c r="I232" s="75">
        <v>45</v>
      </c>
      <c r="J232" s="75" t="s">
        <v>194</v>
      </c>
    </row>
    <row r="233" spans="1:10" s="76" customFormat="1" ht="15.05" customHeight="1" x14ac:dyDescent="0.25">
      <c r="A233" s="77"/>
      <c r="B233" s="28"/>
      <c r="C233" s="62" t="s">
        <v>499</v>
      </c>
      <c r="D233" s="74">
        <v>61</v>
      </c>
      <c r="E233" s="74">
        <v>72</v>
      </c>
      <c r="F233" s="75">
        <v>21.4</v>
      </c>
      <c r="G233" s="75">
        <v>13.4</v>
      </c>
      <c r="H233" s="75" t="s">
        <v>257</v>
      </c>
      <c r="I233" s="75">
        <v>45</v>
      </c>
      <c r="J233" s="75" t="s">
        <v>194</v>
      </c>
    </row>
    <row r="234" spans="1:10" s="76" customFormat="1" ht="15.05" customHeight="1" x14ac:dyDescent="0.25">
      <c r="A234" s="77"/>
      <c r="B234" s="28"/>
      <c r="C234" s="96" t="s">
        <v>350</v>
      </c>
      <c r="D234" s="74">
        <v>75</v>
      </c>
      <c r="E234" s="74">
        <v>81</v>
      </c>
      <c r="F234" s="75">
        <v>22.4</v>
      </c>
      <c r="G234" s="75">
        <v>14.6</v>
      </c>
      <c r="H234" s="75" t="s">
        <v>257</v>
      </c>
      <c r="I234" s="75">
        <v>45</v>
      </c>
      <c r="J234" s="75" t="s">
        <v>194</v>
      </c>
    </row>
    <row r="235" spans="1:10" s="76" customFormat="1" ht="15.05" customHeight="1" x14ac:dyDescent="0.25">
      <c r="A235" s="77"/>
      <c r="B235" s="28"/>
      <c r="C235" s="96" t="s">
        <v>570</v>
      </c>
      <c r="D235" s="74">
        <v>26</v>
      </c>
      <c r="E235" s="74">
        <v>43</v>
      </c>
      <c r="F235" s="75">
        <v>7.2</v>
      </c>
      <c r="G235" s="75">
        <v>3.6</v>
      </c>
      <c r="H235" s="75" t="s">
        <v>236</v>
      </c>
      <c r="I235" s="75">
        <v>49</v>
      </c>
      <c r="J235" s="75" t="s">
        <v>194</v>
      </c>
    </row>
    <row r="236" spans="1:10" s="76" customFormat="1" ht="15.05" customHeight="1" x14ac:dyDescent="0.25">
      <c r="A236" s="77"/>
      <c r="B236" s="77" t="s">
        <v>16</v>
      </c>
      <c r="C236" s="28"/>
      <c r="D236" s="78">
        <f>SUM(D231:D235)</f>
        <v>223</v>
      </c>
      <c r="E236" s="78">
        <f>SUM(E231:E235)</f>
        <v>263</v>
      </c>
      <c r="F236" s="79">
        <f>SUM(F231:F235)</f>
        <v>66.099999999999994</v>
      </c>
      <c r="G236" s="79">
        <f>SUM(G231:G235)</f>
        <v>39.800000000000004</v>
      </c>
      <c r="H236" s="79" t="s">
        <v>193</v>
      </c>
      <c r="I236" s="79" t="s">
        <v>193</v>
      </c>
      <c r="J236" s="79" t="s">
        <v>193</v>
      </c>
    </row>
    <row r="237" spans="1:10" s="76" customFormat="1" ht="15.05" customHeight="1" x14ac:dyDescent="0.25">
      <c r="A237" s="77"/>
      <c r="B237" s="28" t="s">
        <v>5</v>
      </c>
      <c r="C237" s="62" t="s">
        <v>214</v>
      </c>
      <c r="D237" s="74">
        <v>25</v>
      </c>
      <c r="E237" s="74">
        <v>48</v>
      </c>
      <c r="F237" s="75">
        <v>4.2</v>
      </c>
      <c r="G237" s="75">
        <v>2.4</v>
      </c>
      <c r="H237" s="161" t="s">
        <v>300</v>
      </c>
      <c r="I237" s="75">
        <v>45</v>
      </c>
      <c r="J237" s="75" t="s">
        <v>194</v>
      </c>
    </row>
    <row r="238" spans="1:10" s="80" customFormat="1" ht="15.05" customHeight="1" x14ac:dyDescent="0.25">
      <c r="A238" s="77"/>
      <c r="B238" s="77" t="s">
        <v>20</v>
      </c>
      <c r="C238" s="77"/>
      <c r="D238" s="78">
        <f>SUM(D237:D237)</f>
        <v>25</v>
      </c>
      <c r="E238" s="78">
        <f>SUM(E237:E237)</f>
        <v>48</v>
      </c>
      <c r="F238" s="79">
        <f>SUM(F237:F237)</f>
        <v>4.2</v>
      </c>
      <c r="G238" s="79">
        <f>SUM(G237:G237)</f>
        <v>2.4</v>
      </c>
      <c r="H238" s="79" t="s">
        <v>193</v>
      </c>
      <c r="I238" s="79" t="s">
        <v>193</v>
      </c>
      <c r="J238" s="79" t="s">
        <v>193</v>
      </c>
    </row>
    <row r="239" spans="1:10" s="80" customFormat="1" ht="15.05" customHeight="1" x14ac:dyDescent="0.25">
      <c r="A239" s="82" t="s">
        <v>160</v>
      </c>
      <c r="B239" s="15" t="s">
        <v>14</v>
      </c>
      <c r="C239" s="15" t="s">
        <v>571</v>
      </c>
      <c r="D239" s="84">
        <v>60</v>
      </c>
      <c r="E239" s="84">
        <v>88</v>
      </c>
      <c r="F239" s="85">
        <v>18</v>
      </c>
      <c r="G239" s="85">
        <v>9.1999999999999993</v>
      </c>
      <c r="H239" s="85" t="s">
        <v>257</v>
      </c>
      <c r="I239" s="85">
        <v>48</v>
      </c>
      <c r="J239" s="85" t="s">
        <v>194</v>
      </c>
    </row>
    <row r="240" spans="1:10" s="76" customFormat="1" ht="15.05" customHeight="1" x14ac:dyDescent="0.25">
      <c r="A240" s="140"/>
      <c r="B240" s="127" t="s">
        <v>5</v>
      </c>
      <c r="C240" s="145" t="s">
        <v>572</v>
      </c>
      <c r="D240" s="146">
        <v>24</v>
      </c>
      <c r="E240" s="146">
        <v>29</v>
      </c>
      <c r="F240" s="147">
        <v>1.6</v>
      </c>
      <c r="G240" s="147">
        <v>0.8</v>
      </c>
      <c r="H240" s="147" t="s">
        <v>239</v>
      </c>
      <c r="I240" s="147">
        <v>39</v>
      </c>
      <c r="J240" s="147" t="s">
        <v>192</v>
      </c>
    </row>
    <row r="241" spans="1:10" s="76" customFormat="1" ht="15.05" customHeight="1" x14ac:dyDescent="0.25">
      <c r="A241" s="82" t="s">
        <v>162</v>
      </c>
      <c r="B241" s="15" t="s">
        <v>5</v>
      </c>
      <c r="C241" s="83" t="s">
        <v>163</v>
      </c>
      <c r="D241" s="84">
        <v>16</v>
      </c>
      <c r="E241" s="84">
        <v>19</v>
      </c>
      <c r="F241" s="85">
        <v>0.8</v>
      </c>
      <c r="G241" s="85">
        <v>0.4</v>
      </c>
      <c r="H241" s="169" t="s">
        <v>259</v>
      </c>
      <c r="I241" s="85">
        <v>36</v>
      </c>
      <c r="J241" s="85" t="s">
        <v>192</v>
      </c>
    </row>
    <row r="242" spans="1:10" s="76" customFormat="1" ht="15.05" customHeight="1" x14ac:dyDescent="0.25">
      <c r="A242" s="77"/>
      <c r="B242" s="28"/>
      <c r="C242" s="62" t="s">
        <v>164</v>
      </c>
      <c r="D242" s="74">
        <v>16</v>
      </c>
      <c r="E242" s="74">
        <v>19</v>
      </c>
      <c r="F242" s="75">
        <v>2.2999999999999998</v>
      </c>
      <c r="G242" s="75">
        <v>1.5</v>
      </c>
      <c r="H242" s="75" t="s">
        <v>500</v>
      </c>
      <c r="I242" s="161">
        <v>39</v>
      </c>
      <c r="J242" s="75" t="s">
        <v>194</v>
      </c>
    </row>
    <row r="243" spans="1:10" s="80" customFormat="1" ht="15.05" customHeight="1" x14ac:dyDescent="0.25">
      <c r="A243" s="140"/>
      <c r="B243" s="140" t="s">
        <v>20</v>
      </c>
      <c r="C243" s="142"/>
      <c r="D243" s="143">
        <f>SUM(D241:D242)</f>
        <v>32</v>
      </c>
      <c r="E243" s="143">
        <f>SUM(E241:E242)</f>
        <v>38</v>
      </c>
      <c r="F243" s="144">
        <f t="shared" ref="F243:G243" si="18">SUM(F241:F242)</f>
        <v>3.0999999999999996</v>
      </c>
      <c r="G243" s="144">
        <f t="shared" si="18"/>
        <v>1.9</v>
      </c>
      <c r="H243" s="144" t="s">
        <v>193</v>
      </c>
      <c r="I243" s="144" t="s">
        <v>193</v>
      </c>
      <c r="J243" s="144" t="s">
        <v>193</v>
      </c>
    </row>
    <row r="244" spans="1:10" s="76" customFormat="1" ht="15.05" customHeight="1" x14ac:dyDescent="0.25">
      <c r="A244" s="77" t="s">
        <v>165</v>
      </c>
      <c r="B244" s="28" t="s">
        <v>14</v>
      </c>
      <c r="C244" s="62" t="s">
        <v>166</v>
      </c>
      <c r="D244" s="74">
        <v>28</v>
      </c>
      <c r="E244" s="74">
        <v>35</v>
      </c>
      <c r="F244" s="75">
        <v>8.5500000000000007</v>
      </c>
      <c r="G244" s="75">
        <v>4.6500000000000004</v>
      </c>
      <c r="H244" s="75" t="s">
        <v>235</v>
      </c>
      <c r="I244" s="75">
        <v>46</v>
      </c>
      <c r="J244" s="75" t="s">
        <v>194</v>
      </c>
    </row>
    <row r="245" spans="1:10" s="76" customFormat="1" ht="15.05" customHeight="1" x14ac:dyDescent="0.25">
      <c r="A245" s="77"/>
      <c r="B245" s="28"/>
      <c r="C245" s="62" t="s">
        <v>501</v>
      </c>
      <c r="D245" s="74">
        <v>134</v>
      </c>
      <c r="E245" s="74">
        <v>167</v>
      </c>
      <c r="F245" s="75">
        <v>40.4</v>
      </c>
      <c r="G245" s="75">
        <v>24.4</v>
      </c>
      <c r="H245" s="75" t="s">
        <v>235</v>
      </c>
      <c r="I245" s="75">
        <v>46</v>
      </c>
      <c r="J245" s="75" t="s">
        <v>194</v>
      </c>
    </row>
    <row r="246" spans="1:10" s="76" customFormat="1" ht="15.05" customHeight="1" x14ac:dyDescent="0.25">
      <c r="A246" s="77"/>
      <c r="B246" s="28"/>
      <c r="C246" s="62" t="s">
        <v>441</v>
      </c>
      <c r="D246" s="74">
        <v>56</v>
      </c>
      <c r="E246" s="74">
        <v>61</v>
      </c>
      <c r="F246" s="75">
        <v>17.600000000000001</v>
      </c>
      <c r="G246" s="75">
        <v>10.85</v>
      </c>
      <c r="H246" s="75" t="s">
        <v>235</v>
      </c>
      <c r="I246" s="75">
        <v>46</v>
      </c>
      <c r="J246" s="75" t="s">
        <v>194</v>
      </c>
    </row>
    <row r="247" spans="1:10" s="76" customFormat="1" ht="15.05" customHeight="1" x14ac:dyDescent="0.25">
      <c r="A247" s="77"/>
      <c r="B247" s="28"/>
      <c r="C247" s="96" t="s">
        <v>301</v>
      </c>
      <c r="D247" s="74">
        <v>159</v>
      </c>
      <c r="E247" s="74">
        <v>200</v>
      </c>
      <c r="F247" s="75">
        <v>43</v>
      </c>
      <c r="G247" s="75">
        <v>26.6</v>
      </c>
      <c r="H247" s="75" t="s">
        <v>235</v>
      </c>
      <c r="I247" s="75">
        <v>46</v>
      </c>
      <c r="J247" s="75" t="s">
        <v>194</v>
      </c>
    </row>
    <row r="248" spans="1:10" s="76" customFormat="1" ht="15.05" customHeight="1" x14ac:dyDescent="0.25">
      <c r="A248" s="77"/>
      <c r="B248" s="28"/>
      <c r="C248" s="96" t="s">
        <v>167</v>
      </c>
      <c r="D248" s="74">
        <v>94</v>
      </c>
      <c r="E248" s="74">
        <v>114</v>
      </c>
      <c r="F248" s="75">
        <v>29.3</v>
      </c>
      <c r="G248" s="75">
        <v>18.399999999999999</v>
      </c>
      <c r="H248" s="75" t="s">
        <v>235</v>
      </c>
      <c r="I248" s="75">
        <v>46</v>
      </c>
      <c r="J248" s="75" t="s">
        <v>194</v>
      </c>
    </row>
    <row r="249" spans="1:10" s="76" customFormat="1" ht="15.05" customHeight="1" x14ac:dyDescent="0.25">
      <c r="A249" s="77"/>
      <c r="B249" s="28"/>
      <c r="C249" s="96" t="s">
        <v>302</v>
      </c>
      <c r="D249" s="74">
        <v>63</v>
      </c>
      <c r="E249" s="74">
        <v>80</v>
      </c>
      <c r="F249" s="75">
        <v>19.2</v>
      </c>
      <c r="G249" s="75">
        <v>10.5</v>
      </c>
      <c r="H249" s="75" t="s">
        <v>235</v>
      </c>
      <c r="I249" s="75">
        <v>46</v>
      </c>
      <c r="J249" s="75" t="s">
        <v>194</v>
      </c>
    </row>
    <row r="250" spans="1:10" s="76" customFormat="1" ht="15.05" customHeight="1" x14ac:dyDescent="0.25">
      <c r="A250" s="77"/>
      <c r="B250" s="77" t="s">
        <v>16</v>
      </c>
      <c r="C250" s="28"/>
      <c r="D250" s="78">
        <f>SUM(D244:D249)</f>
        <v>534</v>
      </c>
      <c r="E250" s="78">
        <f>SUM(E244:E249)</f>
        <v>657</v>
      </c>
      <c r="F250" s="79">
        <f t="shared" ref="F250:G250" si="19">SUM(F244:F249)</f>
        <v>158.05000000000001</v>
      </c>
      <c r="G250" s="79">
        <f t="shared" si="19"/>
        <v>95.4</v>
      </c>
      <c r="H250" s="79" t="s">
        <v>193</v>
      </c>
      <c r="I250" s="79" t="s">
        <v>193</v>
      </c>
      <c r="J250" s="79" t="s">
        <v>193</v>
      </c>
    </row>
    <row r="251" spans="1:10" s="76" customFormat="1" ht="15.05" customHeight="1" x14ac:dyDescent="0.25">
      <c r="A251" s="77"/>
      <c r="B251" s="28" t="s">
        <v>5</v>
      </c>
      <c r="C251" s="62" t="s">
        <v>168</v>
      </c>
      <c r="D251" s="74">
        <v>20</v>
      </c>
      <c r="E251" s="74">
        <v>40</v>
      </c>
      <c r="F251" s="75">
        <v>2.66</v>
      </c>
      <c r="G251" s="75">
        <v>1.86</v>
      </c>
      <c r="H251" s="75" t="s">
        <v>239</v>
      </c>
      <c r="I251" s="75">
        <v>39</v>
      </c>
      <c r="J251" s="75" t="s">
        <v>192</v>
      </c>
    </row>
    <row r="252" spans="1:10" s="76" customFormat="1" ht="15.05" customHeight="1" x14ac:dyDescent="0.25">
      <c r="A252" s="77"/>
      <c r="B252" s="28"/>
      <c r="C252" s="62" t="s">
        <v>215</v>
      </c>
      <c r="D252" s="74">
        <v>17</v>
      </c>
      <c r="E252" s="74">
        <v>36</v>
      </c>
      <c r="F252" s="75">
        <v>2.64</v>
      </c>
      <c r="G252" s="75">
        <v>0.92</v>
      </c>
      <c r="H252" s="75" t="s">
        <v>239</v>
      </c>
      <c r="I252" s="75">
        <v>39</v>
      </c>
      <c r="J252" s="75" t="s">
        <v>192</v>
      </c>
    </row>
    <row r="253" spans="1:10" s="76" customFormat="1" ht="15.05" customHeight="1" x14ac:dyDescent="0.25">
      <c r="A253" s="77"/>
      <c r="B253" s="28"/>
      <c r="C253" s="62" t="s">
        <v>216</v>
      </c>
      <c r="D253" s="74">
        <v>17</v>
      </c>
      <c r="E253" s="74">
        <v>38</v>
      </c>
      <c r="F253" s="75">
        <v>2.64</v>
      </c>
      <c r="G253" s="75">
        <v>0.92</v>
      </c>
      <c r="H253" s="75" t="s">
        <v>239</v>
      </c>
      <c r="I253" s="75">
        <v>39</v>
      </c>
      <c r="J253" s="75" t="s">
        <v>192</v>
      </c>
    </row>
    <row r="254" spans="1:10" s="76" customFormat="1" ht="15.05" customHeight="1" x14ac:dyDescent="0.25">
      <c r="A254" s="77"/>
      <c r="B254" s="28"/>
      <c r="C254" s="62" t="s">
        <v>165</v>
      </c>
      <c r="D254" s="74">
        <v>20</v>
      </c>
      <c r="E254" s="74">
        <v>44</v>
      </c>
      <c r="F254" s="75">
        <v>2.64</v>
      </c>
      <c r="G254" s="75">
        <v>1.84</v>
      </c>
      <c r="H254" s="75" t="s">
        <v>239</v>
      </c>
      <c r="I254" s="75">
        <v>39</v>
      </c>
      <c r="J254" s="75" t="s">
        <v>192</v>
      </c>
    </row>
    <row r="255" spans="1:10" s="76" customFormat="1" ht="15.05" customHeight="1" x14ac:dyDescent="0.25">
      <c r="A255" s="77"/>
      <c r="B255" s="77" t="s">
        <v>20</v>
      </c>
      <c r="C255" s="28"/>
      <c r="D255" s="78">
        <f>SUM(D251:D254)</f>
        <v>74</v>
      </c>
      <c r="E255" s="78">
        <f>SUM(E251:E254)</f>
        <v>158</v>
      </c>
      <c r="F255" s="79">
        <f t="shared" ref="F255:G255" si="20">SUM(F251:F254)</f>
        <v>10.580000000000002</v>
      </c>
      <c r="G255" s="79">
        <f t="shared" si="20"/>
        <v>5.54</v>
      </c>
      <c r="H255" s="79" t="s">
        <v>193</v>
      </c>
      <c r="I255" s="79" t="s">
        <v>193</v>
      </c>
      <c r="J255" s="79" t="s">
        <v>193</v>
      </c>
    </row>
    <row r="256" spans="1:10" s="76" customFormat="1" ht="15.05" customHeight="1" x14ac:dyDescent="0.25">
      <c r="A256" s="82" t="s">
        <v>170</v>
      </c>
      <c r="B256" s="15" t="s">
        <v>14</v>
      </c>
      <c r="C256" s="83" t="s">
        <v>171</v>
      </c>
      <c r="D256" s="84">
        <v>60</v>
      </c>
      <c r="E256" s="84">
        <v>74</v>
      </c>
      <c r="F256" s="85">
        <v>16</v>
      </c>
      <c r="G256" s="85">
        <v>10.1</v>
      </c>
      <c r="H256" s="85" t="s">
        <v>235</v>
      </c>
      <c r="I256" s="85">
        <v>45</v>
      </c>
      <c r="J256" s="85" t="s">
        <v>194</v>
      </c>
    </row>
    <row r="257" spans="1:10" s="76" customFormat="1" ht="15.05" customHeight="1" x14ac:dyDescent="0.25">
      <c r="A257" s="77"/>
      <c r="B257" s="28"/>
      <c r="C257" s="62" t="s">
        <v>573</v>
      </c>
      <c r="D257" s="74">
        <v>44</v>
      </c>
      <c r="E257" s="74">
        <v>51</v>
      </c>
      <c r="F257" s="75">
        <v>9</v>
      </c>
      <c r="G257" s="75">
        <v>4.5</v>
      </c>
      <c r="H257" s="75" t="s">
        <v>235</v>
      </c>
      <c r="I257" s="75">
        <v>50</v>
      </c>
      <c r="J257" s="75" t="s">
        <v>194</v>
      </c>
    </row>
    <row r="258" spans="1:10" s="76" customFormat="1" ht="15.05" customHeight="1" x14ac:dyDescent="0.25">
      <c r="A258" s="77"/>
      <c r="B258" s="28"/>
      <c r="C258" s="62" t="s">
        <v>172</v>
      </c>
      <c r="D258" s="74">
        <v>64</v>
      </c>
      <c r="E258" s="74">
        <v>78</v>
      </c>
      <c r="F258" s="75">
        <v>18.7</v>
      </c>
      <c r="G258" s="75">
        <v>11.3</v>
      </c>
      <c r="H258" s="75" t="s">
        <v>235</v>
      </c>
      <c r="I258" s="75">
        <v>45</v>
      </c>
      <c r="J258" s="75" t="s">
        <v>194</v>
      </c>
    </row>
    <row r="259" spans="1:10" s="76" customFormat="1" ht="15.05" customHeight="1" x14ac:dyDescent="0.25">
      <c r="A259" s="77"/>
      <c r="B259" s="28"/>
      <c r="C259" s="62" t="s">
        <v>442</v>
      </c>
      <c r="D259" s="74">
        <v>40</v>
      </c>
      <c r="E259" s="74">
        <v>40</v>
      </c>
      <c r="F259" s="75">
        <v>13</v>
      </c>
      <c r="G259" s="75">
        <v>6.2</v>
      </c>
      <c r="H259" s="75" t="s">
        <v>235</v>
      </c>
      <c r="I259" s="75">
        <v>45</v>
      </c>
      <c r="J259" s="75" t="s">
        <v>194</v>
      </c>
    </row>
    <row r="260" spans="1:10" s="80" customFormat="1" ht="15.05" customHeight="1" x14ac:dyDescent="0.25">
      <c r="A260" s="77"/>
      <c r="B260" s="77" t="s">
        <v>16</v>
      </c>
      <c r="C260" s="77"/>
      <c r="D260" s="78">
        <f>SUM(D256:D259)</f>
        <v>208</v>
      </c>
      <c r="E260" s="78">
        <f>SUM(E256:E259)</f>
        <v>243</v>
      </c>
      <c r="F260" s="79">
        <f>SUM(F256:F259)</f>
        <v>56.7</v>
      </c>
      <c r="G260" s="79">
        <f>SUM(G256:G259)</f>
        <v>32.1</v>
      </c>
      <c r="H260" s="79" t="s">
        <v>193</v>
      </c>
      <c r="I260" s="79" t="s">
        <v>193</v>
      </c>
      <c r="J260" s="79" t="s">
        <v>193</v>
      </c>
    </row>
    <row r="261" spans="1:10" s="76" customFormat="1" ht="15.05" customHeight="1" x14ac:dyDescent="0.25">
      <c r="A261" s="77"/>
      <c r="B261" s="28" t="s">
        <v>5</v>
      </c>
      <c r="C261" s="62" t="s">
        <v>173</v>
      </c>
      <c r="D261" s="74">
        <v>24</v>
      </c>
      <c r="E261" s="74">
        <v>14</v>
      </c>
      <c r="F261" s="75">
        <v>3</v>
      </c>
      <c r="G261" s="75">
        <v>2</v>
      </c>
      <c r="H261" s="161" t="s">
        <v>579</v>
      </c>
      <c r="I261" s="75">
        <v>36</v>
      </c>
      <c r="J261" s="75" t="s">
        <v>194</v>
      </c>
    </row>
    <row r="262" spans="1:10" s="76" customFormat="1" ht="15.05" customHeight="1" x14ac:dyDescent="0.25">
      <c r="A262" s="77"/>
      <c r="B262" s="28"/>
      <c r="C262" s="62" t="s">
        <v>175</v>
      </c>
      <c r="D262" s="74">
        <v>16</v>
      </c>
      <c r="E262" s="74">
        <v>29</v>
      </c>
      <c r="F262" s="75">
        <v>1.76</v>
      </c>
      <c r="G262" s="75">
        <v>0.88</v>
      </c>
      <c r="H262" s="75" t="s">
        <v>239</v>
      </c>
      <c r="I262" s="75">
        <v>37</v>
      </c>
      <c r="J262" s="75" t="s">
        <v>192</v>
      </c>
    </row>
    <row r="263" spans="1:10" s="76" customFormat="1" ht="15.05" customHeight="1" x14ac:dyDescent="0.25">
      <c r="A263" s="77"/>
      <c r="B263" s="28"/>
      <c r="C263" s="62" t="s">
        <v>176</v>
      </c>
      <c r="D263" s="74">
        <v>16</v>
      </c>
      <c r="E263" s="74">
        <v>30</v>
      </c>
      <c r="F263" s="75">
        <v>1.76</v>
      </c>
      <c r="G263" s="75">
        <v>0.88</v>
      </c>
      <c r="H263" s="75" t="s">
        <v>239</v>
      </c>
      <c r="I263" s="75">
        <v>37</v>
      </c>
      <c r="J263" s="75" t="s">
        <v>192</v>
      </c>
    </row>
    <row r="264" spans="1:10" s="80" customFormat="1" ht="15.05" customHeight="1" x14ac:dyDescent="0.25">
      <c r="A264" s="77"/>
      <c r="B264" s="77" t="s">
        <v>20</v>
      </c>
      <c r="C264" s="77"/>
      <c r="D264" s="78">
        <f>SUM(D261:D263)</f>
        <v>56</v>
      </c>
      <c r="E264" s="78">
        <f>SUM(E261:E263)</f>
        <v>73</v>
      </c>
      <c r="F264" s="79">
        <f>SUM(F261:F263)</f>
        <v>6.52</v>
      </c>
      <c r="G264" s="79">
        <f>SUM(G261:G263)</f>
        <v>3.76</v>
      </c>
      <c r="H264" s="79" t="s">
        <v>193</v>
      </c>
      <c r="I264" s="79" t="s">
        <v>193</v>
      </c>
      <c r="J264" s="79" t="s">
        <v>193</v>
      </c>
    </row>
    <row r="265" spans="1:10" s="76" customFormat="1" ht="15.05" customHeight="1" x14ac:dyDescent="0.25">
      <c r="A265" s="82" t="s">
        <v>178</v>
      </c>
      <c r="B265" s="15" t="s">
        <v>14</v>
      </c>
      <c r="C265" s="35" t="s">
        <v>306</v>
      </c>
      <c r="D265" s="84">
        <v>80</v>
      </c>
      <c r="E265" s="84">
        <v>98</v>
      </c>
      <c r="F265" s="85">
        <v>23</v>
      </c>
      <c r="G265" s="85">
        <v>12.8</v>
      </c>
      <c r="H265" s="85" t="s">
        <v>257</v>
      </c>
      <c r="I265" s="85">
        <v>45</v>
      </c>
      <c r="J265" s="85" t="s">
        <v>194</v>
      </c>
    </row>
    <row r="266" spans="1:10" s="76" customFormat="1" ht="15.05" customHeight="1" x14ac:dyDescent="0.25">
      <c r="A266" s="77"/>
      <c r="B266" s="28"/>
      <c r="C266" s="87" t="s">
        <v>443</v>
      </c>
      <c r="D266" s="74">
        <v>54</v>
      </c>
      <c r="E266" s="74">
        <v>68</v>
      </c>
      <c r="F266" s="75">
        <v>16.600000000000001</v>
      </c>
      <c r="G266" s="75">
        <v>9.6</v>
      </c>
      <c r="H266" s="75" t="s">
        <v>235</v>
      </c>
      <c r="I266" s="75">
        <v>46</v>
      </c>
      <c r="J266" s="75" t="s">
        <v>194</v>
      </c>
    </row>
    <row r="267" spans="1:10" s="76" customFormat="1" ht="15.05" customHeight="1" x14ac:dyDescent="0.25">
      <c r="A267" s="77"/>
      <c r="B267" s="28"/>
      <c r="C267" s="62" t="s">
        <v>305</v>
      </c>
      <c r="D267" s="74">
        <v>25</v>
      </c>
      <c r="E267" s="74">
        <v>28</v>
      </c>
      <c r="F267" s="75">
        <v>6.7</v>
      </c>
      <c r="G267" s="75">
        <v>4.3</v>
      </c>
      <c r="H267" s="75" t="s">
        <v>235</v>
      </c>
      <c r="I267" s="75">
        <v>46</v>
      </c>
      <c r="J267" s="75" t="s">
        <v>194</v>
      </c>
    </row>
    <row r="268" spans="1:10" s="80" customFormat="1" ht="15.05" customHeight="1" x14ac:dyDescent="0.25">
      <c r="A268" s="77"/>
      <c r="B268" s="77" t="s">
        <v>16</v>
      </c>
      <c r="C268" s="77"/>
      <c r="D268" s="78">
        <f>SUM(D265:D267)</f>
        <v>159</v>
      </c>
      <c r="E268" s="78">
        <f>SUM(E265:E267)</f>
        <v>194</v>
      </c>
      <c r="F268" s="79">
        <f t="shared" ref="F268:G268" si="21">SUM(F265:F267)</f>
        <v>46.300000000000004</v>
      </c>
      <c r="G268" s="79">
        <f t="shared" si="21"/>
        <v>26.7</v>
      </c>
      <c r="H268" s="79" t="s">
        <v>193</v>
      </c>
      <c r="I268" s="79" t="s">
        <v>193</v>
      </c>
      <c r="J268" s="79" t="s">
        <v>193</v>
      </c>
    </row>
    <row r="269" spans="1:10" s="76" customFormat="1" ht="15.05" customHeight="1" x14ac:dyDescent="0.25">
      <c r="A269" s="77"/>
      <c r="B269" s="28" t="s">
        <v>5</v>
      </c>
      <c r="C269" s="62" t="s">
        <v>574</v>
      </c>
      <c r="D269" s="74">
        <v>16</v>
      </c>
      <c r="E269" s="74">
        <v>21</v>
      </c>
      <c r="F269" s="75">
        <v>4</v>
      </c>
      <c r="G269" s="75">
        <v>2</v>
      </c>
      <c r="H269" s="75" t="s">
        <v>240</v>
      </c>
      <c r="I269" s="75">
        <v>39</v>
      </c>
      <c r="J269" s="75" t="s">
        <v>194</v>
      </c>
    </row>
    <row r="270" spans="1:10" s="76" customFormat="1" ht="15.05" customHeight="1" x14ac:dyDescent="0.25">
      <c r="A270" s="77"/>
      <c r="B270" s="28"/>
      <c r="C270" s="62" t="s">
        <v>217</v>
      </c>
      <c r="D270" s="74">
        <v>84</v>
      </c>
      <c r="E270" s="74">
        <v>44</v>
      </c>
      <c r="F270" s="75">
        <v>9</v>
      </c>
      <c r="G270" s="75">
        <v>5</v>
      </c>
      <c r="H270" s="75" t="s">
        <v>307</v>
      </c>
      <c r="I270" s="75">
        <v>41</v>
      </c>
      <c r="J270" s="75" t="s">
        <v>194</v>
      </c>
    </row>
    <row r="271" spans="1:10" s="76" customFormat="1" ht="15.05" customHeight="1" x14ac:dyDescent="0.25">
      <c r="A271" s="77"/>
      <c r="B271" s="28"/>
      <c r="C271" s="62" t="s">
        <v>411</v>
      </c>
      <c r="D271" s="74">
        <v>32</v>
      </c>
      <c r="E271" s="74">
        <v>37</v>
      </c>
      <c r="F271" s="75">
        <v>4</v>
      </c>
      <c r="G271" s="75">
        <v>3</v>
      </c>
      <c r="H271" s="75" t="s">
        <v>240</v>
      </c>
      <c r="I271" s="75">
        <v>19</v>
      </c>
      <c r="J271" s="75" t="s">
        <v>194</v>
      </c>
    </row>
    <row r="272" spans="1:10" s="76" customFormat="1" ht="15.05" customHeight="1" x14ac:dyDescent="0.25">
      <c r="A272" s="77"/>
      <c r="B272" s="28"/>
      <c r="C272" s="62" t="s">
        <v>412</v>
      </c>
      <c r="D272" s="74">
        <v>18</v>
      </c>
      <c r="E272" s="74">
        <v>20</v>
      </c>
      <c r="F272" s="75">
        <v>2.5</v>
      </c>
      <c r="G272" s="75">
        <v>2.5</v>
      </c>
      <c r="H272" s="75" t="s">
        <v>500</v>
      </c>
      <c r="I272" s="75">
        <v>38</v>
      </c>
      <c r="J272" s="75" t="s">
        <v>194</v>
      </c>
    </row>
    <row r="273" spans="1:12" s="80" customFormat="1" ht="15.05" customHeight="1" x14ac:dyDescent="0.25">
      <c r="A273" s="77"/>
      <c r="B273" s="77" t="s">
        <v>20</v>
      </c>
      <c r="C273" s="77"/>
      <c r="D273" s="78">
        <f>SUM(D269:D272)</f>
        <v>150</v>
      </c>
      <c r="E273" s="78">
        <f t="shared" ref="E273:G273" si="22">SUM(E269:E272)</f>
        <v>122</v>
      </c>
      <c r="F273" s="79">
        <f t="shared" si="22"/>
        <v>19.5</v>
      </c>
      <c r="G273" s="79">
        <f t="shared" si="22"/>
        <v>12.5</v>
      </c>
      <c r="H273" s="79" t="s">
        <v>193</v>
      </c>
      <c r="I273" s="79" t="s">
        <v>193</v>
      </c>
      <c r="J273" s="79" t="s">
        <v>193</v>
      </c>
    </row>
    <row r="274" spans="1:12" s="81" customFormat="1" ht="15.05" customHeight="1" x14ac:dyDescent="0.25">
      <c r="A274" s="97"/>
      <c r="B274" s="97"/>
      <c r="C274" s="97" t="s">
        <v>16</v>
      </c>
      <c r="D274" s="98">
        <f>D268+D260+D250+D236+D219+D207+D199+D192+D183+D167+D132+D68+D64+D56+D49+D41+D28+D18+D14+D229+D225+D75+D73+D212+D9+D239</f>
        <v>8262</v>
      </c>
      <c r="E274" s="98">
        <f>E268+E260+E250+E236+E219+E207+E199+E192+E183+E167+E132+E68+E64+E56+E49+E41+E28+E18+E14+E229+E225+E75+E73+E212+E9+E239</f>
        <v>9447</v>
      </c>
      <c r="F274" s="99">
        <f t="shared" ref="F274:G274" si="23">F268+F260+F250+F236+F219+F207+F199+F192+F183+F167+F132+F68+F64+F56+F49+F41+F28+F18+F14+F229+F225+F75+F73+F212+F9+F239</f>
        <v>2407.7599999999993</v>
      </c>
      <c r="G274" s="99">
        <f t="shared" si="23"/>
        <v>1430.69</v>
      </c>
      <c r="H274" s="99"/>
      <c r="I274" s="99"/>
      <c r="J274" s="99"/>
      <c r="L274" s="118"/>
    </row>
    <row r="275" spans="1:12" s="81" customFormat="1" ht="15.05" customHeight="1" x14ac:dyDescent="0.25">
      <c r="A275" s="97"/>
      <c r="B275" s="97"/>
      <c r="C275" s="97" t="s">
        <v>20</v>
      </c>
      <c r="D275" s="98">
        <f>D273+D264+D255+D243+D238+D230+D223+D211+D203+D191+D172+D160+D76+D72+D66+D60+D44+D52+D33+D22+D226+D15+D10+D11+D12+D13+D34+D35+D53+D74+D161+D173+D174+D213+D224+D240</f>
        <v>2050</v>
      </c>
      <c r="E275" s="98">
        <f>E273+E264+E255+E243+E238+E230+E223+E211+E203+E191+E172+E160+E76+E72+E66+E60+E44+E52+E33+E22+E226+E15+E10+E11+E12+E13+E34+E35+E53+E74+E161+E173+E174+E213+E224+E240</f>
        <v>3061</v>
      </c>
      <c r="F275" s="99">
        <f>F273+F264+F255+F243+F238+F230+F223+F211+F203+F191+F172+F160+F76+F72+F66+F60+F44+F52+F33+F22+F226+F15+F10+F11+F12+F13+F34+F35+F53+F74+F161+F173+F174+F213+F224+F240</f>
        <v>296.05000000000018</v>
      </c>
      <c r="G275" s="99">
        <f>G273+G264+G255+G243+G238+G230+G223+G211+G203+G191+G172+G160+G76+G72+G66+G60+G44+G52+G33+G22+G226+G15+G10+G11+G12+G13+G34+G35+G53+G74+G161+G173+G174+G213+G224+G240</f>
        <v>175.97000000000003</v>
      </c>
      <c r="H275" s="99"/>
      <c r="I275" s="99"/>
      <c r="J275" s="99"/>
      <c r="L275" s="118"/>
    </row>
    <row r="276" spans="1:12" s="7" customFormat="1" x14ac:dyDescent="0.25">
      <c r="A276" s="101" t="s">
        <v>415</v>
      </c>
      <c r="B276" s="101"/>
      <c r="D276" s="3"/>
      <c r="E276" s="3"/>
      <c r="F276" s="3"/>
      <c r="G276" s="3"/>
      <c r="H276" s="8"/>
      <c r="I276" s="8"/>
      <c r="J276" s="8"/>
    </row>
    <row r="277" spans="1:12" s="7" customFormat="1" x14ac:dyDescent="0.25">
      <c r="A277" s="101" t="s">
        <v>507</v>
      </c>
      <c r="B277" s="101"/>
      <c r="D277" s="3"/>
      <c r="E277" s="3"/>
      <c r="F277" s="3"/>
      <c r="G277" s="3"/>
      <c r="H277" s="8"/>
      <c r="I277" s="8"/>
      <c r="J277" s="8"/>
    </row>
    <row r="278" spans="1:12" s="7" customFormat="1" x14ac:dyDescent="0.25">
      <c r="A278" s="102" t="s">
        <v>508</v>
      </c>
      <c r="B278" s="102"/>
      <c r="D278" s="3"/>
      <c r="E278" s="3"/>
      <c r="F278" s="3"/>
      <c r="G278" s="3"/>
      <c r="H278" s="8"/>
      <c r="I278" s="8"/>
      <c r="J278" s="8"/>
    </row>
    <row r="279" spans="1:12" s="7" customFormat="1" x14ac:dyDescent="0.25">
      <c r="A279" s="102" t="s">
        <v>582</v>
      </c>
      <c r="B279" s="102"/>
      <c r="D279" s="3"/>
      <c r="E279" s="3"/>
      <c r="F279" s="3"/>
      <c r="G279" s="3"/>
      <c r="H279" s="8"/>
      <c r="I279" s="8"/>
      <c r="J279" s="8"/>
    </row>
    <row r="280" spans="1:12" x14ac:dyDescent="0.25">
      <c r="G280" s="180"/>
      <c r="J280" s="170"/>
    </row>
    <row r="281" spans="1:12" ht="15.05" thickBot="1" x14ac:dyDescent="0.3">
      <c r="A281" s="109"/>
      <c r="B281" s="110"/>
      <c r="C281" s="110"/>
      <c r="D281" s="112"/>
      <c r="E281" s="110"/>
      <c r="F281" s="112"/>
      <c r="G281" s="184"/>
      <c r="H281" s="185"/>
      <c r="I281" s="185"/>
      <c r="J281" s="185" t="s">
        <v>595</v>
      </c>
    </row>
  </sheetData>
  <pageMargins left="0.39370078740157483" right="0.39370078740157483" top="0.19685039370078741" bottom="0.19685039370078741" header="0.51181102362204722" footer="0.51181102362204722"/>
  <pageSetup paperSize="9" scale="77" orientation="portrait" r:id="rId1"/>
  <headerFooter alignWithMargins="0">
    <oddFooter>&amp;R&amp;"Arial Narrow,Normal"&amp;8&amp;P/&amp;N</oddFooter>
  </headerFooter>
  <rowBreaks count="4" manualBreakCount="4">
    <brk id="74" max="16383" man="1"/>
    <brk id="132" max="16383" man="1"/>
    <brk id="192" max="16383" man="1"/>
    <brk id="25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71"/>
  <sheetViews>
    <sheetView zoomScaleNormal="100" workbookViewId="0">
      <pane ySplit="8" topLeftCell="A54" activePane="bottomLeft" state="frozen"/>
      <selection activeCell="J4" sqref="J4"/>
      <selection pane="bottomLeft" activeCell="J67" sqref="J67"/>
    </sheetView>
  </sheetViews>
  <sheetFormatPr baseColWidth="10" defaultRowHeight="14.4" x14ac:dyDescent="0.25"/>
  <cols>
    <col min="1" max="1" width="12.69921875" style="5" customWidth="1"/>
    <col min="2" max="2" width="9.8984375" style="6" customWidth="1"/>
    <col min="3" max="3" width="20.5" style="7" customWidth="1"/>
    <col min="4" max="5" width="8.59765625" style="3" customWidth="1"/>
    <col min="6" max="7" width="11.5" style="3" customWidth="1"/>
    <col min="8" max="9" width="8" style="8" customWidth="1"/>
    <col min="10" max="10" width="7.5" style="8" customWidth="1"/>
    <col min="11" max="228" width="11.19921875" style="8"/>
    <col min="229" max="229" width="10.19921875" style="8" customWidth="1"/>
    <col min="230" max="231" width="5.69921875" style="8" customWidth="1"/>
    <col min="232" max="232" width="1.5" style="8" customWidth="1"/>
    <col min="233" max="234" width="6.3984375" style="8" customWidth="1"/>
    <col min="235" max="235" width="1.5" style="8" customWidth="1"/>
    <col min="236" max="237" width="6" style="8" customWidth="1"/>
    <col min="238" max="242" width="11.19921875" style="8"/>
    <col min="243" max="243" width="2.5" style="8" customWidth="1"/>
    <col min="244" max="246" width="11.19921875" style="8"/>
    <col min="247" max="247" width="2.8984375" style="8" customWidth="1"/>
    <col min="248" max="484" width="11.19921875" style="8"/>
    <col min="485" max="485" width="10.19921875" style="8" customWidth="1"/>
    <col min="486" max="487" width="5.69921875" style="8" customWidth="1"/>
    <col min="488" max="488" width="1.5" style="8" customWidth="1"/>
    <col min="489" max="490" width="6.3984375" style="8" customWidth="1"/>
    <col min="491" max="491" width="1.5" style="8" customWidth="1"/>
    <col min="492" max="493" width="6" style="8" customWidth="1"/>
    <col min="494" max="498" width="11.19921875" style="8"/>
    <col min="499" max="499" width="2.5" style="8" customWidth="1"/>
    <col min="500" max="502" width="11.19921875" style="8"/>
    <col min="503" max="503" width="2.8984375" style="8" customWidth="1"/>
    <col min="504" max="740" width="11.19921875" style="8"/>
    <col min="741" max="741" width="10.19921875" style="8" customWidth="1"/>
    <col min="742" max="743" width="5.69921875" style="8" customWidth="1"/>
    <col min="744" max="744" width="1.5" style="8" customWidth="1"/>
    <col min="745" max="746" width="6.3984375" style="8" customWidth="1"/>
    <col min="747" max="747" width="1.5" style="8" customWidth="1"/>
    <col min="748" max="749" width="6" style="8" customWidth="1"/>
    <col min="750" max="754" width="11.19921875" style="8"/>
    <col min="755" max="755" width="2.5" style="8" customWidth="1"/>
    <col min="756" max="758" width="11.19921875" style="8"/>
    <col min="759" max="759" width="2.8984375" style="8" customWidth="1"/>
    <col min="760" max="996" width="11.19921875" style="8"/>
    <col min="997" max="997" width="10.19921875" style="8" customWidth="1"/>
    <col min="998" max="999" width="5.69921875" style="8" customWidth="1"/>
    <col min="1000" max="1000" width="1.5" style="8" customWidth="1"/>
    <col min="1001" max="1002" width="6.3984375" style="8" customWidth="1"/>
    <col min="1003" max="1003" width="1.5" style="8" customWidth="1"/>
    <col min="1004" max="1005" width="6" style="8" customWidth="1"/>
    <col min="1006" max="1010" width="11.19921875" style="8"/>
    <col min="1011" max="1011" width="2.5" style="8" customWidth="1"/>
    <col min="1012" max="1014" width="11.19921875" style="8"/>
    <col min="1015" max="1015" width="2.8984375" style="8" customWidth="1"/>
    <col min="1016" max="1252" width="11.19921875" style="8"/>
    <col min="1253" max="1253" width="10.19921875" style="8" customWidth="1"/>
    <col min="1254" max="1255" width="5.69921875" style="8" customWidth="1"/>
    <col min="1256" max="1256" width="1.5" style="8" customWidth="1"/>
    <col min="1257" max="1258" width="6.3984375" style="8" customWidth="1"/>
    <col min="1259" max="1259" width="1.5" style="8" customWidth="1"/>
    <col min="1260" max="1261" width="6" style="8" customWidth="1"/>
    <col min="1262" max="1266" width="11.19921875" style="8"/>
    <col min="1267" max="1267" width="2.5" style="8" customWidth="1"/>
    <col min="1268" max="1270" width="11.19921875" style="8"/>
    <col min="1271" max="1271" width="2.8984375" style="8" customWidth="1"/>
    <col min="1272" max="1508" width="11.19921875" style="8"/>
    <col min="1509" max="1509" width="10.19921875" style="8" customWidth="1"/>
    <col min="1510" max="1511" width="5.69921875" style="8" customWidth="1"/>
    <col min="1512" max="1512" width="1.5" style="8" customWidth="1"/>
    <col min="1513" max="1514" width="6.3984375" style="8" customWidth="1"/>
    <col min="1515" max="1515" width="1.5" style="8" customWidth="1"/>
    <col min="1516" max="1517" width="6" style="8" customWidth="1"/>
    <col min="1518" max="1522" width="11.19921875" style="8"/>
    <col min="1523" max="1523" width="2.5" style="8" customWidth="1"/>
    <col min="1524" max="1526" width="11.19921875" style="8"/>
    <col min="1527" max="1527" width="2.8984375" style="8" customWidth="1"/>
    <col min="1528" max="1764" width="11.19921875" style="8"/>
    <col min="1765" max="1765" width="10.19921875" style="8" customWidth="1"/>
    <col min="1766" max="1767" width="5.69921875" style="8" customWidth="1"/>
    <col min="1768" max="1768" width="1.5" style="8" customWidth="1"/>
    <col min="1769" max="1770" width="6.3984375" style="8" customWidth="1"/>
    <col min="1771" max="1771" width="1.5" style="8" customWidth="1"/>
    <col min="1772" max="1773" width="6" style="8" customWidth="1"/>
    <col min="1774" max="1778" width="11.19921875" style="8"/>
    <col min="1779" max="1779" width="2.5" style="8" customWidth="1"/>
    <col min="1780" max="1782" width="11.19921875" style="8"/>
    <col min="1783" max="1783" width="2.8984375" style="8" customWidth="1"/>
    <col min="1784" max="2020" width="11.19921875" style="8"/>
    <col min="2021" max="2021" width="10.19921875" style="8" customWidth="1"/>
    <col min="2022" max="2023" width="5.69921875" style="8" customWidth="1"/>
    <col min="2024" max="2024" width="1.5" style="8" customWidth="1"/>
    <col min="2025" max="2026" width="6.3984375" style="8" customWidth="1"/>
    <col min="2027" max="2027" width="1.5" style="8" customWidth="1"/>
    <col min="2028" max="2029" width="6" style="8" customWidth="1"/>
    <col min="2030" max="2034" width="11.19921875" style="8"/>
    <col min="2035" max="2035" width="2.5" style="8" customWidth="1"/>
    <col min="2036" max="2038" width="11.19921875" style="8"/>
    <col min="2039" max="2039" width="2.8984375" style="8" customWidth="1"/>
    <col min="2040" max="2276" width="11.19921875" style="8"/>
    <col min="2277" max="2277" width="10.19921875" style="8" customWidth="1"/>
    <col min="2278" max="2279" width="5.69921875" style="8" customWidth="1"/>
    <col min="2280" max="2280" width="1.5" style="8" customWidth="1"/>
    <col min="2281" max="2282" width="6.3984375" style="8" customWidth="1"/>
    <col min="2283" max="2283" width="1.5" style="8" customWidth="1"/>
    <col min="2284" max="2285" width="6" style="8" customWidth="1"/>
    <col min="2286" max="2290" width="11.19921875" style="8"/>
    <col min="2291" max="2291" width="2.5" style="8" customWidth="1"/>
    <col min="2292" max="2294" width="11.19921875" style="8"/>
    <col min="2295" max="2295" width="2.8984375" style="8" customWidth="1"/>
    <col min="2296" max="2532" width="11.19921875" style="8"/>
    <col min="2533" max="2533" width="10.19921875" style="8" customWidth="1"/>
    <col min="2534" max="2535" width="5.69921875" style="8" customWidth="1"/>
    <col min="2536" max="2536" width="1.5" style="8" customWidth="1"/>
    <col min="2537" max="2538" width="6.3984375" style="8" customWidth="1"/>
    <col min="2539" max="2539" width="1.5" style="8" customWidth="1"/>
    <col min="2540" max="2541" width="6" style="8" customWidth="1"/>
    <col min="2542" max="2546" width="11.19921875" style="8"/>
    <col min="2547" max="2547" width="2.5" style="8" customWidth="1"/>
    <col min="2548" max="2550" width="11.19921875" style="8"/>
    <col min="2551" max="2551" width="2.8984375" style="8" customWidth="1"/>
    <col min="2552" max="2788" width="11.19921875" style="8"/>
    <col min="2789" max="2789" width="10.19921875" style="8" customWidth="1"/>
    <col min="2790" max="2791" width="5.69921875" style="8" customWidth="1"/>
    <col min="2792" max="2792" width="1.5" style="8" customWidth="1"/>
    <col min="2793" max="2794" width="6.3984375" style="8" customWidth="1"/>
    <col min="2795" max="2795" width="1.5" style="8" customWidth="1"/>
    <col min="2796" max="2797" width="6" style="8" customWidth="1"/>
    <col min="2798" max="2802" width="11.19921875" style="8"/>
    <col min="2803" max="2803" width="2.5" style="8" customWidth="1"/>
    <col min="2804" max="2806" width="11.19921875" style="8"/>
    <col min="2807" max="2807" width="2.8984375" style="8" customWidth="1"/>
    <col min="2808" max="3044" width="11.19921875" style="8"/>
    <col min="3045" max="3045" width="10.19921875" style="8" customWidth="1"/>
    <col min="3046" max="3047" width="5.69921875" style="8" customWidth="1"/>
    <col min="3048" max="3048" width="1.5" style="8" customWidth="1"/>
    <col min="3049" max="3050" width="6.3984375" style="8" customWidth="1"/>
    <col min="3051" max="3051" width="1.5" style="8" customWidth="1"/>
    <col min="3052" max="3053" width="6" style="8" customWidth="1"/>
    <col min="3054" max="3058" width="11.19921875" style="8"/>
    <col min="3059" max="3059" width="2.5" style="8" customWidth="1"/>
    <col min="3060" max="3062" width="11.19921875" style="8"/>
    <col min="3063" max="3063" width="2.8984375" style="8" customWidth="1"/>
    <col min="3064" max="3300" width="11.19921875" style="8"/>
    <col min="3301" max="3301" width="10.19921875" style="8" customWidth="1"/>
    <col min="3302" max="3303" width="5.69921875" style="8" customWidth="1"/>
    <col min="3304" max="3304" width="1.5" style="8" customWidth="1"/>
    <col min="3305" max="3306" width="6.3984375" style="8" customWidth="1"/>
    <col min="3307" max="3307" width="1.5" style="8" customWidth="1"/>
    <col min="3308" max="3309" width="6" style="8" customWidth="1"/>
    <col min="3310" max="3314" width="11.19921875" style="8"/>
    <col min="3315" max="3315" width="2.5" style="8" customWidth="1"/>
    <col min="3316" max="3318" width="11.19921875" style="8"/>
    <col min="3319" max="3319" width="2.8984375" style="8" customWidth="1"/>
    <col min="3320" max="3556" width="11.19921875" style="8"/>
    <col min="3557" max="3557" width="10.19921875" style="8" customWidth="1"/>
    <col min="3558" max="3559" width="5.69921875" style="8" customWidth="1"/>
    <col min="3560" max="3560" width="1.5" style="8" customWidth="1"/>
    <col min="3561" max="3562" width="6.3984375" style="8" customWidth="1"/>
    <col min="3563" max="3563" width="1.5" style="8" customWidth="1"/>
    <col min="3564" max="3565" width="6" style="8" customWidth="1"/>
    <col min="3566" max="3570" width="11.19921875" style="8"/>
    <col min="3571" max="3571" width="2.5" style="8" customWidth="1"/>
    <col min="3572" max="3574" width="11.19921875" style="8"/>
    <col min="3575" max="3575" width="2.8984375" style="8" customWidth="1"/>
    <col min="3576" max="3812" width="11.19921875" style="8"/>
    <col min="3813" max="3813" width="10.19921875" style="8" customWidth="1"/>
    <col min="3814" max="3815" width="5.69921875" style="8" customWidth="1"/>
    <col min="3816" max="3816" width="1.5" style="8" customWidth="1"/>
    <col min="3817" max="3818" width="6.3984375" style="8" customWidth="1"/>
    <col min="3819" max="3819" width="1.5" style="8" customWidth="1"/>
    <col min="3820" max="3821" width="6" style="8" customWidth="1"/>
    <col min="3822" max="3826" width="11.19921875" style="8"/>
    <col min="3827" max="3827" width="2.5" style="8" customWidth="1"/>
    <col min="3828" max="3830" width="11.19921875" style="8"/>
    <col min="3831" max="3831" width="2.8984375" style="8" customWidth="1"/>
    <col min="3832" max="4068" width="11.19921875" style="8"/>
    <col min="4069" max="4069" width="10.19921875" style="8" customWidth="1"/>
    <col min="4070" max="4071" width="5.69921875" style="8" customWidth="1"/>
    <col min="4072" max="4072" width="1.5" style="8" customWidth="1"/>
    <col min="4073" max="4074" width="6.3984375" style="8" customWidth="1"/>
    <col min="4075" max="4075" width="1.5" style="8" customWidth="1"/>
    <col min="4076" max="4077" width="6" style="8" customWidth="1"/>
    <col min="4078" max="4082" width="11.19921875" style="8"/>
    <col min="4083" max="4083" width="2.5" style="8" customWidth="1"/>
    <col min="4084" max="4086" width="11.19921875" style="8"/>
    <col min="4087" max="4087" width="2.8984375" style="8" customWidth="1"/>
    <col min="4088" max="4324" width="11.19921875" style="8"/>
    <col min="4325" max="4325" width="10.19921875" style="8" customWidth="1"/>
    <col min="4326" max="4327" width="5.69921875" style="8" customWidth="1"/>
    <col min="4328" max="4328" width="1.5" style="8" customWidth="1"/>
    <col min="4329" max="4330" width="6.3984375" style="8" customWidth="1"/>
    <col min="4331" max="4331" width="1.5" style="8" customWidth="1"/>
    <col min="4332" max="4333" width="6" style="8" customWidth="1"/>
    <col min="4334" max="4338" width="11.19921875" style="8"/>
    <col min="4339" max="4339" width="2.5" style="8" customWidth="1"/>
    <col min="4340" max="4342" width="11.19921875" style="8"/>
    <col min="4343" max="4343" width="2.8984375" style="8" customWidth="1"/>
    <col min="4344" max="4580" width="11.19921875" style="8"/>
    <col min="4581" max="4581" width="10.19921875" style="8" customWidth="1"/>
    <col min="4582" max="4583" width="5.69921875" style="8" customWidth="1"/>
    <col min="4584" max="4584" width="1.5" style="8" customWidth="1"/>
    <col min="4585" max="4586" width="6.3984375" style="8" customWidth="1"/>
    <col min="4587" max="4587" width="1.5" style="8" customWidth="1"/>
    <col min="4588" max="4589" width="6" style="8" customWidth="1"/>
    <col min="4590" max="4594" width="11.19921875" style="8"/>
    <col min="4595" max="4595" width="2.5" style="8" customWidth="1"/>
    <col min="4596" max="4598" width="11.19921875" style="8"/>
    <col min="4599" max="4599" width="2.8984375" style="8" customWidth="1"/>
    <col min="4600" max="4836" width="11.19921875" style="8"/>
    <col min="4837" max="4837" width="10.19921875" style="8" customWidth="1"/>
    <col min="4838" max="4839" width="5.69921875" style="8" customWidth="1"/>
    <col min="4840" max="4840" width="1.5" style="8" customWidth="1"/>
    <col min="4841" max="4842" width="6.3984375" style="8" customWidth="1"/>
    <col min="4843" max="4843" width="1.5" style="8" customWidth="1"/>
    <col min="4844" max="4845" width="6" style="8" customWidth="1"/>
    <col min="4846" max="4850" width="11.19921875" style="8"/>
    <col min="4851" max="4851" width="2.5" style="8" customWidth="1"/>
    <col min="4852" max="4854" width="11.19921875" style="8"/>
    <col min="4855" max="4855" width="2.8984375" style="8" customWidth="1"/>
    <col min="4856" max="5092" width="11.19921875" style="8"/>
    <col min="5093" max="5093" width="10.19921875" style="8" customWidth="1"/>
    <col min="5094" max="5095" width="5.69921875" style="8" customWidth="1"/>
    <col min="5096" max="5096" width="1.5" style="8" customWidth="1"/>
    <col min="5097" max="5098" width="6.3984375" style="8" customWidth="1"/>
    <col min="5099" max="5099" width="1.5" style="8" customWidth="1"/>
    <col min="5100" max="5101" width="6" style="8" customWidth="1"/>
    <col min="5102" max="5106" width="11.19921875" style="8"/>
    <col min="5107" max="5107" width="2.5" style="8" customWidth="1"/>
    <col min="5108" max="5110" width="11.19921875" style="8"/>
    <col min="5111" max="5111" width="2.8984375" style="8" customWidth="1"/>
    <col min="5112" max="5348" width="11.19921875" style="8"/>
    <col min="5349" max="5349" width="10.19921875" style="8" customWidth="1"/>
    <col min="5350" max="5351" width="5.69921875" style="8" customWidth="1"/>
    <col min="5352" max="5352" width="1.5" style="8" customWidth="1"/>
    <col min="5353" max="5354" width="6.3984375" style="8" customWidth="1"/>
    <col min="5355" max="5355" width="1.5" style="8" customWidth="1"/>
    <col min="5356" max="5357" width="6" style="8" customWidth="1"/>
    <col min="5358" max="5362" width="11.19921875" style="8"/>
    <col min="5363" max="5363" width="2.5" style="8" customWidth="1"/>
    <col min="5364" max="5366" width="11.19921875" style="8"/>
    <col min="5367" max="5367" width="2.8984375" style="8" customWidth="1"/>
    <col min="5368" max="5604" width="11.19921875" style="8"/>
    <col min="5605" max="5605" width="10.19921875" style="8" customWidth="1"/>
    <col min="5606" max="5607" width="5.69921875" style="8" customWidth="1"/>
    <col min="5608" max="5608" width="1.5" style="8" customWidth="1"/>
    <col min="5609" max="5610" width="6.3984375" style="8" customWidth="1"/>
    <col min="5611" max="5611" width="1.5" style="8" customWidth="1"/>
    <col min="5612" max="5613" width="6" style="8" customWidth="1"/>
    <col min="5614" max="5618" width="11.19921875" style="8"/>
    <col min="5619" max="5619" width="2.5" style="8" customWidth="1"/>
    <col min="5620" max="5622" width="11.19921875" style="8"/>
    <col min="5623" max="5623" width="2.8984375" style="8" customWidth="1"/>
    <col min="5624" max="5860" width="11.19921875" style="8"/>
    <col min="5861" max="5861" width="10.19921875" style="8" customWidth="1"/>
    <col min="5862" max="5863" width="5.69921875" style="8" customWidth="1"/>
    <col min="5864" max="5864" width="1.5" style="8" customWidth="1"/>
    <col min="5865" max="5866" width="6.3984375" style="8" customWidth="1"/>
    <col min="5867" max="5867" width="1.5" style="8" customWidth="1"/>
    <col min="5868" max="5869" width="6" style="8" customWidth="1"/>
    <col min="5870" max="5874" width="11.19921875" style="8"/>
    <col min="5875" max="5875" width="2.5" style="8" customWidth="1"/>
    <col min="5876" max="5878" width="11.19921875" style="8"/>
    <col min="5879" max="5879" width="2.8984375" style="8" customWidth="1"/>
    <col min="5880" max="6116" width="11.19921875" style="8"/>
    <col min="6117" max="6117" width="10.19921875" style="8" customWidth="1"/>
    <col min="6118" max="6119" width="5.69921875" style="8" customWidth="1"/>
    <col min="6120" max="6120" width="1.5" style="8" customWidth="1"/>
    <col min="6121" max="6122" width="6.3984375" style="8" customWidth="1"/>
    <col min="6123" max="6123" width="1.5" style="8" customWidth="1"/>
    <col min="6124" max="6125" width="6" style="8" customWidth="1"/>
    <col min="6126" max="6130" width="11.19921875" style="8"/>
    <col min="6131" max="6131" width="2.5" style="8" customWidth="1"/>
    <col min="6132" max="6134" width="11.19921875" style="8"/>
    <col min="6135" max="6135" width="2.8984375" style="8" customWidth="1"/>
    <col min="6136" max="6372" width="11.19921875" style="8"/>
    <col min="6373" max="6373" width="10.19921875" style="8" customWidth="1"/>
    <col min="6374" max="6375" width="5.69921875" style="8" customWidth="1"/>
    <col min="6376" max="6376" width="1.5" style="8" customWidth="1"/>
    <col min="6377" max="6378" width="6.3984375" style="8" customWidth="1"/>
    <col min="6379" max="6379" width="1.5" style="8" customWidth="1"/>
    <col min="6380" max="6381" width="6" style="8" customWidth="1"/>
    <col min="6382" max="6386" width="11.19921875" style="8"/>
    <col min="6387" max="6387" width="2.5" style="8" customWidth="1"/>
    <col min="6388" max="6390" width="11.19921875" style="8"/>
    <col min="6391" max="6391" width="2.8984375" style="8" customWidth="1"/>
    <col min="6392" max="6628" width="11.19921875" style="8"/>
    <col min="6629" max="6629" width="10.19921875" style="8" customWidth="1"/>
    <col min="6630" max="6631" width="5.69921875" style="8" customWidth="1"/>
    <col min="6632" max="6632" width="1.5" style="8" customWidth="1"/>
    <col min="6633" max="6634" width="6.3984375" style="8" customWidth="1"/>
    <col min="6635" max="6635" width="1.5" style="8" customWidth="1"/>
    <col min="6636" max="6637" width="6" style="8" customWidth="1"/>
    <col min="6638" max="6642" width="11.19921875" style="8"/>
    <col min="6643" max="6643" width="2.5" style="8" customWidth="1"/>
    <col min="6644" max="6646" width="11.19921875" style="8"/>
    <col min="6647" max="6647" width="2.8984375" style="8" customWidth="1"/>
    <col min="6648" max="6884" width="11.19921875" style="8"/>
    <col min="6885" max="6885" width="10.19921875" style="8" customWidth="1"/>
    <col min="6886" max="6887" width="5.69921875" style="8" customWidth="1"/>
    <col min="6888" max="6888" width="1.5" style="8" customWidth="1"/>
    <col min="6889" max="6890" width="6.3984375" style="8" customWidth="1"/>
    <col min="6891" max="6891" width="1.5" style="8" customWidth="1"/>
    <col min="6892" max="6893" width="6" style="8" customWidth="1"/>
    <col min="6894" max="6898" width="11.19921875" style="8"/>
    <col min="6899" max="6899" width="2.5" style="8" customWidth="1"/>
    <col min="6900" max="6902" width="11.19921875" style="8"/>
    <col min="6903" max="6903" width="2.8984375" style="8" customWidth="1"/>
    <col min="6904" max="7140" width="11.19921875" style="8"/>
    <col min="7141" max="7141" width="10.19921875" style="8" customWidth="1"/>
    <col min="7142" max="7143" width="5.69921875" style="8" customWidth="1"/>
    <col min="7144" max="7144" width="1.5" style="8" customWidth="1"/>
    <col min="7145" max="7146" width="6.3984375" style="8" customWidth="1"/>
    <col min="7147" max="7147" width="1.5" style="8" customWidth="1"/>
    <col min="7148" max="7149" width="6" style="8" customWidth="1"/>
    <col min="7150" max="7154" width="11.19921875" style="8"/>
    <col min="7155" max="7155" width="2.5" style="8" customWidth="1"/>
    <col min="7156" max="7158" width="11.19921875" style="8"/>
    <col min="7159" max="7159" width="2.8984375" style="8" customWidth="1"/>
    <col min="7160" max="7396" width="11.19921875" style="8"/>
    <col min="7397" max="7397" width="10.19921875" style="8" customWidth="1"/>
    <col min="7398" max="7399" width="5.69921875" style="8" customWidth="1"/>
    <col min="7400" max="7400" width="1.5" style="8" customWidth="1"/>
    <col min="7401" max="7402" width="6.3984375" style="8" customWidth="1"/>
    <col min="7403" max="7403" width="1.5" style="8" customWidth="1"/>
    <col min="7404" max="7405" width="6" style="8" customWidth="1"/>
    <col min="7406" max="7410" width="11.19921875" style="8"/>
    <col min="7411" max="7411" width="2.5" style="8" customWidth="1"/>
    <col min="7412" max="7414" width="11.19921875" style="8"/>
    <col min="7415" max="7415" width="2.8984375" style="8" customWidth="1"/>
    <col min="7416" max="7652" width="11.19921875" style="8"/>
    <col min="7653" max="7653" width="10.19921875" style="8" customWidth="1"/>
    <col min="7654" max="7655" width="5.69921875" style="8" customWidth="1"/>
    <col min="7656" max="7656" width="1.5" style="8" customWidth="1"/>
    <col min="7657" max="7658" width="6.3984375" style="8" customWidth="1"/>
    <col min="7659" max="7659" width="1.5" style="8" customWidth="1"/>
    <col min="7660" max="7661" width="6" style="8" customWidth="1"/>
    <col min="7662" max="7666" width="11.19921875" style="8"/>
    <col min="7667" max="7667" width="2.5" style="8" customWidth="1"/>
    <col min="7668" max="7670" width="11.19921875" style="8"/>
    <col min="7671" max="7671" width="2.8984375" style="8" customWidth="1"/>
    <col min="7672" max="7908" width="11.19921875" style="8"/>
    <col min="7909" max="7909" width="10.19921875" style="8" customWidth="1"/>
    <col min="7910" max="7911" width="5.69921875" style="8" customWidth="1"/>
    <col min="7912" max="7912" width="1.5" style="8" customWidth="1"/>
    <col min="7913" max="7914" width="6.3984375" style="8" customWidth="1"/>
    <col min="7915" max="7915" width="1.5" style="8" customWidth="1"/>
    <col min="7916" max="7917" width="6" style="8" customWidth="1"/>
    <col min="7918" max="7922" width="11.19921875" style="8"/>
    <col min="7923" max="7923" width="2.5" style="8" customWidth="1"/>
    <col min="7924" max="7926" width="11.19921875" style="8"/>
    <col min="7927" max="7927" width="2.8984375" style="8" customWidth="1"/>
    <col min="7928" max="8164" width="11.19921875" style="8"/>
    <col min="8165" max="8165" width="10.19921875" style="8" customWidth="1"/>
    <col min="8166" max="8167" width="5.69921875" style="8" customWidth="1"/>
    <col min="8168" max="8168" width="1.5" style="8" customWidth="1"/>
    <col min="8169" max="8170" width="6.3984375" style="8" customWidth="1"/>
    <col min="8171" max="8171" width="1.5" style="8" customWidth="1"/>
    <col min="8172" max="8173" width="6" style="8" customWidth="1"/>
    <col min="8174" max="8178" width="11.19921875" style="8"/>
    <col min="8179" max="8179" width="2.5" style="8" customWidth="1"/>
    <col min="8180" max="8182" width="11.19921875" style="8"/>
    <col min="8183" max="8183" width="2.8984375" style="8" customWidth="1"/>
    <col min="8184" max="8420" width="11.19921875" style="8"/>
    <col min="8421" max="8421" width="10.19921875" style="8" customWidth="1"/>
    <col min="8422" max="8423" width="5.69921875" style="8" customWidth="1"/>
    <col min="8424" max="8424" width="1.5" style="8" customWidth="1"/>
    <col min="8425" max="8426" width="6.3984375" style="8" customWidth="1"/>
    <col min="8427" max="8427" width="1.5" style="8" customWidth="1"/>
    <col min="8428" max="8429" width="6" style="8" customWidth="1"/>
    <col min="8430" max="8434" width="11.19921875" style="8"/>
    <col min="8435" max="8435" width="2.5" style="8" customWidth="1"/>
    <col min="8436" max="8438" width="11.19921875" style="8"/>
    <col min="8439" max="8439" width="2.8984375" style="8" customWidth="1"/>
    <col min="8440" max="8676" width="11.19921875" style="8"/>
    <col min="8677" max="8677" width="10.19921875" style="8" customWidth="1"/>
    <col min="8678" max="8679" width="5.69921875" style="8" customWidth="1"/>
    <col min="8680" max="8680" width="1.5" style="8" customWidth="1"/>
    <col min="8681" max="8682" width="6.3984375" style="8" customWidth="1"/>
    <col min="8683" max="8683" width="1.5" style="8" customWidth="1"/>
    <col min="8684" max="8685" width="6" style="8" customWidth="1"/>
    <col min="8686" max="8690" width="11.19921875" style="8"/>
    <col min="8691" max="8691" width="2.5" style="8" customWidth="1"/>
    <col min="8692" max="8694" width="11.19921875" style="8"/>
    <col min="8695" max="8695" width="2.8984375" style="8" customWidth="1"/>
    <col min="8696" max="8932" width="11.19921875" style="8"/>
    <col min="8933" max="8933" width="10.19921875" style="8" customWidth="1"/>
    <col min="8934" max="8935" width="5.69921875" style="8" customWidth="1"/>
    <col min="8936" max="8936" width="1.5" style="8" customWidth="1"/>
    <col min="8937" max="8938" width="6.3984375" style="8" customWidth="1"/>
    <col min="8939" max="8939" width="1.5" style="8" customWidth="1"/>
    <col min="8940" max="8941" width="6" style="8" customWidth="1"/>
    <col min="8942" max="8946" width="11.19921875" style="8"/>
    <col min="8947" max="8947" width="2.5" style="8" customWidth="1"/>
    <col min="8948" max="8950" width="11.19921875" style="8"/>
    <col min="8951" max="8951" width="2.8984375" style="8" customWidth="1"/>
    <col min="8952" max="9188" width="11.19921875" style="8"/>
    <col min="9189" max="9189" width="10.19921875" style="8" customWidth="1"/>
    <col min="9190" max="9191" width="5.69921875" style="8" customWidth="1"/>
    <col min="9192" max="9192" width="1.5" style="8" customWidth="1"/>
    <col min="9193" max="9194" width="6.3984375" style="8" customWidth="1"/>
    <col min="9195" max="9195" width="1.5" style="8" customWidth="1"/>
    <col min="9196" max="9197" width="6" style="8" customWidth="1"/>
    <col min="9198" max="9202" width="11.19921875" style="8"/>
    <col min="9203" max="9203" width="2.5" style="8" customWidth="1"/>
    <col min="9204" max="9206" width="11.19921875" style="8"/>
    <col min="9207" max="9207" width="2.8984375" style="8" customWidth="1"/>
    <col min="9208" max="9444" width="11.19921875" style="8"/>
    <col min="9445" max="9445" width="10.19921875" style="8" customWidth="1"/>
    <col min="9446" max="9447" width="5.69921875" style="8" customWidth="1"/>
    <col min="9448" max="9448" width="1.5" style="8" customWidth="1"/>
    <col min="9449" max="9450" width="6.3984375" style="8" customWidth="1"/>
    <col min="9451" max="9451" width="1.5" style="8" customWidth="1"/>
    <col min="9452" max="9453" width="6" style="8" customWidth="1"/>
    <col min="9454" max="9458" width="11.19921875" style="8"/>
    <col min="9459" max="9459" width="2.5" style="8" customWidth="1"/>
    <col min="9460" max="9462" width="11.19921875" style="8"/>
    <col min="9463" max="9463" width="2.8984375" style="8" customWidth="1"/>
    <col min="9464" max="9700" width="11.19921875" style="8"/>
    <col min="9701" max="9701" width="10.19921875" style="8" customWidth="1"/>
    <col min="9702" max="9703" width="5.69921875" style="8" customWidth="1"/>
    <col min="9704" max="9704" width="1.5" style="8" customWidth="1"/>
    <col min="9705" max="9706" width="6.3984375" style="8" customWidth="1"/>
    <col min="9707" max="9707" width="1.5" style="8" customWidth="1"/>
    <col min="9708" max="9709" width="6" style="8" customWidth="1"/>
    <col min="9710" max="9714" width="11.19921875" style="8"/>
    <col min="9715" max="9715" width="2.5" style="8" customWidth="1"/>
    <col min="9716" max="9718" width="11.19921875" style="8"/>
    <col min="9719" max="9719" width="2.8984375" style="8" customWidth="1"/>
    <col min="9720" max="9956" width="11.19921875" style="8"/>
    <col min="9957" max="9957" width="10.19921875" style="8" customWidth="1"/>
    <col min="9958" max="9959" width="5.69921875" style="8" customWidth="1"/>
    <col min="9960" max="9960" width="1.5" style="8" customWidth="1"/>
    <col min="9961" max="9962" width="6.3984375" style="8" customWidth="1"/>
    <col min="9963" max="9963" width="1.5" style="8" customWidth="1"/>
    <col min="9964" max="9965" width="6" style="8" customWidth="1"/>
    <col min="9966" max="9970" width="11.19921875" style="8"/>
    <col min="9971" max="9971" width="2.5" style="8" customWidth="1"/>
    <col min="9972" max="9974" width="11.19921875" style="8"/>
    <col min="9975" max="9975" width="2.8984375" style="8" customWidth="1"/>
    <col min="9976" max="10212" width="11.19921875" style="8"/>
    <col min="10213" max="10213" width="10.19921875" style="8" customWidth="1"/>
    <col min="10214" max="10215" width="5.69921875" style="8" customWidth="1"/>
    <col min="10216" max="10216" width="1.5" style="8" customWidth="1"/>
    <col min="10217" max="10218" width="6.3984375" style="8" customWidth="1"/>
    <col min="10219" max="10219" width="1.5" style="8" customWidth="1"/>
    <col min="10220" max="10221" width="6" style="8" customWidth="1"/>
    <col min="10222" max="10226" width="11.19921875" style="8"/>
    <col min="10227" max="10227" width="2.5" style="8" customWidth="1"/>
    <col min="10228" max="10230" width="11.19921875" style="8"/>
    <col min="10231" max="10231" width="2.8984375" style="8" customWidth="1"/>
    <col min="10232" max="10468" width="11.19921875" style="8"/>
    <col min="10469" max="10469" width="10.19921875" style="8" customWidth="1"/>
    <col min="10470" max="10471" width="5.69921875" style="8" customWidth="1"/>
    <col min="10472" max="10472" width="1.5" style="8" customWidth="1"/>
    <col min="10473" max="10474" width="6.3984375" style="8" customWidth="1"/>
    <col min="10475" max="10475" width="1.5" style="8" customWidth="1"/>
    <col min="10476" max="10477" width="6" style="8" customWidth="1"/>
    <col min="10478" max="10482" width="11.19921875" style="8"/>
    <col min="10483" max="10483" width="2.5" style="8" customWidth="1"/>
    <col min="10484" max="10486" width="11.19921875" style="8"/>
    <col min="10487" max="10487" width="2.8984375" style="8" customWidth="1"/>
    <col min="10488" max="10724" width="11.19921875" style="8"/>
    <col min="10725" max="10725" width="10.19921875" style="8" customWidth="1"/>
    <col min="10726" max="10727" width="5.69921875" style="8" customWidth="1"/>
    <col min="10728" max="10728" width="1.5" style="8" customWidth="1"/>
    <col min="10729" max="10730" width="6.3984375" style="8" customWidth="1"/>
    <col min="10731" max="10731" width="1.5" style="8" customWidth="1"/>
    <col min="10732" max="10733" width="6" style="8" customWidth="1"/>
    <col min="10734" max="10738" width="11.19921875" style="8"/>
    <col min="10739" max="10739" width="2.5" style="8" customWidth="1"/>
    <col min="10740" max="10742" width="11.19921875" style="8"/>
    <col min="10743" max="10743" width="2.8984375" style="8" customWidth="1"/>
    <col min="10744" max="10980" width="11.19921875" style="8"/>
    <col min="10981" max="10981" width="10.19921875" style="8" customWidth="1"/>
    <col min="10982" max="10983" width="5.69921875" style="8" customWidth="1"/>
    <col min="10984" max="10984" width="1.5" style="8" customWidth="1"/>
    <col min="10985" max="10986" width="6.3984375" style="8" customWidth="1"/>
    <col min="10987" max="10987" width="1.5" style="8" customWidth="1"/>
    <col min="10988" max="10989" width="6" style="8" customWidth="1"/>
    <col min="10990" max="10994" width="11.19921875" style="8"/>
    <col min="10995" max="10995" width="2.5" style="8" customWidth="1"/>
    <col min="10996" max="10998" width="11.19921875" style="8"/>
    <col min="10999" max="10999" width="2.8984375" style="8" customWidth="1"/>
    <col min="11000" max="11236" width="11.19921875" style="8"/>
    <col min="11237" max="11237" width="10.19921875" style="8" customWidth="1"/>
    <col min="11238" max="11239" width="5.69921875" style="8" customWidth="1"/>
    <col min="11240" max="11240" width="1.5" style="8" customWidth="1"/>
    <col min="11241" max="11242" width="6.3984375" style="8" customWidth="1"/>
    <col min="11243" max="11243" width="1.5" style="8" customWidth="1"/>
    <col min="11244" max="11245" width="6" style="8" customWidth="1"/>
    <col min="11246" max="11250" width="11.19921875" style="8"/>
    <col min="11251" max="11251" width="2.5" style="8" customWidth="1"/>
    <col min="11252" max="11254" width="11.19921875" style="8"/>
    <col min="11255" max="11255" width="2.8984375" style="8" customWidth="1"/>
    <col min="11256" max="11492" width="11.19921875" style="8"/>
    <col min="11493" max="11493" width="10.19921875" style="8" customWidth="1"/>
    <col min="11494" max="11495" width="5.69921875" style="8" customWidth="1"/>
    <col min="11496" max="11496" width="1.5" style="8" customWidth="1"/>
    <col min="11497" max="11498" width="6.3984375" style="8" customWidth="1"/>
    <col min="11499" max="11499" width="1.5" style="8" customWidth="1"/>
    <col min="11500" max="11501" width="6" style="8" customWidth="1"/>
    <col min="11502" max="11506" width="11.19921875" style="8"/>
    <col min="11507" max="11507" width="2.5" style="8" customWidth="1"/>
    <col min="11508" max="11510" width="11.19921875" style="8"/>
    <col min="11511" max="11511" width="2.8984375" style="8" customWidth="1"/>
    <col min="11512" max="11748" width="11.19921875" style="8"/>
    <col min="11749" max="11749" width="10.19921875" style="8" customWidth="1"/>
    <col min="11750" max="11751" width="5.69921875" style="8" customWidth="1"/>
    <col min="11752" max="11752" width="1.5" style="8" customWidth="1"/>
    <col min="11753" max="11754" width="6.3984375" style="8" customWidth="1"/>
    <col min="11755" max="11755" width="1.5" style="8" customWidth="1"/>
    <col min="11756" max="11757" width="6" style="8" customWidth="1"/>
    <col min="11758" max="11762" width="11.19921875" style="8"/>
    <col min="11763" max="11763" width="2.5" style="8" customWidth="1"/>
    <col min="11764" max="11766" width="11.19921875" style="8"/>
    <col min="11767" max="11767" width="2.8984375" style="8" customWidth="1"/>
    <col min="11768" max="12004" width="11.19921875" style="8"/>
    <col min="12005" max="12005" width="10.19921875" style="8" customWidth="1"/>
    <col min="12006" max="12007" width="5.69921875" style="8" customWidth="1"/>
    <col min="12008" max="12008" width="1.5" style="8" customWidth="1"/>
    <col min="12009" max="12010" width="6.3984375" style="8" customWidth="1"/>
    <col min="12011" max="12011" width="1.5" style="8" customWidth="1"/>
    <col min="12012" max="12013" width="6" style="8" customWidth="1"/>
    <col min="12014" max="12018" width="11.19921875" style="8"/>
    <col min="12019" max="12019" width="2.5" style="8" customWidth="1"/>
    <col min="12020" max="12022" width="11.19921875" style="8"/>
    <col min="12023" max="12023" width="2.8984375" style="8" customWidth="1"/>
    <col min="12024" max="12260" width="11.19921875" style="8"/>
    <col min="12261" max="12261" width="10.19921875" style="8" customWidth="1"/>
    <col min="12262" max="12263" width="5.69921875" style="8" customWidth="1"/>
    <col min="12264" max="12264" width="1.5" style="8" customWidth="1"/>
    <col min="12265" max="12266" width="6.3984375" style="8" customWidth="1"/>
    <col min="12267" max="12267" width="1.5" style="8" customWidth="1"/>
    <col min="12268" max="12269" width="6" style="8" customWidth="1"/>
    <col min="12270" max="12274" width="11.19921875" style="8"/>
    <col min="12275" max="12275" width="2.5" style="8" customWidth="1"/>
    <col min="12276" max="12278" width="11.19921875" style="8"/>
    <col min="12279" max="12279" width="2.8984375" style="8" customWidth="1"/>
    <col min="12280" max="12516" width="11.19921875" style="8"/>
    <col min="12517" max="12517" width="10.19921875" style="8" customWidth="1"/>
    <col min="12518" max="12519" width="5.69921875" style="8" customWidth="1"/>
    <col min="12520" max="12520" width="1.5" style="8" customWidth="1"/>
    <col min="12521" max="12522" width="6.3984375" style="8" customWidth="1"/>
    <col min="12523" max="12523" width="1.5" style="8" customWidth="1"/>
    <col min="12524" max="12525" width="6" style="8" customWidth="1"/>
    <col min="12526" max="12530" width="11.19921875" style="8"/>
    <col min="12531" max="12531" width="2.5" style="8" customWidth="1"/>
    <col min="12532" max="12534" width="11.19921875" style="8"/>
    <col min="12535" max="12535" width="2.8984375" style="8" customWidth="1"/>
    <col min="12536" max="12772" width="11.19921875" style="8"/>
    <col min="12773" max="12773" width="10.19921875" style="8" customWidth="1"/>
    <col min="12774" max="12775" width="5.69921875" style="8" customWidth="1"/>
    <col min="12776" max="12776" width="1.5" style="8" customWidth="1"/>
    <col min="12777" max="12778" width="6.3984375" style="8" customWidth="1"/>
    <col min="12779" max="12779" width="1.5" style="8" customWidth="1"/>
    <col min="12780" max="12781" width="6" style="8" customWidth="1"/>
    <col min="12782" max="12786" width="11.19921875" style="8"/>
    <col min="12787" max="12787" width="2.5" style="8" customWidth="1"/>
    <col min="12788" max="12790" width="11.19921875" style="8"/>
    <col min="12791" max="12791" width="2.8984375" style="8" customWidth="1"/>
    <col min="12792" max="13028" width="11.19921875" style="8"/>
    <col min="13029" max="13029" width="10.19921875" style="8" customWidth="1"/>
    <col min="13030" max="13031" width="5.69921875" style="8" customWidth="1"/>
    <col min="13032" max="13032" width="1.5" style="8" customWidth="1"/>
    <col min="13033" max="13034" width="6.3984375" style="8" customWidth="1"/>
    <col min="13035" max="13035" width="1.5" style="8" customWidth="1"/>
    <col min="13036" max="13037" width="6" style="8" customWidth="1"/>
    <col min="13038" max="13042" width="11.19921875" style="8"/>
    <col min="13043" max="13043" width="2.5" style="8" customWidth="1"/>
    <col min="13044" max="13046" width="11.19921875" style="8"/>
    <col min="13047" max="13047" width="2.8984375" style="8" customWidth="1"/>
    <col min="13048" max="13284" width="11.19921875" style="8"/>
    <col min="13285" max="13285" width="10.19921875" style="8" customWidth="1"/>
    <col min="13286" max="13287" width="5.69921875" style="8" customWidth="1"/>
    <col min="13288" max="13288" width="1.5" style="8" customWidth="1"/>
    <col min="13289" max="13290" width="6.3984375" style="8" customWidth="1"/>
    <col min="13291" max="13291" width="1.5" style="8" customWidth="1"/>
    <col min="13292" max="13293" width="6" style="8" customWidth="1"/>
    <col min="13294" max="13298" width="11.19921875" style="8"/>
    <col min="13299" max="13299" width="2.5" style="8" customWidth="1"/>
    <col min="13300" max="13302" width="11.19921875" style="8"/>
    <col min="13303" max="13303" width="2.8984375" style="8" customWidth="1"/>
    <col min="13304" max="13540" width="11.19921875" style="8"/>
    <col min="13541" max="13541" width="10.19921875" style="8" customWidth="1"/>
    <col min="13542" max="13543" width="5.69921875" style="8" customWidth="1"/>
    <col min="13544" max="13544" width="1.5" style="8" customWidth="1"/>
    <col min="13545" max="13546" width="6.3984375" style="8" customWidth="1"/>
    <col min="13547" max="13547" width="1.5" style="8" customWidth="1"/>
    <col min="13548" max="13549" width="6" style="8" customWidth="1"/>
    <col min="13550" max="13554" width="11.19921875" style="8"/>
    <col min="13555" max="13555" width="2.5" style="8" customWidth="1"/>
    <col min="13556" max="13558" width="11.19921875" style="8"/>
    <col min="13559" max="13559" width="2.8984375" style="8" customWidth="1"/>
    <col min="13560" max="13796" width="11.19921875" style="8"/>
    <col min="13797" max="13797" width="10.19921875" style="8" customWidth="1"/>
    <col min="13798" max="13799" width="5.69921875" style="8" customWidth="1"/>
    <col min="13800" max="13800" width="1.5" style="8" customWidth="1"/>
    <col min="13801" max="13802" width="6.3984375" style="8" customWidth="1"/>
    <col min="13803" max="13803" width="1.5" style="8" customWidth="1"/>
    <col min="13804" max="13805" width="6" style="8" customWidth="1"/>
    <col min="13806" max="13810" width="11.19921875" style="8"/>
    <col min="13811" max="13811" width="2.5" style="8" customWidth="1"/>
    <col min="13812" max="13814" width="11.19921875" style="8"/>
    <col min="13815" max="13815" width="2.8984375" style="8" customWidth="1"/>
    <col min="13816" max="14052" width="11.19921875" style="8"/>
    <col min="14053" max="14053" width="10.19921875" style="8" customWidth="1"/>
    <col min="14054" max="14055" width="5.69921875" style="8" customWidth="1"/>
    <col min="14056" max="14056" width="1.5" style="8" customWidth="1"/>
    <col min="14057" max="14058" width="6.3984375" style="8" customWidth="1"/>
    <col min="14059" max="14059" width="1.5" style="8" customWidth="1"/>
    <col min="14060" max="14061" width="6" style="8" customWidth="1"/>
    <col min="14062" max="14066" width="11.19921875" style="8"/>
    <col min="14067" max="14067" width="2.5" style="8" customWidth="1"/>
    <col min="14068" max="14070" width="11.19921875" style="8"/>
    <col min="14071" max="14071" width="2.8984375" style="8" customWidth="1"/>
    <col min="14072" max="14308" width="11.19921875" style="8"/>
    <col min="14309" max="14309" width="10.19921875" style="8" customWidth="1"/>
    <col min="14310" max="14311" width="5.69921875" style="8" customWidth="1"/>
    <col min="14312" max="14312" width="1.5" style="8" customWidth="1"/>
    <col min="14313" max="14314" width="6.3984375" style="8" customWidth="1"/>
    <col min="14315" max="14315" width="1.5" style="8" customWidth="1"/>
    <col min="14316" max="14317" width="6" style="8" customWidth="1"/>
    <col min="14318" max="14322" width="11.19921875" style="8"/>
    <col min="14323" max="14323" width="2.5" style="8" customWidth="1"/>
    <col min="14324" max="14326" width="11.19921875" style="8"/>
    <col min="14327" max="14327" width="2.8984375" style="8" customWidth="1"/>
    <col min="14328" max="14564" width="11.19921875" style="8"/>
    <col min="14565" max="14565" width="10.19921875" style="8" customWidth="1"/>
    <col min="14566" max="14567" width="5.69921875" style="8" customWidth="1"/>
    <col min="14568" max="14568" width="1.5" style="8" customWidth="1"/>
    <col min="14569" max="14570" width="6.3984375" style="8" customWidth="1"/>
    <col min="14571" max="14571" width="1.5" style="8" customWidth="1"/>
    <col min="14572" max="14573" width="6" style="8" customWidth="1"/>
    <col min="14574" max="14578" width="11.19921875" style="8"/>
    <col min="14579" max="14579" width="2.5" style="8" customWidth="1"/>
    <col min="14580" max="14582" width="11.19921875" style="8"/>
    <col min="14583" max="14583" width="2.8984375" style="8" customWidth="1"/>
    <col min="14584" max="14820" width="11.19921875" style="8"/>
    <col min="14821" max="14821" width="10.19921875" style="8" customWidth="1"/>
    <col min="14822" max="14823" width="5.69921875" style="8" customWidth="1"/>
    <col min="14824" max="14824" width="1.5" style="8" customWidth="1"/>
    <col min="14825" max="14826" width="6.3984375" style="8" customWidth="1"/>
    <col min="14827" max="14827" width="1.5" style="8" customWidth="1"/>
    <col min="14828" max="14829" width="6" style="8" customWidth="1"/>
    <col min="14830" max="14834" width="11.19921875" style="8"/>
    <col min="14835" max="14835" width="2.5" style="8" customWidth="1"/>
    <col min="14836" max="14838" width="11.19921875" style="8"/>
    <col min="14839" max="14839" width="2.8984375" style="8" customWidth="1"/>
    <col min="14840" max="15076" width="11.19921875" style="8"/>
    <col min="15077" max="15077" width="10.19921875" style="8" customWidth="1"/>
    <col min="15078" max="15079" width="5.69921875" style="8" customWidth="1"/>
    <col min="15080" max="15080" width="1.5" style="8" customWidth="1"/>
    <col min="15081" max="15082" width="6.3984375" style="8" customWidth="1"/>
    <col min="15083" max="15083" width="1.5" style="8" customWidth="1"/>
    <col min="15084" max="15085" width="6" style="8" customWidth="1"/>
    <col min="15086" max="15090" width="11.19921875" style="8"/>
    <col min="15091" max="15091" width="2.5" style="8" customWidth="1"/>
    <col min="15092" max="15094" width="11.19921875" style="8"/>
    <col min="15095" max="15095" width="2.8984375" style="8" customWidth="1"/>
    <col min="15096" max="15332" width="11.19921875" style="8"/>
    <col min="15333" max="15333" width="10.19921875" style="8" customWidth="1"/>
    <col min="15334" max="15335" width="5.69921875" style="8" customWidth="1"/>
    <col min="15336" max="15336" width="1.5" style="8" customWidth="1"/>
    <col min="15337" max="15338" width="6.3984375" style="8" customWidth="1"/>
    <col min="15339" max="15339" width="1.5" style="8" customWidth="1"/>
    <col min="15340" max="15341" width="6" style="8" customWidth="1"/>
    <col min="15342" max="15346" width="11.19921875" style="8"/>
    <col min="15347" max="15347" width="2.5" style="8" customWidth="1"/>
    <col min="15348" max="15350" width="11.19921875" style="8"/>
    <col min="15351" max="15351" width="2.8984375" style="8" customWidth="1"/>
    <col min="15352" max="15588" width="11.19921875" style="8"/>
    <col min="15589" max="15589" width="10.19921875" style="8" customWidth="1"/>
    <col min="15590" max="15591" width="5.69921875" style="8" customWidth="1"/>
    <col min="15592" max="15592" width="1.5" style="8" customWidth="1"/>
    <col min="15593" max="15594" width="6.3984375" style="8" customWidth="1"/>
    <col min="15595" max="15595" width="1.5" style="8" customWidth="1"/>
    <col min="15596" max="15597" width="6" style="8" customWidth="1"/>
    <col min="15598" max="15602" width="11.19921875" style="8"/>
    <col min="15603" max="15603" width="2.5" style="8" customWidth="1"/>
    <col min="15604" max="15606" width="11.19921875" style="8"/>
    <col min="15607" max="15607" width="2.8984375" style="8" customWidth="1"/>
    <col min="15608" max="15844" width="11.19921875" style="8"/>
    <col min="15845" max="15845" width="10.19921875" style="8" customWidth="1"/>
    <col min="15846" max="15847" width="5.69921875" style="8" customWidth="1"/>
    <col min="15848" max="15848" width="1.5" style="8" customWidth="1"/>
    <col min="15849" max="15850" width="6.3984375" style="8" customWidth="1"/>
    <col min="15851" max="15851" width="1.5" style="8" customWidth="1"/>
    <col min="15852" max="15853" width="6" style="8" customWidth="1"/>
    <col min="15854" max="15858" width="11.19921875" style="8"/>
    <col min="15859" max="15859" width="2.5" style="8" customWidth="1"/>
    <col min="15860" max="15862" width="11.19921875" style="8"/>
    <col min="15863" max="15863" width="2.8984375" style="8" customWidth="1"/>
    <col min="15864" max="16100" width="11.19921875" style="8"/>
    <col min="16101" max="16101" width="10.19921875" style="8" customWidth="1"/>
    <col min="16102" max="16103" width="5.69921875" style="8" customWidth="1"/>
    <col min="16104" max="16104" width="1.5" style="8" customWidth="1"/>
    <col min="16105" max="16106" width="6.3984375" style="8" customWidth="1"/>
    <col min="16107" max="16107" width="1.5" style="8" customWidth="1"/>
    <col min="16108" max="16109" width="6" style="8" customWidth="1"/>
    <col min="16110" max="16114" width="11.19921875" style="8"/>
    <col min="16115" max="16115" width="2.5" style="8" customWidth="1"/>
    <col min="16116" max="16118" width="11.19921875" style="8"/>
    <col min="16119" max="16119" width="2.8984375" style="8" customWidth="1"/>
    <col min="16120" max="16384" width="11.19921875" style="8"/>
  </cols>
  <sheetData>
    <row r="1" spans="1:10" x14ac:dyDescent="0.25">
      <c r="A1" s="103"/>
      <c r="B1" s="103"/>
      <c r="C1" s="103"/>
      <c r="D1" s="103"/>
      <c r="E1" s="103"/>
    </row>
    <row r="2" spans="1:10" x14ac:dyDescent="0.25">
      <c r="A2" s="104" t="s">
        <v>505</v>
      </c>
      <c r="B2" s="105"/>
      <c r="C2" s="105"/>
      <c r="D2" s="105"/>
      <c r="E2" s="105"/>
    </row>
    <row r="3" spans="1:10" x14ac:dyDescent="0.25">
      <c r="A3" s="104"/>
      <c r="B3" s="105"/>
      <c r="C3" s="105"/>
      <c r="D3" s="105"/>
      <c r="E3" s="105"/>
    </row>
    <row r="4" spans="1:10" ht="15.05" thickBot="1" x14ac:dyDescent="0.3">
      <c r="A4" s="106" t="s">
        <v>187</v>
      </c>
      <c r="B4" s="107"/>
      <c r="C4" s="107"/>
      <c r="D4" s="113"/>
      <c r="E4" s="107"/>
      <c r="F4" s="112"/>
      <c r="G4" s="113"/>
      <c r="H4" s="108"/>
      <c r="I4" s="108"/>
      <c r="J4" s="108" t="s">
        <v>580</v>
      </c>
    </row>
    <row r="6" spans="1:10" s="4" customFormat="1" ht="13.15" x14ac:dyDescent="0.25">
      <c r="A6" s="1" t="s">
        <v>562</v>
      </c>
      <c r="B6" s="1"/>
      <c r="C6" s="2"/>
      <c r="D6" s="3"/>
      <c r="E6" s="3"/>
      <c r="F6" s="3"/>
      <c r="G6" s="3"/>
    </row>
    <row r="7" spans="1:10" ht="5.35" customHeight="1" x14ac:dyDescent="0.25"/>
    <row r="8" spans="1:10" s="13" customFormat="1" ht="35.700000000000003" x14ac:dyDescent="0.25">
      <c r="A8" s="9" t="s">
        <v>0</v>
      </c>
      <c r="B8" s="9" t="s">
        <v>1</v>
      </c>
      <c r="C8" s="10" t="s">
        <v>2</v>
      </c>
      <c r="D8" s="11" t="s">
        <v>383</v>
      </c>
      <c r="E8" s="11" t="s">
        <v>3</v>
      </c>
      <c r="F8" s="12" t="s">
        <v>384</v>
      </c>
      <c r="G8" s="12" t="s">
        <v>503</v>
      </c>
      <c r="H8" s="11" t="s">
        <v>190</v>
      </c>
      <c r="I8" s="11" t="s">
        <v>220</v>
      </c>
      <c r="J8" s="11" t="s">
        <v>191</v>
      </c>
    </row>
    <row r="9" spans="1:10" s="172" customFormat="1" ht="11.3" x14ac:dyDescent="0.25">
      <c r="A9" s="171" t="s">
        <v>511</v>
      </c>
      <c r="B9" s="173" t="s">
        <v>14</v>
      </c>
      <c r="C9" s="174" t="s">
        <v>511</v>
      </c>
      <c r="D9" s="175">
        <v>30</v>
      </c>
      <c r="E9" s="175">
        <v>45</v>
      </c>
      <c r="F9" s="176">
        <v>9</v>
      </c>
      <c r="G9" s="176">
        <v>5.3</v>
      </c>
      <c r="H9" s="175" t="s">
        <v>257</v>
      </c>
      <c r="I9" s="177">
        <v>45</v>
      </c>
      <c r="J9" s="175" t="s">
        <v>194</v>
      </c>
    </row>
    <row r="10" spans="1:10" s="21" customFormat="1" ht="15.05" customHeight="1" x14ac:dyDescent="0.2">
      <c r="A10" s="14" t="s">
        <v>4</v>
      </c>
      <c r="B10" s="15" t="s">
        <v>5</v>
      </c>
      <c r="C10" s="16" t="s">
        <v>6</v>
      </c>
      <c r="D10" s="18">
        <v>34</v>
      </c>
      <c r="E10" s="17">
        <v>50</v>
      </c>
      <c r="F10" s="19">
        <v>6.47</v>
      </c>
      <c r="G10" s="20">
        <v>3.6</v>
      </c>
      <c r="H10" s="18" t="s">
        <v>240</v>
      </c>
      <c r="I10" s="20">
        <v>40</v>
      </c>
      <c r="J10" s="20" t="s">
        <v>194</v>
      </c>
    </row>
    <row r="11" spans="1:10" s="21" customFormat="1" ht="15.05" customHeight="1" x14ac:dyDescent="0.2">
      <c r="A11" s="119" t="s">
        <v>7</v>
      </c>
      <c r="B11" s="120" t="s">
        <v>5</v>
      </c>
      <c r="C11" s="121" t="s">
        <v>188</v>
      </c>
      <c r="D11" s="122">
        <v>14</v>
      </c>
      <c r="E11" s="123">
        <v>21</v>
      </c>
      <c r="F11" s="124">
        <v>1.25</v>
      </c>
      <c r="G11" s="125">
        <v>0.7</v>
      </c>
      <c r="H11" s="122" t="s">
        <v>261</v>
      </c>
      <c r="I11" s="125">
        <v>39</v>
      </c>
      <c r="J11" s="125" t="s">
        <v>192</v>
      </c>
    </row>
    <row r="12" spans="1:10" s="21" customFormat="1" ht="15.05" customHeight="1" x14ac:dyDescent="0.2">
      <c r="A12" s="27" t="s">
        <v>9</v>
      </c>
      <c r="B12" s="28" t="s">
        <v>5</v>
      </c>
      <c r="C12" s="29" t="s">
        <v>189</v>
      </c>
      <c r="D12" s="31">
        <v>15</v>
      </c>
      <c r="E12" s="30">
        <v>27</v>
      </c>
      <c r="F12" s="22">
        <v>1</v>
      </c>
      <c r="G12" s="32">
        <v>0.5</v>
      </c>
      <c r="H12" s="31" t="s">
        <v>277</v>
      </c>
      <c r="I12" s="32">
        <v>39</v>
      </c>
      <c r="J12" s="32" t="s">
        <v>192</v>
      </c>
    </row>
    <row r="13" spans="1:10" s="21" customFormat="1" ht="15.05" customHeight="1" x14ac:dyDescent="0.2">
      <c r="A13" s="14" t="s">
        <v>11</v>
      </c>
      <c r="B13" s="15" t="s">
        <v>5</v>
      </c>
      <c r="C13" s="16" t="s">
        <v>12</v>
      </c>
      <c r="D13" s="18">
        <v>18</v>
      </c>
      <c r="E13" s="17">
        <v>13</v>
      </c>
      <c r="F13" s="19">
        <v>1.1599999999999999</v>
      </c>
      <c r="G13" s="20">
        <v>0.6</v>
      </c>
      <c r="H13" s="117" t="s">
        <v>311</v>
      </c>
      <c r="I13" s="20">
        <v>38</v>
      </c>
      <c r="J13" s="20" t="s">
        <v>192</v>
      </c>
    </row>
    <row r="14" spans="1:10" s="21" customFormat="1" ht="15.05" customHeight="1" x14ac:dyDescent="0.2">
      <c r="A14" s="14" t="s">
        <v>13</v>
      </c>
      <c r="B14" s="15" t="s">
        <v>14</v>
      </c>
      <c r="C14" s="126" t="s">
        <v>312</v>
      </c>
      <c r="D14" s="18">
        <v>88</v>
      </c>
      <c r="E14" s="17">
        <v>120</v>
      </c>
      <c r="F14" s="19">
        <v>29.7</v>
      </c>
      <c r="G14" s="20">
        <v>16.2</v>
      </c>
      <c r="H14" s="18" t="s">
        <v>235</v>
      </c>
      <c r="I14" s="20">
        <v>46</v>
      </c>
      <c r="J14" s="20" t="s">
        <v>194</v>
      </c>
    </row>
    <row r="15" spans="1:10" s="21" customFormat="1" ht="15.05" customHeight="1" x14ac:dyDescent="0.2">
      <c r="A15" s="46"/>
      <c r="B15" s="127" t="s">
        <v>5</v>
      </c>
      <c r="C15" s="128" t="s">
        <v>225</v>
      </c>
      <c r="D15" s="129">
        <v>15</v>
      </c>
      <c r="E15" s="130">
        <v>27</v>
      </c>
      <c r="F15" s="131">
        <v>1.7</v>
      </c>
      <c r="G15" s="132">
        <v>0.7</v>
      </c>
      <c r="H15" s="129" t="s">
        <v>277</v>
      </c>
      <c r="I15" s="132">
        <v>43</v>
      </c>
      <c r="J15" s="132" t="s">
        <v>192</v>
      </c>
    </row>
    <row r="16" spans="1:10" s="21" customFormat="1" ht="15.05" customHeight="1" x14ac:dyDescent="0.2">
      <c r="A16" s="14" t="s">
        <v>15</v>
      </c>
      <c r="B16" s="15" t="s">
        <v>14</v>
      </c>
      <c r="C16" s="35" t="s">
        <v>564</v>
      </c>
      <c r="D16" s="18">
        <v>44</v>
      </c>
      <c r="E16" s="17">
        <v>58</v>
      </c>
      <c r="F16" s="20">
        <v>17.399999999999999</v>
      </c>
      <c r="G16" s="20">
        <v>10.4</v>
      </c>
      <c r="H16" s="18" t="s">
        <v>257</v>
      </c>
      <c r="I16" s="20">
        <v>46</v>
      </c>
      <c r="J16" s="20" t="s">
        <v>194</v>
      </c>
    </row>
    <row r="17" spans="1:10" s="21" customFormat="1" ht="15.05" customHeight="1" x14ac:dyDescent="0.2">
      <c r="A17" s="27"/>
      <c r="B17" s="28"/>
      <c r="C17" s="87" t="s">
        <v>565</v>
      </c>
      <c r="D17" s="31">
        <v>78</v>
      </c>
      <c r="E17" s="30">
        <v>104</v>
      </c>
      <c r="F17" s="32">
        <v>23.8</v>
      </c>
      <c r="G17" s="32">
        <v>13.6</v>
      </c>
      <c r="H17" s="31" t="s">
        <v>257</v>
      </c>
      <c r="I17" s="32">
        <v>46</v>
      </c>
      <c r="J17" s="32" t="s">
        <v>194</v>
      </c>
    </row>
    <row r="18" spans="1:10" s="24" customFormat="1" ht="15.05" customHeight="1" x14ac:dyDescent="0.25">
      <c r="A18" s="33"/>
      <c r="B18" s="27" t="s">
        <v>16</v>
      </c>
      <c r="C18" s="36"/>
      <c r="D18" s="38">
        <f>SUM(D16:D17)</f>
        <v>122</v>
      </c>
      <c r="E18" s="38">
        <f t="shared" ref="E18:G18" si="0">SUM(E16:E17)</f>
        <v>162</v>
      </c>
      <c r="F18" s="40">
        <f t="shared" si="0"/>
        <v>41.2</v>
      </c>
      <c r="G18" s="40">
        <f t="shared" si="0"/>
        <v>24</v>
      </c>
      <c r="H18" s="38" t="s">
        <v>193</v>
      </c>
      <c r="I18" s="40" t="s">
        <v>193</v>
      </c>
      <c r="J18" s="40" t="s">
        <v>193</v>
      </c>
    </row>
    <row r="19" spans="1:10" s="21" customFormat="1" ht="15.05" customHeight="1" x14ac:dyDescent="0.2">
      <c r="A19" s="27"/>
      <c r="B19" s="28" t="s">
        <v>5</v>
      </c>
      <c r="C19" s="29" t="s">
        <v>17</v>
      </c>
      <c r="D19" s="31">
        <v>15</v>
      </c>
      <c r="E19" s="30">
        <v>13</v>
      </c>
      <c r="F19" s="22">
        <v>1.33</v>
      </c>
      <c r="G19" s="32">
        <v>0.7</v>
      </c>
      <c r="H19" s="31" t="s">
        <v>309</v>
      </c>
      <c r="I19" s="32">
        <v>39</v>
      </c>
      <c r="J19" s="32" t="s">
        <v>192</v>
      </c>
    </row>
    <row r="20" spans="1:10" s="21" customFormat="1" ht="15.05" customHeight="1" x14ac:dyDescent="0.25">
      <c r="A20" s="27"/>
      <c r="B20" s="41"/>
      <c r="C20" s="29" t="s">
        <v>18</v>
      </c>
      <c r="D20" s="31">
        <v>15</v>
      </c>
      <c r="E20" s="30">
        <v>25</v>
      </c>
      <c r="F20" s="22">
        <v>1.58</v>
      </c>
      <c r="G20" s="32">
        <v>0.8</v>
      </c>
      <c r="H20" s="32" t="s">
        <v>310</v>
      </c>
      <c r="I20" s="32">
        <v>39</v>
      </c>
      <c r="J20" s="32" t="s">
        <v>192</v>
      </c>
    </row>
    <row r="21" spans="1:10" s="21" customFormat="1" ht="15.05" customHeight="1" x14ac:dyDescent="0.25">
      <c r="A21" s="27"/>
      <c r="B21" s="41"/>
      <c r="C21" s="29" t="s">
        <v>19</v>
      </c>
      <c r="D21" s="31">
        <v>15</v>
      </c>
      <c r="E21" s="30">
        <v>17</v>
      </c>
      <c r="F21" s="22">
        <v>1.31</v>
      </c>
      <c r="G21" s="32">
        <v>0.7</v>
      </c>
      <c r="H21" s="31" t="s">
        <v>309</v>
      </c>
      <c r="I21" s="32">
        <v>39</v>
      </c>
      <c r="J21" s="32" t="s">
        <v>192</v>
      </c>
    </row>
    <row r="22" spans="1:10" s="44" customFormat="1" ht="15.05" customHeight="1" x14ac:dyDescent="0.25">
      <c r="A22" s="27"/>
      <c r="B22" s="27" t="s">
        <v>20</v>
      </c>
      <c r="C22" s="163"/>
      <c r="D22" s="164">
        <f>SUM(D19:D21)</f>
        <v>45</v>
      </c>
      <c r="E22" s="164">
        <f>SUM(E19:E21)</f>
        <v>55</v>
      </c>
      <c r="F22" s="165">
        <f t="shared" ref="F22:G22" si="1">SUM(F19:F21)</f>
        <v>4.2200000000000006</v>
      </c>
      <c r="G22" s="165">
        <f t="shared" si="1"/>
        <v>2.2000000000000002</v>
      </c>
      <c r="H22" s="164" t="s">
        <v>193</v>
      </c>
      <c r="I22" s="165" t="s">
        <v>193</v>
      </c>
      <c r="J22" s="165" t="s">
        <v>193</v>
      </c>
    </row>
    <row r="23" spans="1:10" s="21" customFormat="1" ht="15.05" customHeight="1" x14ac:dyDescent="0.2">
      <c r="A23" s="14" t="s">
        <v>21</v>
      </c>
      <c r="B23" s="15" t="s">
        <v>14</v>
      </c>
      <c r="C23" s="29" t="s">
        <v>482</v>
      </c>
      <c r="D23" s="31">
        <v>96</v>
      </c>
      <c r="E23" s="30">
        <v>118</v>
      </c>
      <c r="F23" s="22">
        <v>28.9</v>
      </c>
      <c r="G23" s="32">
        <v>20.3</v>
      </c>
      <c r="H23" s="31" t="s">
        <v>235</v>
      </c>
      <c r="I23" s="32">
        <v>47</v>
      </c>
      <c r="J23" s="32" t="s">
        <v>194</v>
      </c>
    </row>
    <row r="24" spans="1:10" s="21" customFormat="1" ht="15.05" customHeight="1" x14ac:dyDescent="0.25">
      <c r="A24" s="27"/>
      <c r="B24" s="41"/>
      <c r="C24" s="29" t="s">
        <v>24</v>
      </c>
      <c r="D24" s="31">
        <v>61</v>
      </c>
      <c r="E24" s="30">
        <v>73</v>
      </c>
      <c r="F24" s="22">
        <v>16</v>
      </c>
      <c r="G24" s="32">
        <v>10.199999999999999</v>
      </c>
      <c r="H24" s="31" t="s">
        <v>235</v>
      </c>
      <c r="I24" s="32">
        <v>45</v>
      </c>
      <c r="J24" s="32" t="s">
        <v>194</v>
      </c>
    </row>
    <row r="25" spans="1:10" s="21" customFormat="1" ht="15.05" customHeight="1" x14ac:dyDescent="0.25">
      <c r="A25" s="27"/>
      <c r="B25" s="41"/>
      <c r="C25" s="29" t="s">
        <v>393</v>
      </c>
      <c r="D25" s="31">
        <v>84</v>
      </c>
      <c r="E25" s="30">
        <v>105</v>
      </c>
      <c r="F25" s="22">
        <v>23.4</v>
      </c>
      <c r="G25" s="32">
        <v>13.8</v>
      </c>
      <c r="H25" s="31" t="s">
        <v>235</v>
      </c>
      <c r="I25" s="32">
        <v>46</v>
      </c>
      <c r="J25" s="32" t="s">
        <v>194</v>
      </c>
    </row>
    <row r="26" spans="1:10" s="21" customFormat="1" ht="15.05" customHeight="1" x14ac:dyDescent="0.25">
      <c r="A26" s="27"/>
      <c r="B26" s="41"/>
      <c r="C26" s="29" t="s">
        <v>25</v>
      </c>
      <c r="D26" s="31">
        <v>90</v>
      </c>
      <c r="E26" s="30">
        <v>113</v>
      </c>
      <c r="F26" s="22">
        <v>28.4</v>
      </c>
      <c r="G26" s="32">
        <v>19.2</v>
      </c>
      <c r="H26" s="31" t="s">
        <v>236</v>
      </c>
      <c r="I26" s="32">
        <v>46</v>
      </c>
      <c r="J26" s="32" t="s">
        <v>194</v>
      </c>
    </row>
    <row r="27" spans="1:10" s="21" customFormat="1" ht="15.05" customHeight="1" x14ac:dyDescent="0.25">
      <c r="A27" s="27"/>
      <c r="B27" s="41"/>
      <c r="C27" s="29" t="s">
        <v>26</v>
      </c>
      <c r="D27" s="31">
        <v>43</v>
      </c>
      <c r="E27" s="30">
        <v>53</v>
      </c>
      <c r="F27" s="22">
        <v>11.2</v>
      </c>
      <c r="G27" s="32">
        <v>6.6</v>
      </c>
      <c r="H27" s="31" t="s">
        <v>257</v>
      </c>
      <c r="I27" s="32">
        <v>52.2</v>
      </c>
      <c r="J27" s="32" t="s">
        <v>194</v>
      </c>
    </row>
    <row r="28" spans="1:10" s="44" customFormat="1" ht="15.05" customHeight="1" x14ac:dyDescent="0.25">
      <c r="A28" s="27"/>
      <c r="B28" s="27" t="s">
        <v>16</v>
      </c>
      <c r="C28" s="36"/>
      <c r="D28" s="37">
        <f>SUM(D23:D27)</f>
        <v>374</v>
      </c>
      <c r="E28" s="37">
        <f>SUM(E23:E27)</f>
        <v>462</v>
      </c>
      <c r="F28" s="43">
        <f>SUM(F23:F27)</f>
        <v>107.89999999999999</v>
      </c>
      <c r="G28" s="43">
        <f>SUM(G23:G27)</f>
        <v>70.099999999999994</v>
      </c>
      <c r="H28" s="37" t="s">
        <v>193</v>
      </c>
      <c r="I28" s="43" t="s">
        <v>193</v>
      </c>
      <c r="J28" s="43" t="s">
        <v>193</v>
      </c>
    </row>
    <row r="29" spans="1:10" s="21" customFormat="1" ht="15.05" customHeight="1" x14ac:dyDescent="0.2">
      <c r="A29" s="27"/>
      <c r="B29" s="28" t="s">
        <v>5</v>
      </c>
      <c r="C29" s="29" t="s">
        <v>27</v>
      </c>
      <c r="D29" s="31">
        <v>15</v>
      </c>
      <c r="E29" s="30">
        <v>30</v>
      </c>
      <c r="F29" s="22">
        <v>2.95</v>
      </c>
      <c r="G29" s="32">
        <v>1.8</v>
      </c>
      <c r="H29" s="31" t="s">
        <v>239</v>
      </c>
      <c r="I29" s="32">
        <v>38</v>
      </c>
      <c r="J29" s="32" t="s">
        <v>192</v>
      </c>
    </row>
    <row r="30" spans="1:10" s="21" customFormat="1" ht="15.05" customHeight="1" x14ac:dyDescent="0.25">
      <c r="A30" s="27"/>
      <c r="B30" s="41"/>
      <c r="C30" s="29" t="s">
        <v>28</v>
      </c>
      <c r="D30" s="31">
        <v>26</v>
      </c>
      <c r="E30" s="30">
        <v>42</v>
      </c>
      <c r="F30" s="22">
        <v>4.2</v>
      </c>
      <c r="G30" s="32">
        <v>2.9</v>
      </c>
      <c r="H30" s="31" t="s">
        <v>240</v>
      </c>
      <c r="I30" s="32">
        <v>52.2</v>
      </c>
      <c r="J30" s="32" t="s">
        <v>192</v>
      </c>
    </row>
    <row r="31" spans="1:10" s="21" customFormat="1" ht="15.05" customHeight="1" x14ac:dyDescent="0.25">
      <c r="A31" s="27"/>
      <c r="B31" s="41"/>
      <c r="C31" s="29" t="s">
        <v>237</v>
      </c>
      <c r="D31" s="31">
        <v>20</v>
      </c>
      <c r="E31" s="30">
        <v>34</v>
      </c>
      <c r="F31" s="22">
        <v>2.5499999999999998</v>
      </c>
      <c r="G31" s="32">
        <v>1.7</v>
      </c>
      <c r="H31" s="31" t="s">
        <v>239</v>
      </c>
      <c r="I31" s="32">
        <v>39</v>
      </c>
      <c r="J31" s="32" t="s">
        <v>192</v>
      </c>
    </row>
    <row r="32" spans="1:10" s="21" customFormat="1" ht="15.05" customHeight="1" x14ac:dyDescent="0.25">
      <c r="A32" s="27"/>
      <c r="B32" s="41"/>
      <c r="C32" s="29" t="s">
        <v>30</v>
      </c>
      <c r="D32" s="31">
        <v>23</v>
      </c>
      <c r="E32" s="30">
        <v>35</v>
      </c>
      <c r="F32" s="22">
        <v>3.24</v>
      </c>
      <c r="G32" s="32">
        <v>1.8</v>
      </c>
      <c r="H32" s="31" t="s">
        <v>278</v>
      </c>
      <c r="I32" s="32">
        <v>39</v>
      </c>
      <c r="J32" s="32" t="s">
        <v>192</v>
      </c>
    </row>
    <row r="33" spans="1:10" s="21" customFormat="1" ht="15.05" customHeight="1" x14ac:dyDescent="0.25">
      <c r="A33" s="27"/>
      <c r="B33" s="27" t="s">
        <v>20</v>
      </c>
      <c r="C33" s="29"/>
      <c r="D33" s="37">
        <f>SUM(D29:D32)</f>
        <v>84</v>
      </c>
      <c r="E33" s="37">
        <f>SUM(E29:E32)</f>
        <v>141</v>
      </c>
      <c r="F33" s="43">
        <f t="shared" ref="F33" si="2">SUM(F29:F32)</f>
        <v>12.94</v>
      </c>
      <c r="G33" s="43">
        <f>SUM(G29:G32)</f>
        <v>8.2000000000000011</v>
      </c>
      <c r="H33" s="37" t="s">
        <v>193</v>
      </c>
      <c r="I33" s="43" t="s">
        <v>193</v>
      </c>
      <c r="J33" s="43" t="s">
        <v>193</v>
      </c>
    </row>
    <row r="34" spans="1:10" s="21" customFormat="1" ht="15.05" customHeight="1" x14ac:dyDescent="0.2">
      <c r="A34" s="119" t="s">
        <v>31</v>
      </c>
      <c r="B34" s="120" t="s">
        <v>5</v>
      </c>
      <c r="C34" s="121" t="s">
        <v>313</v>
      </c>
      <c r="D34" s="122">
        <v>16</v>
      </c>
      <c r="E34" s="123">
        <v>16</v>
      </c>
      <c r="F34" s="124">
        <v>0.86</v>
      </c>
      <c r="G34" s="125">
        <v>0.5</v>
      </c>
      <c r="H34" s="122" t="s">
        <v>242</v>
      </c>
      <c r="I34" s="125">
        <v>39</v>
      </c>
      <c r="J34" s="125" t="s">
        <v>192</v>
      </c>
    </row>
    <row r="35" spans="1:10" s="21" customFormat="1" ht="15.05" customHeight="1" x14ac:dyDescent="0.2">
      <c r="A35" s="14" t="s">
        <v>32</v>
      </c>
      <c r="B35" s="15" t="s">
        <v>5</v>
      </c>
      <c r="C35" s="16" t="s">
        <v>33</v>
      </c>
      <c r="D35" s="18">
        <v>24</v>
      </c>
      <c r="E35" s="17">
        <v>20</v>
      </c>
      <c r="F35" s="19">
        <v>1.2</v>
      </c>
      <c r="G35" s="20">
        <v>0.8</v>
      </c>
      <c r="H35" s="18" t="s">
        <v>243</v>
      </c>
      <c r="I35" s="20">
        <v>39</v>
      </c>
      <c r="J35" s="20" t="s">
        <v>192</v>
      </c>
    </row>
    <row r="36" spans="1:10" s="21" customFormat="1" ht="15.05" customHeight="1" x14ac:dyDescent="0.2">
      <c r="A36" s="14" t="s">
        <v>34</v>
      </c>
      <c r="B36" s="15" t="s">
        <v>14</v>
      </c>
      <c r="C36" s="126" t="s">
        <v>394</v>
      </c>
      <c r="D36" s="18">
        <v>36</v>
      </c>
      <c r="E36" s="17">
        <v>40</v>
      </c>
      <c r="F36" s="19">
        <v>11.4</v>
      </c>
      <c r="G36" s="20">
        <v>6.6</v>
      </c>
      <c r="H36" s="18" t="s">
        <v>235</v>
      </c>
      <c r="I36" s="20">
        <v>45</v>
      </c>
      <c r="J36" s="20" t="s">
        <v>194</v>
      </c>
    </row>
    <row r="37" spans="1:10" s="21" customFormat="1" ht="15.05" customHeight="1" x14ac:dyDescent="0.2">
      <c r="A37" s="27"/>
      <c r="B37" s="28"/>
      <c r="C37" s="34" t="s">
        <v>314</v>
      </c>
      <c r="D37" s="31">
        <v>54</v>
      </c>
      <c r="E37" s="30">
        <v>54</v>
      </c>
      <c r="F37" s="22">
        <v>14.5</v>
      </c>
      <c r="G37" s="32">
        <v>8.6</v>
      </c>
      <c r="H37" s="31" t="s">
        <v>244</v>
      </c>
      <c r="I37" s="32">
        <v>45</v>
      </c>
      <c r="J37" s="32" t="s">
        <v>194</v>
      </c>
    </row>
    <row r="38" spans="1:10" s="21" customFormat="1" ht="15.05" customHeight="1" x14ac:dyDescent="0.2">
      <c r="A38" s="27"/>
      <c r="B38" s="28"/>
      <c r="C38" s="34" t="s">
        <v>218</v>
      </c>
      <c r="D38" s="31">
        <v>63</v>
      </c>
      <c r="E38" s="30">
        <v>79</v>
      </c>
      <c r="F38" s="22">
        <v>18.8</v>
      </c>
      <c r="G38" s="32">
        <v>10.8</v>
      </c>
      <c r="H38" s="31" t="s">
        <v>235</v>
      </c>
      <c r="I38" s="32">
        <v>45</v>
      </c>
      <c r="J38" s="32" t="s">
        <v>194</v>
      </c>
    </row>
    <row r="39" spans="1:10" s="44" customFormat="1" ht="15.05" customHeight="1" x14ac:dyDescent="0.25">
      <c r="A39" s="27"/>
      <c r="B39" s="27" t="s">
        <v>16</v>
      </c>
      <c r="C39" s="36"/>
      <c r="D39" s="37">
        <f>SUM(D36:D38)</f>
        <v>153</v>
      </c>
      <c r="E39" s="37">
        <f>SUM(E36:E38)</f>
        <v>173</v>
      </c>
      <c r="F39" s="43">
        <f t="shared" ref="F39" si="3">SUM(F36:F38)</f>
        <v>44.7</v>
      </c>
      <c r="G39" s="43">
        <f>SUM(G36:G38)</f>
        <v>26</v>
      </c>
      <c r="H39" s="38" t="s">
        <v>193</v>
      </c>
      <c r="I39" s="40" t="s">
        <v>193</v>
      </c>
      <c r="J39" s="40" t="s">
        <v>193</v>
      </c>
    </row>
    <row r="40" spans="1:10" s="51" customFormat="1" ht="15.05" customHeight="1" x14ac:dyDescent="0.25">
      <c r="A40" s="47"/>
      <c r="B40" s="48" t="s">
        <v>5</v>
      </c>
      <c r="C40" s="53" t="s">
        <v>36</v>
      </c>
      <c r="D40" s="50">
        <v>53</v>
      </c>
      <c r="E40" s="49">
        <v>53</v>
      </c>
      <c r="F40" s="22">
        <v>8.1999999999999993</v>
      </c>
      <c r="G40" s="22">
        <v>4.2</v>
      </c>
      <c r="H40" s="50" t="s">
        <v>239</v>
      </c>
      <c r="I40" s="22">
        <v>40</v>
      </c>
      <c r="J40" s="22" t="s">
        <v>194</v>
      </c>
    </row>
    <row r="41" spans="1:10" s="51" customFormat="1" ht="15.05" customHeight="1" x14ac:dyDescent="0.25">
      <c r="A41" s="47"/>
      <c r="B41" s="48"/>
      <c r="C41" s="53" t="s">
        <v>38</v>
      </c>
      <c r="D41" s="50">
        <v>28</v>
      </c>
      <c r="E41" s="49">
        <v>53</v>
      </c>
      <c r="F41" s="22">
        <v>3.92</v>
      </c>
      <c r="G41" s="22">
        <v>2.2000000000000002</v>
      </c>
      <c r="H41" s="50" t="s">
        <v>247</v>
      </c>
      <c r="I41" s="22">
        <v>36</v>
      </c>
      <c r="J41" s="22" t="s">
        <v>192</v>
      </c>
    </row>
    <row r="42" spans="1:10" s="51" customFormat="1" ht="15.05" customHeight="1" x14ac:dyDescent="0.25">
      <c r="A42" s="133"/>
      <c r="B42" s="46" t="s">
        <v>20</v>
      </c>
      <c r="C42" s="134"/>
      <c r="D42" s="135">
        <f>SUM(D40:D41)</f>
        <v>81</v>
      </c>
      <c r="E42" s="135">
        <f>SUM(E40:E41)</f>
        <v>106</v>
      </c>
      <c r="F42" s="136">
        <f>SUM(F40:F41)</f>
        <v>12.12</v>
      </c>
      <c r="G42" s="136">
        <f>SUM(G40:G41)</f>
        <v>6.4</v>
      </c>
      <c r="H42" s="135" t="s">
        <v>193</v>
      </c>
      <c r="I42" s="136" t="s">
        <v>193</v>
      </c>
      <c r="J42" s="136" t="s">
        <v>193</v>
      </c>
    </row>
    <row r="43" spans="1:10" s="51" customFormat="1" ht="15.05" customHeight="1" x14ac:dyDescent="0.2">
      <c r="A43" s="167" t="s">
        <v>39</v>
      </c>
      <c r="B43" s="15" t="s">
        <v>14</v>
      </c>
      <c r="C43" s="166" t="s">
        <v>315</v>
      </c>
      <c r="D43" s="60">
        <v>63</v>
      </c>
      <c r="E43" s="59">
        <v>68</v>
      </c>
      <c r="F43" s="19">
        <v>16.600000000000001</v>
      </c>
      <c r="G43" s="19">
        <v>11.7</v>
      </c>
      <c r="H43" s="60" t="s">
        <v>395</v>
      </c>
      <c r="I43" s="19">
        <v>47</v>
      </c>
      <c r="J43" s="19" t="s">
        <v>194</v>
      </c>
    </row>
    <row r="44" spans="1:10" s="51" customFormat="1" ht="15.05" customHeight="1" x14ac:dyDescent="0.25">
      <c r="A44" s="47"/>
      <c r="B44" s="48"/>
      <c r="C44" s="53" t="s">
        <v>478</v>
      </c>
      <c r="D44" s="50">
        <v>59</v>
      </c>
      <c r="E44" s="49">
        <v>61</v>
      </c>
      <c r="F44" s="22">
        <v>19.399999999999999</v>
      </c>
      <c r="G44" s="22">
        <v>11.4</v>
      </c>
      <c r="H44" s="50" t="s">
        <v>250</v>
      </c>
      <c r="I44" s="22">
        <v>46</v>
      </c>
      <c r="J44" s="22" t="s">
        <v>194</v>
      </c>
    </row>
    <row r="45" spans="1:10" s="51" customFormat="1" ht="15.05" customHeight="1" x14ac:dyDescent="0.25">
      <c r="A45" s="47"/>
      <c r="B45" s="48"/>
      <c r="C45" s="62" t="s">
        <v>479</v>
      </c>
      <c r="D45" s="50">
        <v>40</v>
      </c>
      <c r="E45" s="49">
        <v>47</v>
      </c>
      <c r="F45" s="22">
        <v>15.3</v>
      </c>
      <c r="G45" s="22">
        <v>9.6</v>
      </c>
      <c r="H45" s="50" t="s">
        <v>250</v>
      </c>
      <c r="I45" s="22">
        <v>45</v>
      </c>
      <c r="J45" s="22" t="s">
        <v>194</v>
      </c>
    </row>
    <row r="46" spans="1:10" s="66" customFormat="1" ht="15.05" customHeight="1" x14ac:dyDescent="0.25">
      <c r="A46" s="63"/>
      <c r="B46" s="27" t="s">
        <v>16</v>
      </c>
      <c r="C46" s="64"/>
      <c r="D46" s="65">
        <f>SUM(D43:D45)</f>
        <v>162</v>
      </c>
      <c r="E46" s="65">
        <f>SUM(E43:E45)</f>
        <v>176</v>
      </c>
      <c r="F46" s="39">
        <f t="shared" ref="F46:G46" si="4">SUM(F43:F45)</f>
        <v>51.3</v>
      </c>
      <c r="G46" s="39">
        <f t="shared" si="4"/>
        <v>32.700000000000003</v>
      </c>
      <c r="H46" s="65" t="s">
        <v>193</v>
      </c>
      <c r="I46" s="39" t="s">
        <v>193</v>
      </c>
      <c r="J46" s="39" t="s">
        <v>193</v>
      </c>
    </row>
    <row r="47" spans="1:10" s="51" customFormat="1" ht="15.05" customHeight="1" x14ac:dyDescent="0.2">
      <c r="A47" s="63"/>
      <c r="B47" s="28" t="s">
        <v>5</v>
      </c>
      <c r="C47" s="68" t="s">
        <v>42</v>
      </c>
      <c r="D47" s="50">
        <v>16</v>
      </c>
      <c r="E47" s="50">
        <v>28</v>
      </c>
      <c r="F47" s="22">
        <v>1.4</v>
      </c>
      <c r="G47" s="22">
        <v>0.7</v>
      </c>
      <c r="H47" s="50" t="s">
        <v>241</v>
      </c>
      <c r="I47" s="22">
        <v>38</v>
      </c>
      <c r="J47" s="22" t="s">
        <v>192</v>
      </c>
    </row>
    <row r="48" spans="1:10" s="51" customFormat="1" ht="15.05" customHeight="1" x14ac:dyDescent="0.25">
      <c r="A48" s="63"/>
      <c r="B48" s="69"/>
      <c r="C48" s="62" t="s">
        <v>43</v>
      </c>
      <c r="D48" s="50">
        <v>31</v>
      </c>
      <c r="E48" s="50">
        <v>58</v>
      </c>
      <c r="F48" s="22">
        <v>3.9</v>
      </c>
      <c r="G48" s="22">
        <v>2.2999999999999998</v>
      </c>
      <c r="H48" s="50" t="s">
        <v>254</v>
      </c>
      <c r="I48" s="22">
        <v>39</v>
      </c>
      <c r="J48" s="22" t="s">
        <v>192</v>
      </c>
    </row>
    <row r="49" spans="1:10" s="66" customFormat="1" ht="15.05" customHeight="1" x14ac:dyDescent="0.25">
      <c r="A49" s="63"/>
      <c r="B49" s="63" t="s">
        <v>20</v>
      </c>
      <c r="C49" s="70"/>
      <c r="D49" s="65">
        <f>SUM(D47:D48)</f>
        <v>47</v>
      </c>
      <c r="E49" s="65">
        <f>SUM(E47:E48)</f>
        <v>86</v>
      </c>
      <c r="F49" s="39">
        <f t="shared" ref="F49:G49" si="5">SUM(F47:F48)</f>
        <v>5.3</v>
      </c>
      <c r="G49" s="39">
        <f t="shared" si="5"/>
        <v>3</v>
      </c>
      <c r="H49" s="65" t="s">
        <v>193</v>
      </c>
      <c r="I49" s="39" t="s">
        <v>193</v>
      </c>
      <c r="J49" s="39" t="s">
        <v>193</v>
      </c>
    </row>
    <row r="50" spans="1:10" s="51" customFormat="1" ht="15.05" customHeight="1" x14ac:dyDescent="0.2">
      <c r="A50" s="137" t="s">
        <v>44</v>
      </c>
      <c r="B50" s="120" t="s">
        <v>5</v>
      </c>
      <c r="C50" s="138" t="s">
        <v>45</v>
      </c>
      <c r="D50" s="139">
        <v>29</v>
      </c>
      <c r="E50" s="139">
        <v>33</v>
      </c>
      <c r="F50" s="124">
        <v>4.04</v>
      </c>
      <c r="G50" s="124">
        <v>2.1</v>
      </c>
      <c r="H50" s="122" t="s">
        <v>576</v>
      </c>
      <c r="I50" s="124">
        <v>39</v>
      </c>
      <c r="J50" s="124" t="s">
        <v>194</v>
      </c>
    </row>
    <row r="51" spans="1:10" s="51" customFormat="1" ht="15.05" customHeight="1" x14ac:dyDescent="0.2">
      <c r="A51" s="71" t="s">
        <v>46</v>
      </c>
      <c r="B51" s="15" t="s">
        <v>14</v>
      </c>
      <c r="C51" s="72" t="s">
        <v>483</v>
      </c>
      <c r="D51" s="60">
        <v>96</v>
      </c>
      <c r="E51" s="60">
        <v>122</v>
      </c>
      <c r="F51" s="19">
        <v>31.9</v>
      </c>
      <c r="G51" s="19">
        <v>17.8</v>
      </c>
      <c r="H51" s="60" t="s">
        <v>257</v>
      </c>
      <c r="I51" s="19">
        <v>45</v>
      </c>
      <c r="J51" s="19" t="s">
        <v>194</v>
      </c>
    </row>
    <row r="52" spans="1:10" s="51" customFormat="1" ht="15.05" customHeight="1" x14ac:dyDescent="0.2">
      <c r="A52" s="63"/>
      <c r="B52" s="28"/>
      <c r="C52" s="73" t="s">
        <v>484</v>
      </c>
      <c r="D52" s="50">
        <v>49</v>
      </c>
      <c r="E52" s="50">
        <v>59</v>
      </c>
      <c r="F52" s="22">
        <v>14.4</v>
      </c>
      <c r="G52" s="22">
        <v>8.6</v>
      </c>
      <c r="H52" s="50" t="s">
        <v>257</v>
      </c>
      <c r="I52" s="22">
        <v>45</v>
      </c>
      <c r="J52" s="22" t="s">
        <v>194</v>
      </c>
    </row>
    <row r="53" spans="1:10" s="66" customFormat="1" ht="15.05" customHeight="1" x14ac:dyDescent="0.25">
      <c r="A53" s="47"/>
      <c r="B53" s="27" t="s">
        <v>16</v>
      </c>
      <c r="C53" s="70"/>
      <c r="D53" s="65">
        <f>SUM(D51:D52)</f>
        <v>145</v>
      </c>
      <c r="E53" s="65">
        <f t="shared" ref="E53:G53" si="6">SUM(E51:E52)</f>
        <v>181</v>
      </c>
      <c r="F53" s="39">
        <f t="shared" si="6"/>
        <v>46.3</v>
      </c>
      <c r="G53" s="39">
        <f t="shared" si="6"/>
        <v>26.4</v>
      </c>
      <c r="H53" s="65" t="s">
        <v>193</v>
      </c>
      <c r="I53" s="39" t="s">
        <v>193</v>
      </c>
      <c r="J53" s="39" t="s">
        <v>193</v>
      </c>
    </row>
    <row r="54" spans="1:10" s="76" customFormat="1" ht="15.05" customHeight="1" x14ac:dyDescent="0.25">
      <c r="A54" s="47"/>
      <c r="B54" s="28" t="s">
        <v>5</v>
      </c>
      <c r="C54" s="73" t="s">
        <v>47</v>
      </c>
      <c r="D54" s="74">
        <v>17</v>
      </c>
      <c r="E54" s="74">
        <v>21</v>
      </c>
      <c r="F54" s="75">
        <v>1.4</v>
      </c>
      <c r="G54" s="75">
        <v>0.9</v>
      </c>
      <c r="H54" s="74" t="s">
        <v>486</v>
      </c>
      <c r="I54" s="75">
        <v>38</v>
      </c>
      <c r="J54" s="75" t="s">
        <v>192</v>
      </c>
    </row>
    <row r="55" spans="1:10" s="76" customFormat="1" ht="15.05" customHeight="1" x14ac:dyDescent="0.25">
      <c r="A55" s="77"/>
      <c r="B55" s="28"/>
      <c r="C55" s="73" t="s">
        <v>48</v>
      </c>
      <c r="D55" s="74">
        <v>15</v>
      </c>
      <c r="E55" s="74">
        <v>10</v>
      </c>
      <c r="F55" s="75">
        <v>0.8</v>
      </c>
      <c r="G55" s="75">
        <v>0.4</v>
      </c>
      <c r="H55" s="74" t="s">
        <v>259</v>
      </c>
      <c r="I55" s="75">
        <v>38</v>
      </c>
      <c r="J55" s="75" t="s">
        <v>192</v>
      </c>
    </row>
    <row r="56" spans="1:10" s="76" customFormat="1" ht="15.05" customHeight="1" x14ac:dyDescent="0.25">
      <c r="A56" s="77"/>
      <c r="B56" s="28"/>
      <c r="C56" s="73" t="s">
        <v>49</v>
      </c>
      <c r="D56" s="74">
        <v>31</v>
      </c>
      <c r="E56" s="74">
        <v>63</v>
      </c>
      <c r="F56" s="75">
        <v>4</v>
      </c>
      <c r="G56" s="75">
        <v>2.2000000000000002</v>
      </c>
      <c r="H56" s="74" t="s">
        <v>486</v>
      </c>
      <c r="I56" s="75">
        <v>38</v>
      </c>
      <c r="J56" s="75" t="s">
        <v>192</v>
      </c>
    </row>
    <row r="57" spans="1:10" s="80" customFormat="1" ht="15.05" customHeight="1" x14ac:dyDescent="0.25">
      <c r="A57" s="77"/>
      <c r="B57" s="63" t="s">
        <v>20</v>
      </c>
      <c r="C57" s="70"/>
      <c r="D57" s="78">
        <f>SUM(D54:D56)</f>
        <v>63</v>
      </c>
      <c r="E57" s="78">
        <f>SUM(E54:E56)</f>
        <v>94</v>
      </c>
      <c r="F57" s="79">
        <f t="shared" ref="F57:G57" si="7">SUM(F54:F56)</f>
        <v>6.2</v>
      </c>
      <c r="G57" s="79">
        <f t="shared" si="7"/>
        <v>3.5</v>
      </c>
      <c r="H57" s="78" t="s">
        <v>193</v>
      </c>
      <c r="I57" s="79" t="s">
        <v>193</v>
      </c>
      <c r="J57" s="79" t="s">
        <v>193</v>
      </c>
    </row>
    <row r="58" spans="1:10" s="76" customFormat="1" ht="15.05" customHeight="1" x14ac:dyDescent="0.25">
      <c r="A58" s="82" t="s">
        <v>50</v>
      </c>
      <c r="B58" s="15" t="s">
        <v>14</v>
      </c>
      <c r="C58" s="83" t="s">
        <v>317</v>
      </c>
      <c r="D58" s="84">
        <v>63</v>
      </c>
      <c r="E58" s="84">
        <v>80</v>
      </c>
      <c r="F58" s="85">
        <v>16.98</v>
      </c>
      <c r="G58" s="85">
        <v>10.5</v>
      </c>
      <c r="H58" s="84" t="s">
        <v>235</v>
      </c>
      <c r="I58" s="85">
        <v>46</v>
      </c>
      <c r="J58" s="85" t="s">
        <v>194</v>
      </c>
    </row>
    <row r="59" spans="1:10" s="76" customFormat="1" ht="15.05" customHeight="1" x14ac:dyDescent="0.25">
      <c r="A59" s="77"/>
      <c r="B59" s="28"/>
      <c r="C59" s="62" t="s">
        <v>472</v>
      </c>
      <c r="D59" s="74">
        <v>25</v>
      </c>
      <c r="E59" s="74">
        <v>30</v>
      </c>
      <c r="F59" s="75">
        <v>7.5</v>
      </c>
      <c r="G59" s="75">
        <v>4.8</v>
      </c>
      <c r="H59" s="74" t="s">
        <v>235</v>
      </c>
      <c r="I59" s="75">
        <v>46</v>
      </c>
      <c r="J59" s="75" t="s">
        <v>194</v>
      </c>
    </row>
    <row r="60" spans="1:10" s="76" customFormat="1" ht="15.05" customHeight="1" x14ac:dyDescent="0.25">
      <c r="A60" s="77"/>
      <c r="B60" s="28"/>
      <c r="C60" s="86" t="s">
        <v>318</v>
      </c>
      <c r="D60" s="74">
        <v>53</v>
      </c>
      <c r="E60" s="74">
        <v>57</v>
      </c>
      <c r="F60" s="75">
        <v>14.9</v>
      </c>
      <c r="G60" s="75">
        <v>9.1999999999999993</v>
      </c>
      <c r="H60" s="74" t="s">
        <v>235</v>
      </c>
      <c r="I60" s="75">
        <v>45</v>
      </c>
      <c r="J60" s="75" t="s">
        <v>194</v>
      </c>
    </row>
    <row r="61" spans="1:10" s="80" customFormat="1" ht="15.05" customHeight="1" x14ac:dyDescent="0.25">
      <c r="A61" s="77"/>
      <c r="B61" s="27" t="s">
        <v>16</v>
      </c>
      <c r="C61" s="70"/>
      <c r="D61" s="78">
        <f>SUM(D58:D60)</f>
        <v>141</v>
      </c>
      <c r="E61" s="78">
        <f t="shared" ref="E61:F61" si="8">SUM(E58:E60)</f>
        <v>167</v>
      </c>
      <c r="F61" s="79">
        <f t="shared" si="8"/>
        <v>39.380000000000003</v>
      </c>
      <c r="G61" s="79">
        <f>SUM(G58:G60)</f>
        <v>24.5</v>
      </c>
      <c r="H61" s="78" t="s">
        <v>193</v>
      </c>
      <c r="I61" s="79" t="s">
        <v>193</v>
      </c>
      <c r="J61" s="79" t="s">
        <v>193</v>
      </c>
    </row>
    <row r="62" spans="1:10" s="76" customFormat="1" ht="15.05" customHeight="1" x14ac:dyDescent="0.25">
      <c r="A62" s="77"/>
      <c r="B62" s="28" t="s">
        <v>5</v>
      </c>
      <c r="C62" s="68" t="s">
        <v>51</v>
      </c>
      <c r="D62" s="74">
        <v>19</v>
      </c>
      <c r="E62" s="74">
        <v>30</v>
      </c>
      <c r="F62" s="75">
        <v>2</v>
      </c>
      <c r="G62" s="75">
        <v>2</v>
      </c>
      <c r="H62" s="74" t="s">
        <v>255</v>
      </c>
      <c r="I62" s="75">
        <v>43</v>
      </c>
      <c r="J62" s="75" t="s">
        <v>192</v>
      </c>
    </row>
    <row r="63" spans="1:10" s="80" customFormat="1" ht="15.05" customHeight="1" x14ac:dyDescent="0.25">
      <c r="A63" s="140"/>
      <c r="B63" s="141" t="s">
        <v>20</v>
      </c>
      <c r="C63" s="142"/>
      <c r="D63" s="143">
        <f>D62</f>
        <v>19</v>
      </c>
      <c r="E63" s="143">
        <f>E62</f>
        <v>30</v>
      </c>
      <c r="F63" s="144">
        <f>F62</f>
        <v>2</v>
      </c>
      <c r="G63" s="144">
        <f>G62</f>
        <v>2</v>
      </c>
      <c r="H63" s="143" t="s">
        <v>193</v>
      </c>
      <c r="I63" s="144" t="s">
        <v>193</v>
      </c>
      <c r="J63" s="144" t="s">
        <v>193</v>
      </c>
    </row>
    <row r="64" spans="1:10" s="76" customFormat="1" ht="15.05" customHeight="1" x14ac:dyDescent="0.25">
      <c r="A64" s="77" t="s">
        <v>52</v>
      </c>
      <c r="B64" s="28" t="s">
        <v>14</v>
      </c>
      <c r="C64" s="87" t="s">
        <v>319</v>
      </c>
      <c r="D64" s="74">
        <v>60</v>
      </c>
      <c r="E64" s="74">
        <v>78</v>
      </c>
      <c r="F64" s="75">
        <v>20.399999999999999</v>
      </c>
      <c r="G64" s="75">
        <v>10.9</v>
      </c>
      <c r="H64" s="74" t="s">
        <v>257</v>
      </c>
      <c r="I64" s="75">
        <v>45</v>
      </c>
      <c r="J64" s="75" t="s">
        <v>194</v>
      </c>
    </row>
    <row r="65" spans="1:10" s="76" customFormat="1" ht="15.05" customHeight="1" x14ac:dyDescent="0.25">
      <c r="A65" s="77"/>
      <c r="B65" s="27" t="s">
        <v>16</v>
      </c>
      <c r="C65" s="62"/>
      <c r="D65" s="78">
        <v>60</v>
      </c>
      <c r="E65" s="78">
        <f>E64</f>
        <v>78</v>
      </c>
      <c r="F65" s="79">
        <f>F64</f>
        <v>20.399999999999999</v>
      </c>
      <c r="G65" s="79">
        <f>G64</f>
        <v>10.9</v>
      </c>
      <c r="H65" s="78" t="s">
        <v>193</v>
      </c>
      <c r="I65" s="79" t="s">
        <v>193</v>
      </c>
      <c r="J65" s="79" t="s">
        <v>193</v>
      </c>
    </row>
    <row r="66" spans="1:10" s="76" customFormat="1" ht="15.05" customHeight="1" x14ac:dyDescent="0.25">
      <c r="A66" s="77"/>
      <c r="C66" s="62"/>
      <c r="D66" s="74"/>
      <c r="E66" s="74"/>
      <c r="F66" s="75"/>
      <c r="G66" s="75"/>
      <c r="H66" s="74"/>
      <c r="I66" s="75"/>
      <c r="J66" s="75"/>
    </row>
    <row r="67" spans="1:10" s="76" customFormat="1" ht="15.05" customHeight="1" x14ac:dyDescent="0.25">
      <c r="A67" s="47"/>
      <c r="B67" s="28" t="s">
        <v>5</v>
      </c>
      <c r="C67" s="62" t="s">
        <v>195</v>
      </c>
      <c r="D67" s="74">
        <v>18</v>
      </c>
      <c r="E67" s="74">
        <v>12</v>
      </c>
      <c r="F67" s="75">
        <v>1.36</v>
      </c>
      <c r="G67" s="75">
        <v>0.7</v>
      </c>
      <c r="H67" s="74" t="s">
        <v>260</v>
      </c>
      <c r="I67" s="75">
        <v>45</v>
      </c>
      <c r="J67" s="75" t="s">
        <v>194</v>
      </c>
    </row>
    <row r="68" spans="1:10" s="76" customFormat="1" ht="15.05" customHeight="1" x14ac:dyDescent="0.25">
      <c r="A68" s="47"/>
      <c r="B68" s="48"/>
      <c r="C68" s="62" t="s">
        <v>53</v>
      </c>
      <c r="D68" s="74">
        <v>14</v>
      </c>
      <c r="E68" s="74">
        <v>7</v>
      </c>
      <c r="F68" s="75">
        <v>1.6</v>
      </c>
      <c r="G68" s="75">
        <v>1</v>
      </c>
      <c r="H68" s="74" t="s">
        <v>260</v>
      </c>
      <c r="I68" s="75">
        <v>37</v>
      </c>
      <c r="J68" s="75" t="s">
        <v>194</v>
      </c>
    </row>
    <row r="69" spans="1:10" s="76" customFormat="1" ht="15.05" customHeight="1" x14ac:dyDescent="0.25">
      <c r="A69" s="88"/>
      <c r="B69" s="63" t="s">
        <v>20</v>
      </c>
      <c r="C69" s="62"/>
      <c r="D69" s="78">
        <f>SUM(D66:D68)</f>
        <v>32</v>
      </c>
      <c r="E69" s="78">
        <f>SUM(E66:E68)</f>
        <v>19</v>
      </c>
      <c r="F69" s="79">
        <f t="shared" ref="F69:G69" si="9">SUM(F66:F68)</f>
        <v>2.96</v>
      </c>
      <c r="G69" s="79">
        <f t="shared" si="9"/>
        <v>1.7</v>
      </c>
      <c r="H69" s="78" t="s">
        <v>193</v>
      </c>
      <c r="I69" s="79" t="s">
        <v>193</v>
      </c>
      <c r="J69" s="79" t="s">
        <v>193</v>
      </c>
    </row>
    <row r="70" spans="1:10" s="76" customFormat="1" ht="15.05" customHeight="1" x14ac:dyDescent="0.25">
      <c r="A70" s="92" t="s">
        <v>55</v>
      </c>
      <c r="B70" s="15" t="s">
        <v>14</v>
      </c>
      <c r="C70" s="83" t="s">
        <v>487</v>
      </c>
      <c r="D70" s="168">
        <v>52</v>
      </c>
      <c r="E70" s="168">
        <v>60</v>
      </c>
      <c r="F70" s="169">
        <v>16.03</v>
      </c>
      <c r="G70" s="169">
        <v>9.3000000000000007</v>
      </c>
      <c r="H70" s="84" t="s">
        <v>257</v>
      </c>
      <c r="I70" s="85">
        <v>45</v>
      </c>
      <c r="J70" s="85" t="s">
        <v>194</v>
      </c>
    </row>
    <row r="71" spans="1:10" s="76" customFormat="1" ht="15.05" customHeight="1" x14ac:dyDescent="0.25">
      <c r="B71" s="28" t="s">
        <v>5</v>
      </c>
      <c r="C71" s="62" t="s">
        <v>56</v>
      </c>
      <c r="D71" s="162">
        <v>21</v>
      </c>
      <c r="E71" s="162">
        <v>26</v>
      </c>
      <c r="F71" s="161">
        <v>2.41</v>
      </c>
      <c r="G71" s="161">
        <v>2.1</v>
      </c>
      <c r="H71" s="74" t="s">
        <v>239</v>
      </c>
      <c r="I71" s="75">
        <v>43</v>
      </c>
      <c r="J71" s="75" t="s">
        <v>194</v>
      </c>
    </row>
    <row r="72" spans="1:10" s="76" customFormat="1" ht="15.05" customHeight="1" x14ac:dyDescent="0.25">
      <c r="A72" s="82" t="s">
        <v>57</v>
      </c>
      <c r="B72" s="15" t="s">
        <v>14</v>
      </c>
      <c r="C72" s="83" t="s">
        <v>263</v>
      </c>
      <c r="D72" s="84">
        <v>20</v>
      </c>
      <c r="E72" s="84">
        <v>30</v>
      </c>
      <c r="F72" s="85">
        <v>5.9</v>
      </c>
      <c r="G72" s="85">
        <v>2.8</v>
      </c>
      <c r="H72" s="84" t="s">
        <v>235</v>
      </c>
      <c r="I72" s="85">
        <v>45</v>
      </c>
      <c r="J72" s="85" t="s">
        <v>194</v>
      </c>
    </row>
    <row r="73" spans="1:10" s="76" customFormat="1" ht="15.05" customHeight="1" x14ac:dyDescent="0.25">
      <c r="A73" s="140"/>
      <c r="B73" s="127" t="s">
        <v>5</v>
      </c>
      <c r="C73" s="145" t="s">
        <v>264</v>
      </c>
      <c r="D73" s="146">
        <v>12</v>
      </c>
      <c r="E73" s="146">
        <v>25</v>
      </c>
      <c r="F73" s="147">
        <v>5.25</v>
      </c>
      <c r="G73" s="147">
        <v>2.4</v>
      </c>
      <c r="H73" s="146" t="s">
        <v>265</v>
      </c>
      <c r="I73" s="147">
        <v>39</v>
      </c>
      <c r="J73" s="147" t="s">
        <v>194</v>
      </c>
    </row>
    <row r="74" spans="1:10" s="76" customFormat="1" ht="15.05" customHeight="1" x14ac:dyDescent="0.25">
      <c r="A74" s="82" t="s">
        <v>59</v>
      </c>
      <c r="B74" s="15" t="s">
        <v>14</v>
      </c>
      <c r="C74" s="83" t="s">
        <v>60</v>
      </c>
      <c r="D74" s="84">
        <v>60</v>
      </c>
      <c r="E74" s="84">
        <v>70</v>
      </c>
      <c r="F74" s="85">
        <v>18.149999999999999</v>
      </c>
      <c r="G74" s="85">
        <v>11.1</v>
      </c>
      <c r="H74" s="84" t="s">
        <v>236</v>
      </c>
      <c r="I74" s="85">
        <v>45</v>
      </c>
      <c r="J74" s="85" t="s">
        <v>194</v>
      </c>
    </row>
    <row r="75" spans="1:10" s="76" customFormat="1" ht="15.05" customHeight="1" x14ac:dyDescent="0.25">
      <c r="A75" s="77"/>
      <c r="B75" s="28"/>
      <c r="C75" s="73" t="s">
        <v>320</v>
      </c>
      <c r="D75" s="74">
        <v>65</v>
      </c>
      <c r="E75" s="74">
        <v>76</v>
      </c>
      <c r="F75" s="75">
        <v>16.899999999999999</v>
      </c>
      <c r="G75" s="75">
        <v>10.3</v>
      </c>
      <c r="H75" s="74" t="s">
        <v>236</v>
      </c>
      <c r="I75" s="75">
        <v>45</v>
      </c>
      <c r="J75" s="75" t="s">
        <v>194</v>
      </c>
    </row>
    <row r="76" spans="1:10" s="76" customFormat="1" ht="15.05" customHeight="1" x14ac:dyDescent="0.25">
      <c r="A76" s="77"/>
      <c r="B76" s="28"/>
      <c r="C76" s="73" t="s">
        <v>62</v>
      </c>
      <c r="D76" s="74">
        <v>20</v>
      </c>
      <c r="E76" s="74">
        <v>23</v>
      </c>
      <c r="F76" s="75">
        <v>4</v>
      </c>
      <c r="G76" s="75">
        <v>3.2</v>
      </c>
      <c r="H76" s="75" t="s">
        <v>235</v>
      </c>
      <c r="I76" s="75">
        <v>45</v>
      </c>
      <c r="J76" s="75" t="s">
        <v>194</v>
      </c>
    </row>
    <row r="77" spans="1:10" s="76" customFormat="1" ht="15.05" customHeight="1" x14ac:dyDescent="0.25">
      <c r="A77" s="77"/>
      <c r="B77" s="28"/>
      <c r="C77" s="73" t="s">
        <v>63</v>
      </c>
      <c r="D77" s="74">
        <v>70</v>
      </c>
      <c r="E77" s="74">
        <v>76</v>
      </c>
      <c r="F77" s="75">
        <v>19.100000000000001</v>
      </c>
      <c r="G77" s="75">
        <v>12</v>
      </c>
      <c r="H77" s="75" t="s">
        <v>235</v>
      </c>
      <c r="I77" s="75">
        <v>45</v>
      </c>
      <c r="J77" s="75" t="s">
        <v>194</v>
      </c>
    </row>
    <row r="78" spans="1:10" s="76" customFormat="1" ht="15.05" customHeight="1" x14ac:dyDescent="0.25">
      <c r="A78" s="77"/>
      <c r="B78" s="28"/>
      <c r="C78" s="73" t="s">
        <v>64</v>
      </c>
      <c r="D78" s="74">
        <v>44</v>
      </c>
      <c r="E78" s="74">
        <v>46</v>
      </c>
      <c r="F78" s="75">
        <v>11.75</v>
      </c>
      <c r="G78" s="75">
        <v>7</v>
      </c>
      <c r="H78" s="75" t="s">
        <v>257</v>
      </c>
      <c r="I78" s="75">
        <v>45</v>
      </c>
      <c r="J78" s="75" t="s">
        <v>194</v>
      </c>
    </row>
    <row r="79" spans="1:10" s="76" customFormat="1" ht="15.05" customHeight="1" x14ac:dyDescent="0.25">
      <c r="A79" s="77"/>
      <c r="B79" s="28"/>
      <c r="C79" s="73" t="s">
        <v>321</v>
      </c>
      <c r="D79" s="74">
        <v>60</v>
      </c>
      <c r="E79" s="74">
        <v>70</v>
      </c>
      <c r="F79" s="75">
        <v>20.100000000000001</v>
      </c>
      <c r="G79" s="75">
        <v>12.2</v>
      </c>
      <c r="H79" s="74" t="s">
        <v>236</v>
      </c>
      <c r="I79" s="75">
        <v>45</v>
      </c>
      <c r="J79" s="75" t="s">
        <v>194</v>
      </c>
    </row>
    <row r="80" spans="1:10" s="76" customFormat="1" ht="15.05" customHeight="1" x14ac:dyDescent="0.25">
      <c r="A80" s="77"/>
      <c r="B80" s="28"/>
      <c r="C80" s="73" t="s">
        <v>65</v>
      </c>
      <c r="D80" s="74">
        <v>63</v>
      </c>
      <c r="E80" s="74">
        <v>67</v>
      </c>
      <c r="F80" s="75">
        <v>20.86</v>
      </c>
      <c r="G80" s="75">
        <v>11.3</v>
      </c>
      <c r="H80" s="74" t="s">
        <v>236</v>
      </c>
      <c r="I80" s="75">
        <v>52</v>
      </c>
      <c r="J80" s="75" t="s">
        <v>194</v>
      </c>
    </row>
    <row r="81" spans="1:10" s="76" customFormat="1" ht="15.05" customHeight="1" x14ac:dyDescent="0.25">
      <c r="A81" s="77"/>
      <c r="B81" s="28"/>
      <c r="C81" s="73" t="s">
        <v>322</v>
      </c>
      <c r="D81" s="74">
        <v>28</v>
      </c>
      <c r="E81" s="74">
        <v>34</v>
      </c>
      <c r="F81" s="75">
        <v>9.3000000000000007</v>
      </c>
      <c r="G81" s="75">
        <v>4.8</v>
      </c>
      <c r="H81" s="74" t="s">
        <v>236</v>
      </c>
      <c r="I81" s="75">
        <v>47</v>
      </c>
      <c r="J81" s="75" t="s">
        <v>194</v>
      </c>
    </row>
    <row r="82" spans="1:10" s="76" customFormat="1" ht="15.05" customHeight="1" x14ac:dyDescent="0.25">
      <c r="A82" s="77"/>
      <c r="B82" s="28"/>
      <c r="C82" s="73" t="s">
        <v>488</v>
      </c>
      <c r="D82" s="74">
        <v>52</v>
      </c>
      <c r="E82" s="74">
        <v>48</v>
      </c>
      <c r="F82" s="75">
        <v>14.3</v>
      </c>
      <c r="G82" s="75">
        <v>8.8000000000000007</v>
      </c>
      <c r="H82" s="75" t="s">
        <v>235</v>
      </c>
      <c r="I82" s="75">
        <v>46</v>
      </c>
      <c r="J82" s="75" t="s">
        <v>194</v>
      </c>
    </row>
    <row r="83" spans="1:10" s="76" customFormat="1" ht="15.05" customHeight="1" x14ac:dyDescent="0.25">
      <c r="A83" s="77"/>
      <c r="B83" s="28"/>
      <c r="C83" s="62" t="s">
        <v>66</v>
      </c>
      <c r="D83" s="74">
        <v>54</v>
      </c>
      <c r="E83" s="74">
        <v>55</v>
      </c>
      <c r="F83" s="75">
        <v>13.45</v>
      </c>
      <c r="G83" s="75">
        <v>8.6999999999999993</v>
      </c>
      <c r="H83" s="74" t="s">
        <v>236</v>
      </c>
      <c r="I83" s="75">
        <v>46</v>
      </c>
      <c r="J83" s="75" t="s">
        <v>194</v>
      </c>
    </row>
    <row r="84" spans="1:10" s="76" customFormat="1" ht="15.05" customHeight="1" x14ac:dyDescent="0.25">
      <c r="A84" s="77"/>
      <c r="B84" s="28"/>
      <c r="C84" s="114" t="s">
        <v>197</v>
      </c>
      <c r="D84" s="74">
        <v>92</v>
      </c>
      <c r="E84" s="74">
        <v>94</v>
      </c>
      <c r="F84" s="75">
        <v>27.1</v>
      </c>
      <c r="G84" s="75">
        <v>15.9</v>
      </c>
      <c r="H84" s="74" t="s">
        <v>236</v>
      </c>
      <c r="I84" s="75">
        <v>46</v>
      </c>
      <c r="J84" s="75" t="s">
        <v>194</v>
      </c>
    </row>
    <row r="85" spans="1:10" s="76" customFormat="1" ht="15.05" customHeight="1" x14ac:dyDescent="0.25">
      <c r="A85" s="77"/>
      <c r="B85" s="28"/>
      <c r="C85" s="73" t="s">
        <v>198</v>
      </c>
      <c r="D85" s="74">
        <v>54</v>
      </c>
      <c r="E85" s="74">
        <v>60</v>
      </c>
      <c r="F85" s="75">
        <v>15</v>
      </c>
      <c r="G85" s="75">
        <v>9.6</v>
      </c>
      <c r="H85" s="74" t="s">
        <v>236</v>
      </c>
      <c r="I85" s="75">
        <v>46</v>
      </c>
      <c r="J85" s="75" t="s">
        <v>194</v>
      </c>
    </row>
    <row r="86" spans="1:10" s="76" customFormat="1" ht="15.05" customHeight="1" x14ac:dyDescent="0.25">
      <c r="A86" s="77"/>
      <c r="B86" s="28"/>
      <c r="C86" s="73" t="s">
        <v>67</v>
      </c>
      <c r="D86" s="74">
        <v>52</v>
      </c>
      <c r="E86" s="74">
        <v>56</v>
      </c>
      <c r="F86" s="75">
        <v>14.6</v>
      </c>
      <c r="G86" s="75">
        <v>9</v>
      </c>
      <c r="H86" s="74" t="s">
        <v>236</v>
      </c>
      <c r="I86" s="75">
        <v>46</v>
      </c>
      <c r="J86" s="75" t="s">
        <v>194</v>
      </c>
    </row>
    <row r="87" spans="1:10" s="76" customFormat="1" ht="15.05" customHeight="1" x14ac:dyDescent="0.25">
      <c r="A87" s="77"/>
      <c r="B87" s="28"/>
      <c r="C87" s="73" t="s">
        <v>323</v>
      </c>
      <c r="D87" s="74">
        <v>104</v>
      </c>
      <c r="E87" s="74">
        <v>116</v>
      </c>
      <c r="F87" s="75">
        <v>29.6</v>
      </c>
      <c r="G87" s="75">
        <v>17.899999999999999</v>
      </c>
      <c r="H87" s="74" t="s">
        <v>236</v>
      </c>
      <c r="I87" s="75">
        <v>47</v>
      </c>
      <c r="J87" s="75" t="s">
        <v>194</v>
      </c>
    </row>
    <row r="88" spans="1:10" s="76" customFormat="1" ht="15.05" customHeight="1" x14ac:dyDescent="0.25">
      <c r="A88" s="77"/>
      <c r="B88" s="28"/>
      <c r="C88" s="73" t="s">
        <v>226</v>
      </c>
      <c r="D88" s="74">
        <v>52</v>
      </c>
      <c r="E88" s="74">
        <v>53</v>
      </c>
      <c r="F88" s="75">
        <v>14.45</v>
      </c>
      <c r="G88" s="75">
        <v>8.5</v>
      </c>
      <c r="H88" s="74" t="s">
        <v>236</v>
      </c>
      <c r="I88" s="75">
        <v>52</v>
      </c>
      <c r="J88" s="161" t="s">
        <v>194</v>
      </c>
    </row>
    <row r="89" spans="1:10" s="76" customFormat="1" ht="15.05" customHeight="1" x14ac:dyDescent="0.25">
      <c r="A89" s="77"/>
      <c r="B89" s="28"/>
      <c r="C89" s="73" t="s">
        <v>266</v>
      </c>
      <c r="D89" s="74">
        <v>70</v>
      </c>
      <c r="E89" s="74">
        <v>70</v>
      </c>
      <c r="F89" s="75">
        <v>21.3</v>
      </c>
      <c r="G89" s="75">
        <v>11.6</v>
      </c>
      <c r="H89" s="74" t="s">
        <v>236</v>
      </c>
      <c r="I89" s="75">
        <v>46</v>
      </c>
      <c r="J89" s="75" t="s">
        <v>194</v>
      </c>
    </row>
    <row r="90" spans="1:10" s="76" customFormat="1" ht="15.05" customHeight="1" x14ac:dyDescent="0.25">
      <c r="A90" s="77"/>
      <c r="B90" s="28"/>
      <c r="C90" s="73" t="s">
        <v>402</v>
      </c>
      <c r="D90" s="74">
        <v>107</v>
      </c>
      <c r="E90" s="74">
        <v>117</v>
      </c>
      <c r="F90" s="75">
        <v>34.869999999999997</v>
      </c>
      <c r="G90" s="75">
        <v>19.899999999999999</v>
      </c>
      <c r="H90" s="74" t="s">
        <v>236</v>
      </c>
      <c r="I90" s="75">
        <v>52</v>
      </c>
      <c r="J90" s="75" t="s">
        <v>194</v>
      </c>
    </row>
    <row r="91" spans="1:10" s="76" customFormat="1" ht="15.05" customHeight="1" x14ac:dyDescent="0.25">
      <c r="A91" s="77"/>
      <c r="B91" s="28"/>
      <c r="C91" s="73" t="s">
        <v>70</v>
      </c>
      <c r="D91" s="74">
        <v>62</v>
      </c>
      <c r="E91" s="74">
        <v>66</v>
      </c>
      <c r="F91" s="75">
        <v>14.9</v>
      </c>
      <c r="G91" s="75">
        <v>9.8000000000000007</v>
      </c>
      <c r="H91" s="75" t="s">
        <v>257</v>
      </c>
      <c r="I91" s="75">
        <v>45</v>
      </c>
      <c r="J91" s="75" t="s">
        <v>194</v>
      </c>
    </row>
    <row r="92" spans="1:10" s="76" customFormat="1" ht="15.05" customHeight="1" x14ac:dyDescent="0.25">
      <c r="A92" s="77"/>
      <c r="B92" s="28"/>
      <c r="C92" s="73" t="s">
        <v>200</v>
      </c>
      <c r="D92" s="74">
        <v>94</v>
      </c>
      <c r="E92" s="74">
        <v>100</v>
      </c>
      <c r="F92" s="75">
        <v>31.16</v>
      </c>
      <c r="G92" s="75">
        <v>16.2</v>
      </c>
      <c r="H92" s="74" t="s">
        <v>236</v>
      </c>
      <c r="I92" s="75">
        <v>52</v>
      </c>
      <c r="J92" s="75" t="s">
        <v>194</v>
      </c>
    </row>
    <row r="93" spans="1:10" s="76" customFormat="1" ht="15.05" customHeight="1" x14ac:dyDescent="0.25">
      <c r="A93" s="77"/>
      <c r="B93" s="28"/>
      <c r="C93" s="73" t="s">
        <v>72</v>
      </c>
      <c r="D93" s="74">
        <v>92</v>
      </c>
      <c r="E93" s="74">
        <v>103</v>
      </c>
      <c r="F93" s="75">
        <v>25</v>
      </c>
      <c r="G93" s="75">
        <v>14.9</v>
      </c>
      <c r="H93" s="75" t="s">
        <v>235</v>
      </c>
      <c r="I93" s="75">
        <v>46</v>
      </c>
      <c r="J93" s="75" t="s">
        <v>194</v>
      </c>
    </row>
    <row r="94" spans="1:10" s="76" customFormat="1" ht="15.05" customHeight="1" x14ac:dyDescent="0.25">
      <c r="A94" s="77"/>
      <c r="B94" s="28"/>
      <c r="C94" s="73" t="s">
        <v>73</v>
      </c>
      <c r="D94" s="74">
        <v>48</v>
      </c>
      <c r="E94" s="74">
        <v>55</v>
      </c>
      <c r="F94" s="75">
        <v>15.5</v>
      </c>
      <c r="G94" s="75">
        <v>8.5</v>
      </c>
      <c r="H94" s="74" t="s">
        <v>236</v>
      </c>
      <c r="I94" s="75">
        <v>46</v>
      </c>
      <c r="J94" s="75" t="s">
        <v>194</v>
      </c>
    </row>
    <row r="95" spans="1:10" s="76" customFormat="1" ht="15.05" customHeight="1" x14ac:dyDescent="0.25">
      <c r="A95" s="77"/>
      <c r="B95" s="28"/>
      <c r="C95" s="73" t="s">
        <v>325</v>
      </c>
      <c r="D95" s="74">
        <v>59</v>
      </c>
      <c r="E95" s="74">
        <v>68</v>
      </c>
      <c r="F95" s="75">
        <v>19.03</v>
      </c>
      <c r="G95" s="75">
        <v>11.2</v>
      </c>
      <c r="H95" s="75" t="s">
        <v>235</v>
      </c>
      <c r="I95" s="75">
        <v>45</v>
      </c>
      <c r="J95" s="75" t="s">
        <v>194</v>
      </c>
    </row>
    <row r="96" spans="1:10" s="76" customFormat="1" ht="15.05" customHeight="1" x14ac:dyDescent="0.25">
      <c r="A96" s="77"/>
      <c r="B96" s="28"/>
      <c r="C96" s="73" t="s">
        <v>326</v>
      </c>
      <c r="D96" s="74">
        <v>55</v>
      </c>
      <c r="E96" s="74">
        <v>62</v>
      </c>
      <c r="F96" s="75">
        <v>17.72</v>
      </c>
      <c r="G96" s="75">
        <v>10</v>
      </c>
      <c r="H96" s="75" t="s">
        <v>235</v>
      </c>
      <c r="I96" s="75">
        <v>45</v>
      </c>
      <c r="J96" s="75" t="s">
        <v>194</v>
      </c>
    </row>
    <row r="97" spans="1:10" s="76" customFormat="1" ht="15.05" customHeight="1" x14ac:dyDescent="0.25">
      <c r="A97" s="77"/>
      <c r="B97" s="28"/>
      <c r="C97" s="73" t="s">
        <v>403</v>
      </c>
      <c r="D97" s="74">
        <v>67</v>
      </c>
      <c r="E97" s="74">
        <v>69</v>
      </c>
      <c r="F97" s="75">
        <v>17.75</v>
      </c>
      <c r="G97" s="75">
        <v>10.6</v>
      </c>
      <c r="H97" s="161" t="s">
        <v>395</v>
      </c>
      <c r="I97" s="75">
        <v>47</v>
      </c>
      <c r="J97" s="75" t="s">
        <v>194</v>
      </c>
    </row>
    <row r="98" spans="1:10" s="76" customFormat="1" ht="15.05" customHeight="1" x14ac:dyDescent="0.25">
      <c r="A98" s="77"/>
      <c r="B98" s="28"/>
      <c r="C98" s="62" t="s">
        <v>396</v>
      </c>
      <c r="D98" s="74">
        <v>48</v>
      </c>
      <c r="E98" s="74">
        <v>54</v>
      </c>
      <c r="F98" s="75">
        <v>15.4</v>
      </c>
      <c r="G98" s="75">
        <v>8.5</v>
      </c>
      <c r="H98" s="74" t="s">
        <v>236</v>
      </c>
      <c r="I98" s="75">
        <v>45</v>
      </c>
      <c r="J98" s="75" t="s">
        <v>194</v>
      </c>
    </row>
    <row r="99" spans="1:10" s="76" customFormat="1" ht="15.05" customHeight="1" x14ac:dyDescent="0.25">
      <c r="A99" s="77"/>
      <c r="B99" s="28"/>
      <c r="C99" s="62" t="s">
        <v>74</v>
      </c>
      <c r="D99" s="74">
        <v>60</v>
      </c>
      <c r="E99" s="74">
        <v>67</v>
      </c>
      <c r="F99" s="75">
        <v>17.649999999999999</v>
      </c>
      <c r="G99" s="75">
        <v>10.3</v>
      </c>
      <c r="H99" s="74" t="s">
        <v>236</v>
      </c>
      <c r="I99" s="75">
        <v>52</v>
      </c>
      <c r="J99" s="75" t="s">
        <v>194</v>
      </c>
    </row>
    <row r="100" spans="1:10" s="76" customFormat="1" ht="15.05" customHeight="1" x14ac:dyDescent="0.25">
      <c r="A100" s="77"/>
      <c r="B100" s="28"/>
      <c r="C100" s="62" t="s">
        <v>328</v>
      </c>
      <c r="D100" s="74">
        <v>84</v>
      </c>
      <c r="E100" s="74">
        <v>97</v>
      </c>
      <c r="F100" s="75">
        <v>24.45</v>
      </c>
      <c r="G100" s="75">
        <v>14.8</v>
      </c>
      <c r="H100" s="74" t="s">
        <v>236</v>
      </c>
      <c r="I100" s="75">
        <v>45</v>
      </c>
      <c r="J100" s="75" t="s">
        <v>194</v>
      </c>
    </row>
    <row r="101" spans="1:10" s="76" customFormat="1" ht="15.05" customHeight="1" x14ac:dyDescent="0.25">
      <c r="A101" s="77"/>
      <c r="B101" s="28"/>
      <c r="C101" s="73" t="s">
        <v>329</v>
      </c>
      <c r="D101" s="74">
        <v>118</v>
      </c>
      <c r="E101" s="74">
        <v>125</v>
      </c>
      <c r="F101" s="75">
        <v>34.03</v>
      </c>
      <c r="G101" s="75">
        <v>20.399999999999999</v>
      </c>
      <c r="H101" s="74" t="s">
        <v>236</v>
      </c>
      <c r="I101" s="75">
        <v>52</v>
      </c>
      <c r="J101" s="75" t="s">
        <v>194</v>
      </c>
    </row>
    <row r="102" spans="1:10" s="76" customFormat="1" ht="15.05" customHeight="1" x14ac:dyDescent="0.25">
      <c r="A102" s="77"/>
      <c r="B102" s="28"/>
      <c r="C102" s="73" t="s">
        <v>76</v>
      </c>
      <c r="D102" s="74">
        <v>112</v>
      </c>
      <c r="E102" s="74">
        <v>120</v>
      </c>
      <c r="F102" s="75">
        <v>32.75</v>
      </c>
      <c r="G102" s="75">
        <v>21.5</v>
      </c>
      <c r="H102" s="75" t="s">
        <v>235</v>
      </c>
      <c r="I102" s="75">
        <v>52</v>
      </c>
      <c r="J102" s="161" t="s">
        <v>194</v>
      </c>
    </row>
    <row r="103" spans="1:10" s="76" customFormat="1" ht="15.05" customHeight="1" x14ac:dyDescent="0.25">
      <c r="A103" s="77"/>
      <c r="B103" s="28"/>
      <c r="C103" s="62" t="s">
        <v>227</v>
      </c>
      <c r="D103" s="74">
        <v>57</v>
      </c>
      <c r="E103" s="74">
        <v>65</v>
      </c>
      <c r="F103" s="75">
        <v>17.399999999999999</v>
      </c>
      <c r="G103" s="75">
        <v>10.199999999999999</v>
      </c>
      <c r="H103" s="74" t="s">
        <v>236</v>
      </c>
      <c r="I103" s="75">
        <v>45</v>
      </c>
      <c r="J103" s="75" t="s">
        <v>194</v>
      </c>
    </row>
    <row r="104" spans="1:10" s="76" customFormat="1" ht="15.05" customHeight="1" x14ac:dyDescent="0.25">
      <c r="A104" s="77"/>
      <c r="B104" s="28"/>
      <c r="C104" s="62" t="s">
        <v>330</v>
      </c>
      <c r="D104" s="74">
        <v>45</v>
      </c>
      <c r="E104" s="74">
        <v>54</v>
      </c>
      <c r="F104" s="75">
        <v>13.9</v>
      </c>
      <c r="G104" s="75">
        <v>7.4</v>
      </c>
      <c r="H104" s="74" t="s">
        <v>236</v>
      </c>
      <c r="I104" s="75">
        <v>47</v>
      </c>
      <c r="J104" s="75" t="s">
        <v>194</v>
      </c>
    </row>
    <row r="105" spans="1:10" s="76" customFormat="1" ht="15.05" customHeight="1" x14ac:dyDescent="0.25">
      <c r="A105" s="77"/>
      <c r="B105" s="28"/>
      <c r="C105" s="73" t="s">
        <v>201</v>
      </c>
      <c r="D105" s="74">
        <v>72</v>
      </c>
      <c r="E105" s="74">
        <v>81</v>
      </c>
      <c r="F105" s="75">
        <v>21.45</v>
      </c>
      <c r="G105" s="75">
        <v>13.8</v>
      </c>
      <c r="H105" s="74" t="s">
        <v>236</v>
      </c>
      <c r="I105" s="75">
        <v>45</v>
      </c>
      <c r="J105" s="75" t="s">
        <v>194</v>
      </c>
    </row>
    <row r="106" spans="1:10" s="76" customFormat="1" ht="15.05" customHeight="1" x14ac:dyDescent="0.25">
      <c r="A106" s="77"/>
      <c r="B106" s="28"/>
      <c r="C106" s="62" t="s">
        <v>332</v>
      </c>
      <c r="D106" s="74">
        <v>80</v>
      </c>
      <c r="E106" s="74">
        <v>89</v>
      </c>
      <c r="F106" s="75">
        <v>22.25</v>
      </c>
      <c r="G106" s="75">
        <v>12.6</v>
      </c>
      <c r="H106" s="74" t="s">
        <v>236</v>
      </c>
      <c r="I106" s="75">
        <v>45</v>
      </c>
      <c r="J106" s="75" t="s">
        <v>194</v>
      </c>
    </row>
    <row r="107" spans="1:10" s="76" customFormat="1" ht="15.05" customHeight="1" x14ac:dyDescent="0.25">
      <c r="A107" s="77"/>
      <c r="B107" s="28"/>
      <c r="C107" s="62" t="s">
        <v>536</v>
      </c>
      <c r="D107" s="74">
        <v>60</v>
      </c>
      <c r="E107" s="74">
        <v>72</v>
      </c>
      <c r="F107" s="75">
        <v>21.8</v>
      </c>
      <c r="G107" s="75">
        <v>11.8</v>
      </c>
      <c r="H107" s="75" t="s">
        <v>236</v>
      </c>
      <c r="I107" s="75">
        <v>52</v>
      </c>
      <c r="J107" s="161" t="s">
        <v>194</v>
      </c>
    </row>
    <row r="108" spans="1:10" s="76" customFormat="1" ht="15.05" customHeight="1" x14ac:dyDescent="0.25">
      <c r="A108" s="77"/>
      <c r="B108" s="28"/>
      <c r="C108" s="73" t="s">
        <v>77</v>
      </c>
      <c r="D108" s="74">
        <v>30</v>
      </c>
      <c r="E108" s="74">
        <v>31</v>
      </c>
      <c r="F108" s="75">
        <v>7.9</v>
      </c>
      <c r="G108" s="75">
        <v>5.8</v>
      </c>
      <c r="H108" s="75" t="s">
        <v>250</v>
      </c>
      <c r="I108" s="75">
        <v>44</v>
      </c>
      <c r="J108" s="75" t="s">
        <v>194</v>
      </c>
    </row>
    <row r="109" spans="1:10" s="76" customFormat="1" ht="15.05" customHeight="1" x14ac:dyDescent="0.25">
      <c r="A109" s="77"/>
      <c r="B109" s="28"/>
      <c r="C109" s="73" t="s">
        <v>333</v>
      </c>
      <c r="D109" s="74">
        <v>117</v>
      </c>
      <c r="E109" s="74">
        <v>124</v>
      </c>
      <c r="F109" s="75">
        <v>32.54</v>
      </c>
      <c r="G109" s="75">
        <v>19</v>
      </c>
      <c r="H109" s="75" t="s">
        <v>235</v>
      </c>
      <c r="I109" s="75">
        <v>52</v>
      </c>
      <c r="J109" s="75" t="s">
        <v>194</v>
      </c>
    </row>
    <row r="110" spans="1:10" s="76" customFormat="1" ht="15.05" customHeight="1" x14ac:dyDescent="0.25">
      <c r="A110" s="77"/>
      <c r="B110" s="28"/>
      <c r="C110" s="62" t="s">
        <v>489</v>
      </c>
      <c r="D110" s="74">
        <v>20</v>
      </c>
      <c r="E110" s="74">
        <v>23</v>
      </c>
      <c r="F110" s="75">
        <v>5.6</v>
      </c>
      <c r="G110" s="75">
        <v>3</v>
      </c>
      <c r="H110" s="74" t="s">
        <v>257</v>
      </c>
      <c r="I110" s="75">
        <v>46</v>
      </c>
      <c r="J110" s="75" t="s">
        <v>194</v>
      </c>
    </row>
    <row r="111" spans="1:10" s="76" customFormat="1" ht="15.05" customHeight="1" x14ac:dyDescent="0.25">
      <c r="A111" s="80"/>
      <c r="B111" s="28"/>
      <c r="C111" s="73" t="s">
        <v>404</v>
      </c>
      <c r="D111" s="74">
        <v>52</v>
      </c>
      <c r="E111" s="74">
        <v>47</v>
      </c>
      <c r="F111" s="75">
        <v>15</v>
      </c>
      <c r="G111" s="75">
        <v>7</v>
      </c>
      <c r="H111" s="74" t="s">
        <v>236</v>
      </c>
      <c r="I111" s="75">
        <v>45</v>
      </c>
      <c r="J111" s="75" t="s">
        <v>194</v>
      </c>
    </row>
    <row r="112" spans="1:10" s="76" customFormat="1" ht="15.05" customHeight="1" x14ac:dyDescent="0.25">
      <c r="A112" s="80"/>
      <c r="B112" s="28"/>
      <c r="C112" s="73" t="s">
        <v>202</v>
      </c>
      <c r="D112" s="74">
        <v>104</v>
      </c>
      <c r="E112" s="74">
        <v>109</v>
      </c>
      <c r="F112" s="75">
        <v>33.4</v>
      </c>
      <c r="G112" s="75">
        <v>18.600000000000001</v>
      </c>
      <c r="H112" s="74" t="s">
        <v>236</v>
      </c>
      <c r="I112" s="75">
        <v>32</v>
      </c>
      <c r="J112" s="75" t="s">
        <v>194</v>
      </c>
    </row>
    <row r="113" spans="1:18" s="76" customFormat="1" ht="15.05" customHeight="1" x14ac:dyDescent="0.25">
      <c r="A113" s="80"/>
      <c r="B113" s="28"/>
      <c r="C113" s="73" t="s">
        <v>78</v>
      </c>
      <c r="D113" s="74">
        <v>92</v>
      </c>
      <c r="E113" s="74">
        <v>112</v>
      </c>
      <c r="F113" s="75">
        <v>27.65</v>
      </c>
      <c r="G113" s="75">
        <v>15.1</v>
      </c>
      <c r="H113" s="75" t="s">
        <v>236</v>
      </c>
      <c r="I113" s="75">
        <v>45</v>
      </c>
      <c r="J113" s="75" t="s">
        <v>194</v>
      </c>
    </row>
    <row r="114" spans="1:18" s="76" customFormat="1" ht="15.05" customHeight="1" x14ac:dyDescent="0.25">
      <c r="A114" s="77"/>
      <c r="B114" s="28"/>
      <c r="C114" s="73" t="s">
        <v>334</v>
      </c>
      <c r="D114" s="74">
        <v>47</v>
      </c>
      <c r="E114" s="74">
        <v>51</v>
      </c>
      <c r="F114" s="75">
        <v>15.53</v>
      </c>
      <c r="G114" s="75">
        <v>9.4</v>
      </c>
      <c r="H114" s="75" t="s">
        <v>235</v>
      </c>
      <c r="I114" s="75">
        <v>45</v>
      </c>
      <c r="J114" s="75" t="s">
        <v>194</v>
      </c>
    </row>
    <row r="115" spans="1:18" s="76" customFormat="1" ht="15.05" customHeight="1" x14ac:dyDescent="0.25">
      <c r="A115" s="77"/>
      <c r="B115" s="28"/>
      <c r="C115" s="73" t="s">
        <v>79</v>
      </c>
      <c r="D115" s="74">
        <v>20</v>
      </c>
      <c r="E115" s="74">
        <v>21</v>
      </c>
      <c r="F115" s="75">
        <v>6</v>
      </c>
      <c r="G115" s="75">
        <v>3.1</v>
      </c>
      <c r="H115" s="74" t="s">
        <v>257</v>
      </c>
      <c r="I115" s="75">
        <v>45</v>
      </c>
      <c r="J115" s="75" t="s">
        <v>194</v>
      </c>
    </row>
    <row r="116" spans="1:18" s="76" customFormat="1" ht="15.05" customHeight="1" x14ac:dyDescent="0.25">
      <c r="A116" s="77"/>
      <c r="B116" s="28"/>
      <c r="C116" s="62" t="s">
        <v>80</v>
      </c>
      <c r="D116" s="74">
        <v>60</v>
      </c>
      <c r="E116" s="74">
        <v>71</v>
      </c>
      <c r="F116" s="75">
        <v>18.100000000000001</v>
      </c>
      <c r="G116" s="75">
        <v>10</v>
      </c>
      <c r="H116" s="74" t="s">
        <v>236</v>
      </c>
      <c r="I116" s="75">
        <v>45</v>
      </c>
      <c r="J116" s="75" t="s">
        <v>194</v>
      </c>
    </row>
    <row r="117" spans="1:18" s="76" customFormat="1" ht="15.05" customHeight="1" x14ac:dyDescent="0.25">
      <c r="A117" s="77"/>
      <c r="B117" s="28"/>
      <c r="C117" s="62" t="s">
        <v>405</v>
      </c>
      <c r="D117" s="74">
        <v>104</v>
      </c>
      <c r="E117" s="74">
        <v>125</v>
      </c>
      <c r="F117" s="75">
        <v>28.1</v>
      </c>
      <c r="G117" s="75">
        <v>16.3</v>
      </c>
      <c r="H117" s="75" t="s">
        <v>236</v>
      </c>
      <c r="I117" s="75">
        <v>46</v>
      </c>
      <c r="J117" s="75" t="s">
        <v>194</v>
      </c>
    </row>
    <row r="118" spans="1:18" s="76" customFormat="1" ht="15.05" customHeight="1" x14ac:dyDescent="0.25">
      <c r="A118" s="77"/>
      <c r="B118" s="28"/>
      <c r="C118" s="62" t="s">
        <v>406</v>
      </c>
      <c r="D118" s="74">
        <v>41</v>
      </c>
      <c r="E118" s="74">
        <v>56</v>
      </c>
      <c r="F118" s="75">
        <v>11.6</v>
      </c>
      <c r="G118" s="75">
        <v>7</v>
      </c>
      <c r="H118" s="74" t="s">
        <v>235</v>
      </c>
      <c r="I118" s="75">
        <v>47</v>
      </c>
      <c r="J118" s="75" t="s">
        <v>194</v>
      </c>
    </row>
    <row r="119" spans="1:18" s="76" customFormat="1" ht="15.05" customHeight="1" x14ac:dyDescent="0.25">
      <c r="A119" s="77"/>
      <c r="B119" s="28"/>
      <c r="C119" s="62" t="s">
        <v>335</v>
      </c>
      <c r="D119" s="74">
        <v>121</v>
      </c>
      <c r="E119" s="74">
        <v>135</v>
      </c>
      <c r="F119" s="75">
        <v>34.799999999999997</v>
      </c>
      <c r="G119" s="75">
        <v>20.8</v>
      </c>
      <c r="H119" s="75" t="s">
        <v>236</v>
      </c>
      <c r="I119" s="75">
        <v>45</v>
      </c>
      <c r="J119" s="75" t="s">
        <v>194</v>
      </c>
    </row>
    <row r="120" spans="1:18" s="76" customFormat="1" ht="15.05" customHeight="1" x14ac:dyDescent="0.25">
      <c r="A120" s="77"/>
      <c r="B120" s="28"/>
      <c r="C120" s="73" t="s">
        <v>185</v>
      </c>
      <c r="D120" s="74">
        <v>94</v>
      </c>
      <c r="E120" s="74">
        <v>89</v>
      </c>
      <c r="F120" s="75">
        <v>25.9</v>
      </c>
      <c r="G120" s="75">
        <v>13.9</v>
      </c>
      <c r="H120" s="75" t="s">
        <v>235</v>
      </c>
      <c r="I120" s="75">
        <v>46</v>
      </c>
      <c r="J120" s="75" t="s">
        <v>194</v>
      </c>
    </row>
    <row r="121" spans="1:18" s="76" customFormat="1" ht="15.05" customHeight="1" x14ac:dyDescent="0.25">
      <c r="A121" s="77"/>
      <c r="B121" s="28"/>
      <c r="C121" s="62" t="s">
        <v>81</v>
      </c>
      <c r="D121" s="74">
        <v>81</v>
      </c>
      <c r="E121" s="74">
        <v>73</v>
      </c>
      <c r="F121" s="75">
        <v>17.8</v>
      </c>
      <c r="G121" s="75">
        <v>12.1</v>
      </c>
      <c r="H121" s="75" t="s">
        <v>270</v>
      </c>
      <c r="I121" s="75">
        <v>48</v>
      </c>
      <c r="J121" s="75" t="s">
        <v>194</v>
      </c>
    </row>
    <row r="122" spans="1:18" s="76" customFormat="1" ht="15.05" customHeight="1" x14ac:dyDescent="0.25">
      <c r="A122" s="115"/>
      <c r="B122" s="28"/>
      <c r="C122" s="62" t="s">
        <v>82</v>
      </c>
      <c r="D122" s="74">
        <v>87</v>
      </c>
      <c r="E122" s="74">
        <v>91</v>
      </c>
      <c r="F122" s="75">
        <v>24.5</v>
      </c>
      <c r="G122" s="75">
        <v>14.7</v>
      </c>
      <c r="H122" s="75" t="s">
        <v>235</v>
      </c>
      <c r="I122" s="75">
        <v>52</v>
      </c>
      <c r="J122" s="75" t="s">
        <v>194</v>
      </c>
    </row>
    <row r="123" spans="1:18" s="76" customFormat="1" ht="15.05" customHeight="1" x14ac:dyDescent="0.25">
      <c r="A123" s="77"/>
      <c r="B123" s="28"/>
      <c r="C123" s="62" t="s">
        <v>83</v>
      </c>
      <c r="D123" s="74">
        <v>48</v>
      </c>
      <c r="E123" s="74">
        <v>51</v>
      </c>
      <c r="F123" s="75">
        <v>13.25</v>
      </c>
      <c r="G123" s="75">
        <v>8.3000000000000007</v>
      </c>
      <c r="H123" s="75" t="s">
        <v>257</v>
      </c>
      <c r="I123" s="75">
        <v>45</v>
      </c>
      <c r="J123" s="75" t="s">
        <v>194</v>
      </c>
    </row>
    <row r="124" spans="1:18" s="76" customFormat="1" ht="15.05" customHeight="1" x14ac:dyDescent="0.25">
      <c r="A124" s="77"/>
      <c r="B124" s="28"/>
      <c r="C124" s="62" t="s">
        <v>84</v>
      </c>
      <c r="D124" s="74">
        <v>40</v>
      </c>
      <c r="E124" s="74">
        <v>44</v>
      </c>
      <c r="F124" s="75">
        <v>10.65</v>
      </c>
      <c r="G124" s="75">
        <v>7.4</v>
      </c>
      <c r="H124" s="74" t="s">
        <v>257</v>
      </c>
      <c r="I124" s="75">
        <v>45</v>
      </c>
      <c r="J124" s="75" t="s">
        <v>194</v>
      </c>
    </row>
    <row r="125" spans="1:18" s="76" customFormat="1" ht="15.05" customHeight="1" x14ac:dyDescent="0.25">
      <c r="A125" s="77"/>
      <c r="B125" s="28"/>
      <c r="C125" s="62" t="s">
        <v>397</v>
      </c>
      <c r="D125" s="74">
        <v>36</v>
      </c>
      <c r="E125" s="74">
        <v>45</v>
      </c>
      <c r="F125" s="75">
        <v>11.3</v>
      </c>
      <c r="G125" s="75">
        <v>6.4</v>
      </c>
      <c r="H125" s="74" t="s">
        <v>236</v>
      </c>
      <c r="I125" s="75">
        <v>45</v>
      </c>
      <c r="J125" s="75" t="s">
        <v>194</v>
      </c>
      <c r="K125" s="80"/>
      <c r="L125" s="80"/>
      <c r="M125" s="80"/>
      <c r="N125" s="80"/>
      <c r="O125" s="80"/>
      <c r="P125" s="80"/>
      <c r="Q125" s="80"/>
      <c r="R125" s="80"/>
    </row>
    <row r="126" spans="1:18" s="76" customFormat="1" ht="15.05" customHeight="1" x14ac:dyDescent="0.25">
      <c r="A126" s="77"/>
      <c r="B126" s="28"/>
      <c r="C126" s="62" t="s">
        <v>85</v>
      </c>
      <c r="D126" s="74">
        <v>48</v>
      </c>
      <c r="E126" s="74">
        <v>52</v>
      </c>
      <c r="F126" s="75">
        <v>14.3</v>
      </c>
      <c r="G126" s="75">
        <v>8.9</v>
      </c>
      <c r="H126" s="75" t="s">
        <v>236</v>
      </c>
      <c r="I126" s="75">
        <v>45</v>
      </c>
      <c r="J126" s="75" t="s">
        <v>194</v>
      </c>
    </row>
    <row r="127" spans="1:18" s="76" customFormat="1" ht="15.05" customHeight="1" x14ac:dyDescent="0.25">
      <c r="A127" s="77"/>
      <c r="B127" s="28"/>
      <c r="C127" s="62" t="s">
        <v>86</v>
      </c>
      <c r="D127" s="74">
        <v>24</v>
      </c>
      <c r="E127" s="74">
        <v>27</v>
      </c>
      <c r="F127" s="75">
        <v>4.5</v>
      </c>
      <c r="G127" s="75">
        <v>2.9</v>
      </c>
      <c r="H127" s="75" t="s">
        <v>257</v>
      </c>
      <c r="I127" s="75">
        <v>45</v>
      </c>
      <c r="J127" s="75" t="s">
        <v>194</v>
      </c>
    </row>
    <row r="128" spans="1:18" s="80" customFormat="1" ht="15.05" customHeight="1" x14ac:dyDescent="0.25">
      <c r="A128" s="77"/>
      <c r="B128" s="77" t="s">
        <v>16</v>
      </c>
      <c r="C128" s="70"/>
      <c r="D128" s="94">
        <f>SUM(D74:D127)</f>
        <v>3526</v>
      </c>
      <c r="E128" s="94">
        <f>SUM(E74:E127)</f>
        <v>3855</v>
      </c>
      <c r="F128" s="95">
        <f>SUM(F74:F127)</f>
        <v>1025.3899999999996</v>
      </c>
      <c r="G128" s="95">
        <f>SUM(G74:G127)</f>
        <v>604</v>
      </c>
      <c r="H128" s="79" t="s">
        <v>193</v>
      </c>
      <c r="I128" s="79" t="s">
        <v>193</v>
      </c>
      <c r="J128" s="95" t="s">
        <v>193</v>
      </c>
    </row>
    <row r="129" spans="1:10" s="76" customFormat="1" ht="15.05" customHeight="1" x14ac:dyDescent="0.25">
      <c r="A129" s="115" t="s">
        <v>222</v>
      </c>
      <c r="B129" s="28" t="s">
        <v>5</v>
      </c>
      <c r="C129" s="62" t="s">
        <v>205</v>
      </c>
      <c r="D129" s="162">
        <v>21</v>
      </c>
      <c r="E129" s="74">
        <v>34</v>
      </c>
      <c r="F129" s="75">
        <v>3.2</v>
      </c>
      <c r="G129" s="75">
        <v>2</v>
      </c>
      <c r="H129" s="75" t="s">
        <v>239</v>
      </c>
      <c r="I129" s="75">
        <v>38</v>
      </c>
      <c r="J129" s="75" t="s">
        <v>192</v>
      </c>
    </row>
    <row r="130" spans="1:10" s="76" customFormat="1" ht="15.05" customHeight="1" x14ac:dyDescent="0.25">
      <c r="A130" s="77"/>
      <c r="B130" s="28"/>
      <c r="C130" s="62" t="s">
        <v>400</v>
      </c>
      <c r="D130" s="74">
        <v>20</v>
      </c>
      <c r="E130" s="74">
        <v>14</v>
      </c>
      <c r="F130" s="75">
        <v>1.68</v>
      </c>
      <c r="G130" s="75">
        <v>1.2</v>
      </c>
      <c r="H130" s="75" t="s">
        <v>279</v>
      </c>
      <c r="I130" s="75">
        <v>38</v>
      </c>
      <c r="J130" s="75" t="s">
        <v>192</v>
      </c>
    </row>
    <row r="131" spans="1:10" s="76" customFormat="1" ht="15.05" customHeight="1" x14ac:dyDescent="0.25">
      <c r="A131" s="77"/>
      <c r="B131" s="28"/>
      <c r="C131" s="62" t="s">
        <v>230</v>
      </c>
      <c r="D131" s="74">
        <v>31</v>
      </c>
      <c r="E131" s="74">
        <v>24</v>
      </c>
      <c r="F131" s="75">
        <v>1.6</v>
      </c>
      <c r="G131" s="75">
        <v>0.8</v>
      </c>
      <c r="H131" s="75" t="s">
        <v>242</v>
      </c>
      <c r="I131" s="75">
        <v>39</v>
      </c>
      <c r="J131" s="75" t="s">
        <v>194</v>
      </c>
    </row>
    <row r="132" spans="1:10" s="76" customFormat="1" ht="15.05" customHeight="1" x14ac:dyDescent="0.25">
      <c r="A132" s="77"/>
      <c r="B132" s="28"/>
      <c r="C132" s="62" t="s">
        <v>473</v>
      </c>
      <c r="D132" s="74">
        <v>21</v>
      </c>
      <c r="E132" s="74">
        <v>39</v>
      </c>
      <c r="F132" s="75">
        <v>2.76</v>
      </c>
      <c r="G132" s="75">
        <v>1.7</v>
      </c>
      <c r="H132" s="161" t="s">
        <v>255</v>
      </c>
      <c r="I132" s="75">
        <v>46</v>
      </c>
      <c r="J132" s="75" t="s">
        <v>192</v>
      </c>
    </row>
    <row r="133" spans="1:10" s="76" customFormat="1" ht="15.05" customHeight="1" x14ac:dyDescent="0.25">
      <c r="A133" s="77"/>
      <c r="B133" s="28"/>
      <c r="C133" s="62" t="s">
        <v>91</v>
      </c>
      <c r="D133" s="74">
        <v>14</v>
      </c>
      <c r="E133" s="74">
        <v>28</v>
      </c>
      <c r="F133" s="75">
        <v>3.07</v>
      </c>
      <c r="G133" s="75">
        <v>2.2000000000000002</v>
      </c>
      <c r="H133" s="75" t="s">
        <v>280</v>
      </c>
      <c r="I133" s="75">
        <v>45</v>
      </c>
      <c r="J133" s="75" t="s">
        <v>194</v>
      </c>
    </row>
    <row r="134" spans="1:10" s="76" customFormat="1" ht="15.05" customHeight="1" x14ac:dyDescent="0.25">
      <c r="A134" s="115"/>
      <c r="B134" s="28"/>
      <c r="C134" s="73" t="s">
        <v>336</v>
      </c>
      <c r="D134" s="74">
        <v>22</v>
      </c>
      <c r="E134" s="74">
        <v>23</v>
      </c>
      <c r="F134" s="75">
        <v>4.18</v>
      </c>
      <c r="G134" s="75">
        <v>2</v>
      </c>
      <c r="H134" s="75" t="s">
        <v>281</v>
      </c>
      <c r="I134" s="75">
        <v>38</v>
      </c>
      <c r="J134" s="75" t="s">
        <v>192</v>
      </c>
    </row>
    <row r="135" spans="1:10" s="76" customFormat="1" ht="15.05" customHeight="1" x14ac:dyDescent="0.25">
      <c r="A135" s="77"/>
      <c r="B135" s="28"/>
      <c r="C135" s="73" t="s">
        <v>271</v>
      </c>
      <c r="D135" s="74">
        <v>12</v>
      </c>
      <c r="E135" s="74">
        <v>28</v>
      </c>
      <c r="F135" s="75">
        <v>2.6</v>
      </c>
      <c r="G135" s="75">
        <v>1.4</v>
      </c>
      <c r="H135" s="161" t="s">
        <v>282</v>
      </c>
      <c r="I135" s="75">
        <v>39</v>
      </c>
      <c r="J135" s="75" t="s">
        <v>192</v>
      </c>
    </row>
    <row r="136" spans="1:10" s="76" customFormat="1" ht="15.05" customHeight="1" x14ac:dyDescent="0.25">
      <c r="A136" s="77"/>
      <c r="B136" s="28"/>
      <c r="C136" s="62" t="s">
        <v>401</v>
      </c>
      <c r="D136" s="74">
        <v>24</v>
      </c>
      <c r="E136" s="74">
        <v>39</v>
      </c>
      <c r="F136" s="75">
        <v>6.28</v>
      </c>
      <c r="G136" s="75">
        <v>5.8</v>
      </c>
      <c r="H136" s="75" t="s">
        <v>239</v>
      </c>
      <c r="I136" s="75">
        <v>39</v>
      </c>
      <c r="J136" s="75" t="s">
        <v>192</v>
      </c>
    </row>
    <row r="137" spans="1:10" s="76" customFormat="1" ht="15.05" customHeight="1" x14ac:dyDescent="0.25">
      <c r="A137" s="77"/>
      <c r="B137" s="28"/>
      <c r="C137" s="62" t="s">
        <v>94</v>
      </c>
      <c r="D137" s="74">
        <v>23</v>
      </c>
      <c r="E137" s="74">
        <v>48</v>
      </c>
      <c r="F137" s="75">
        <v>3.7</v>
      </c>
      <c r="G137" s="75">
        <v>2.6</v>
      </c>
      <c r="H137" s="75" t="s">
        <v>240</v>
      </c>
      <c r="I137" s="75">
        <v>30</v>
      </c>
      <c r="J137" s="75" t="s">
        <v>192</v>
      </c>
    </row>
    <row r="138" spans="1:10" s="76" customFormat="1" ht="15.05" customHeight="1" x14ac:dyDescent="0.25">
      <c r="A138" s="115"/>
      <c r="C138" s="62" t="s">
        <v>95</v>
      </c>
      <c r="D138" s="74">
        <v>24</v>
      </c>
      <c r="E138" s="74">
        <v>42</v>
      </c>
      <c r="F138" s="75">
        <v>4</v>
      </c>
      <c r="G138" s="75">
        <v>2.8</v>
      </c>
      <c r="H138" s="75" t="s">
        <v>283</v>
      </c>
      <c r="I138" s="75">
        <v>39</v>
      </c>
      <c r="J138" s="75" t="s">
        <v>192</v>
      </c>
    </row>
    <row r="139" spans="1:10" s="76" customFormat="1" ht="15.05" customHeight="1" x14ac:dyDescent="0.25">
      <c r="A139" s="115"/>
      <c r="C139" s="62" t="s">
        <v>566</v>
      </c>
      <c r="D139" s="74">
        <v>16</v>
      </c>
      <c r="E139" s="74">
        <v>19</v>
      </c>
      <c r="F139" s="75">
        <v>3</v>
      </c>
      <c r="G139" s="75">
        <v>2</v>
      </c>
      <c r="H139" s="75" t="s">
        <v>265</v>
      </c>
      <c r="I139" s="75">
        <v>45</v>
      </c>
      <c r="J139" s="75" t="s">
        <v>194</v>
      </c>
    </row>
    <row r="140" spans="1:10" s="76" customFormat="1" ht="15.05" customHeight="1" x14ac:dyDescent="0.25">
      <c r="A140" s="115"/>
      <c r="C140" s="62" t="s">
        <v>493</v>
      </c>
      <c r="D140" s="74">
        <v>25</v>
      </c>
      <c r="E140" s="74">
        <v>50</v>
      </c>
      <c r="F140" s="75">
        <v>6.59</v>
      </c>
      <c r="G140" s="75">
        <v>2.8</v>
      </c>
      <c r="H140" s="75" t="s">
        <v>282</v>
      </c>
      <c r="I140" s="75">
        <v>39</v>
      </c>
      <c r="J140" s="75" t="s">
        <v>192</v>
      </c>
    </row>
    <row r="141" spans="1:10" s="76" customFormat="1" ht="15.05" customHeight="1" x14ac:dyDescent="0.25">
      <c r="A141" s="115"/>
      <c r="C141" s="62" t="s">
        <v>203</v>
      </c>
      <c r="D141" s="74">
        <v>16</v>
      </c>
      <c r="E141" s="74">
        <v>31</v>
      </c>
      <c r="F141" s="75">
        <v>2.4</v>
      </c>
      <c r="G141" s="75">
        <v>0.8</v>
      </c>
      <c r="H141" s="75" t="s">
        <v>241</v>
      </c>
      <c r="I141" s="75">
        <v>40</v>
      </c>
      <c r="J141" s="75" t="s">
        <v>192</v>
      </c>
    </row>
    <row r="142" spans="1:10" s="76" customFormat="1" ht="15.05" customHeight="1" x14ac:dyDescent="0.25">
      <c r="B142" s="28"/>
      <c r="C142" s="62" t="s">
        <v>99</v>
      </c>
      <c r="D142" s="74">
        <v>28</v>
      </c>
      <c r="E142" s="74">
        <v>53</v>
      </c>
      <c r="F142" s="75">
        <v>6.14</v>
      </c>
      <c r="G142" s="75">
        <v>5.0999999999999996</v>
      </c>
      <c r="H142" s="75" t="s">
        <v>283</v>
      </c>
      <c r="I142" s="75">
        <v>39</v>
      </c>
      <c r="J142" s="75" t="s">
        <v>192</v>
      </c>
    </row>
    <row r="143" spans="1:10" s="76" customFormat="1" ht="15.05" customHeight="1" x14ac:dyDescent="0.25">
      <c r="B143" s="28"/>
      <c r="C143" s="62" t="s">
        <v>100</v>
      </c>
      <c r="D143" s="74">
        <v>22</v>
      </c>
      <c r="E143" s="74">
        <v>36</v>
      </c>
      <c r="F143" s="75">
        <v>3.64</v>
      </c>
      <c r="G143" s="75">
        <v>2.4</v>
      </c>
      <c r="H143" s="75" t="s">
        <v>282</v>
      </c>
      <c r="I143" s="75">
        <v>39</v>
      </c>
      <c r="J143" s="75" t="s">
        <v>192</v>
      </c>
    </row>
    <row r="144" spans="1:10" s="76" customFormat="1" ht="15.05" customHeight="1" x14ac:dyDescent="0.25">
      <c r="A144" s="115"/>
      <c r="B144" s="28"/>
      <c r="C144" s="62" t="s">
        <v>101</v>
      </c>
      <c r="D144" s="74">
        <v>8</v>
      </c>
      <c r="E144" s="74">
        <v>12</v>
      </c>
      <c r="F144" s="75">
        <v>3</v>
      </c>
      <c r="G144" s="75">
        <v>2</v>
      </c>
      <c r="H144" s="75" t="s">
        <v>240</v>
      </c>
      <c r="I144" s="75">
        <v>40</v>
      </c>
      <c r="J144" s="75" t="s">
        <v>192</v>
      </c>
    </row>
    <row r="145" spans="1:10" s="76" customFormat="1" ht="15.05" customHeight="1" x14ac:dyDescent="0.25">
      <c r="A145" s="77"/>
      <c r="B145" s="28"/>
      <c r="C145" s="62" t="s">
        <v>106</v>
      </c>
      <c r="D145" s="74">
        <v>18</v>
      </c>
      <c r="E145" s="74">
        <v>18</v>
      </c>
      <c r="F145" s="75">
        <v>3.54</v>
      </c>
      <c r="G145" s="75">
        <v>1.4</v>
      </c>
      <c r="H145" s="75" t="s">
        <v>260</v>
      </c>
      <c r="I145" s="75">
        <v>45</v>
      </c>
      <c r="J145" s="75" t="s">
        <v>192</v>
      </c>
    </row>
    <row r="146" spans="1:10" s="76" customFormat="1" ht="15.05" customHeight="1" x14ac:dyDescent="0.25">
      <c r="A146" s="115"/>
      <c r="B146" s="28"/>
      <c r="C146" s="62" t="s">
        <v>102</v>
      </c>
      <c r="D146" s="74">
        <v>20</v>
      </c>
      <c r="E146" s="74">
        <v>36</v>
      </c>
      <c r="F146" s="75">
        <v>3.46</v>
      </c>
      <c r="G146" s="75">
        <v>1.4</v>
      </c>
      <c r="H146" s="75" t="s">
        <v>254</v>
      </c>
      <c r="I146" s="75">
        <v>40</v>
      </c>
      <c r="J146" s="75" t="s">
        <v>192</v>
      </c>
    </row>
    <row r="147" spans="1:10" s="76" customFormat="1" ht="15.05" customHeight="1" x14ac:dyDescent="0.25">
      <c r="A147" s="77"/>
      <c r="B147" s="28"/>
      <c r="C147" s="62" t="s">
        <v>103</v>
      </c>
      <c r="D147" s="74">
        <v>25</v>
      </c>
      <c r="E147" s="74">
        <v>48</v>
      </c>
      <c r="F147" s="75">
        <v>4.3</v>
      </c>
      <c r="G147" s="75">
        <v>3.3</v>
      </c>
      <c r="H147" s="75" t="s">
        <v>255</v>
      </c>
      <c r="I147" s="75">
        <v>41</v>
      </c>
      <c r="J147" s="75" t="s">
        <v>192</v>
      </c>
    </row>
    <row r="148" spans="1:10" s="76" customFormat="1" ht="15.05" customHeight="1" x14ac:dyDescent="0.25">
      <c r="A148" s="77"/>
      <c r="B148" s="28"/>
      <c r="C148" s="62" t="s">
        <v>104</v>
      </c>
      <c r="D148" s="74">
        <v>17</v>
      </c>
      <c r="E148" s="74">
        <v>17</v>
      </c>
      <c r="F148" s="75">
        <v>1.25</v>
      </c>
      <c r="G148" s="75">
        <v>0.5</v>
      </c>
      <c r="H148" s="75" t="s">
        <v>279</v>
      </c>
      <c r="I148" s="75">
        <v>39</v>
      </c>
      <c r="J148" s="75" t="s">
        <v>192</v>
      </c>
    </row>
    <row r="149" spans="1:10" s="76" customFormat="1" ht="15.05" customHeight="1" x14ac:dyDescent="0.25">
      <c r="A149" s="77"/>
      <c r="B149" s="28"/>
      <c r="C149" s="62" t="s">
        <v>105</v>
      </c>
      <c r="D149" s="74">
        <v>25</v>
      </c>
      <c r="E149" s="74">
        <v>48</v>
      </c>
      <c r="F149" s="75">
        <v>3.2</v>
      </c>
      <c r="G149" s="75">
        <v>1.6</v>
      </c>
      <c r="H149" s="75" t="s">
        <v>281</v>
      </c>
      <c r="I149" s="75">
        <v>38</v>
      </c>
      <c r="J149" s="75" t="s">
        <v>192</v>
      </c>
    </row>
    <row r="150" spans="1:10" s="76" customFormat="1" ht="15.05" customHeight="1" x14ac:dyDescent="0.25">
      <c r="A150" s="77"/>
      <c r="B150" s="28"/>
      <c r="C150" s="62" t="s">
        <v>337</v>
      </c>
      <c r="D150" s="74">
        <v>15</v>
      </c>
      <c r="E150" s="74">
        <v>22</v>
      </c>
      <c r="F150" s="75">
        <v>1.5</v>
      </c>
      <c r="G150" s="75">
        <v>0.8</v>
      </c>
      <c r="H150" s="75" t="s">
        <v>261</v>
      </c>
      <c r="I150" s="75">
        <v>39</v>
      </c>
      <c r="J150" s="75" t="s">
        <v>192</v>
      </c>
    </row>
    <row r="151" spans="1:10" s="76" customFormat="1" ht="15.05" customHeight="1" x14ac:dyDescent="0.25">
      <c r="A151" s="77"/>
      <c r="B151" s="28"/>
      <c r="C151" s="62" t="s">
        <v>107</v>
      </c>
      <c r="D151" s="74">
        <v>21</v>
      </c>
      <c r="E151" s="74">
        <v>49</v>
      </c>
      <c r="F151" s="75">
        <v>3.8</v>
      </c>
      <c r="G151" s="75">
        <v>2.6</v>
      </c>
      <c r="H151" s="75" t="s">
        <v>282</v>
      </c>
      <c r="I151" s="75">
        <v>39</v>
      </c>
      <c r="J151" s="75" t="s">
        <v>192</v>
      </c>
    </row>
    <row r="152" spans="1:10" s="76" customFormat="1" ht="15.05" customHeight="1" x14ac:dyDescent="0.25">
      <c r="A152" s="77"/>
      <c r="B152" s="28"/>
      <c r="C152" s="62" t="s">
        <v>204</v>
      </c>
      <c r="D152" s="74">
        <v>20</v>
      </c>
      <c r="E152" s="74">
        <v>58</v>
      </c>
      <c r="F152" s="75">
        <v>3.4</v>
      </c>
      <c r="G152" s="75">
        <v>2.2000000000000002</v>
      </c>
      <c r="H152" s="75" t="s">
        <v>281</v>
      </c>
      <c r="I152" s="75">
        <v>30</v>
      </c>
      <c r="J152" s="75" t="s">
        <v>192</v>
      </c>
    </row>
    <row r="153" spans="1:10" s="76" customFormat="1" ht="15.05" customHeight="1" x14ac:dyDescent="0.25">
      <c r="A153" s="77"/>
      <c r="B153" s="28"/>
      <c r="C153" s="62" t="s">
        <v>108</v>
      </c>
      <c r="D153" s="74">
        <v>32</v>
      </c>
      <c r="E153" s="74">
        <v>23</v>
      </c>
      <c r="F153" s="75">
        <v>4</v>
      </c>
      <c r="G153" s="75">
        <v>3</v>
      </c>
      <c r="H153" s="75" t="s">
        <v>288</v>
      </c>
      <c r="I153" s="75">
        <v>40</v>
      </c>
      <c r="J153" s="75" t="s">
        <v>194</v>
      </c>
    </row>
    <row r="154" spans="1:10" s="76" customFormat="1" ht="15.05" customHeight="1" x14ac:dyDescent="0.25">
      <c r="A154" s="77"/>
      <c r="B154" s="28"/>
      <c r="C154" s="62" t="s">
        <v>109</v>
      </c>
      <c r="D154" s="74">
        <v>17</v>
      </c>
      <c r="E154" s="74">
        <v>28</v>
      </c>
      <c r="F154" s="75">
        <v>5.0599999999999996</v>
      </c>
      <c r="G154" s="75">
        <v>2.5</v>
      </c>
      <c r="H154" s="75" t="s">
        <v>276</v>
      </c>
      <c r="I154" s="75">
        <v>45</v>
      </c>
      <c r="J154" s="75" t="s">
        <v>192</v>
      </c>
    </row>
    <row r="155" spans="1:10" s="80" customFormat="1" ht="15.05" customHeight="1" x14ac:dyDescent="0.25">
      <c r="A155" s="77"/>
      <c r="B155" s="77" t="s">
        <v>20</v>
      </c>
      <c r="C155" s="70"/>
      <c r="D155" s="94">
        <f>SUM(D129:D154)</f>
        <v>537</v>
      </c>
      <c r="E155" s="94">
        <f>SUM(E129:E154)</f>
        <v>867</v>
      </c>
      <c r="F155" s="95">
        <f>SUM(F129:F154)</f>
        <v>91.350000000000009</v>
      </c>
      <c r="G155" s="95">
        <f>SUM(G129:G154)</f>
        <v>56.9</v>
      </c>
      <c r="H155" s="79" t="s">
        <v>193</v>
      </c>
      <c r="I155" s="79" t="s">
        <v>193</v>
      </c>
      <c r="J155" s="95" t="s">
        <v>193</v>
      </c>
    </row>
    <row r="156" spans="1:10" s="76" customFormat="1" ht="15.05" customHeight="1" x14ac:dyDescent="0.25">
      <c r="A156" s="148" t="s">
        <v>110</v>
      </c>
      <c r="B156" s="120" t="s">
        <v>5</v>
      </c>
      <c r="C156" s="138" t="s">
        <v>338</v>
      </c>
      <c r="D156" s="149">
        <v>26</v>
      </c>
      <c r="E156" s="149">
        <v>40</v>
      </c>
      <c r="F156" s="150">
        <v>2.0499999999999998</v>
      </c>
      <c r="G156" s="150">
        <v>1.6</v>
      </c>
      <c r="H156" s="150" t="s">
        <v>278</v>
      </c>
      <c r="I156" s="150">
        <v>32</v>
      </c>
      <c r="J156" s="150" t="s">
        <v>192</v>
      </c>
    </row>
    <row r="157" spans="1:10" s="76" customFormat="1" ht="15.05" customHeight="1" x14ac:dyDescent="0.25">
      <c r="A157" s="82" t="s">
        <v>111</v>
      </c>
      <c r="B157" s="15" t="s">
        <v>14</v>
      </c>
      <c r="C157" s="83" t="s">
        <v>407</v>
      </c>
      <c r="D157" s="84">
        <v>25</v>
      </c>
      <c r="E157" s="84">
        <v>17</v>
      </c>
      <c r="F157" s="85">
        <v>4.5</v>
      </c>
      <c r="G157" s="85">
        <v>2</v>
      </c>
      <c r="H157" s="85" t="s">
        <v>250</v>
      </c>
      <c r="I157" s="85">
        <v>45</v>
      </c>
      <c r="J157" s="85" t="s">
        <v>194</v>
      </c>
    </row>
    <row r="158" spans="1:10" s="76" customFormat="1" ht="15.05" customHeight="1" x14ac:dyDescent="0.25">
      <c r="A158" s="77"/>
      <c r="B158" s="28"/>
      <c r="C158" s="86" t="s">
        <v>339</v>
      </c>
      <c r="D158" s="74">
        <v>100</v>
      </c>
      <c r="E158" s="74">
        <v>94</v>
      </c>
      <c r="F158" s="75">
        <v>32.4</v>
      </c>
      <c r="G158" s="75">
        <v>17.399999999999999</v>
      </c>
      <c r="H158" s="75" t="s">
        <v>236</v>
      </c>
      <c r="I158" s="75">
        <v>45</v>
      </c>
      <c r="J158" s="75" t="s">
        <v>194</v>
      </c>
    </row>
    <row r="159" spans="1:10" s="76" customFormat="1" ht="15.05" customHeight="1" x14ac:dyDescent="0.25">
      <c r="A159" s="77"/>
      <c r="B159" s="28"/>
      <c r="C159" s="73" t="s">
        <v>113</v>
      </c>
      <c r="D159" s="74">
        <v>84</v>
      </c>
      <c r="E159" s="74">
        <v>90</v>
      </c>
      <c r="F159" s="75">
        <v>23.7</v>
      </c>
      <c r="G159" s="75">
        <v>14.8</v>
      </c>
      <c r="H159" s="75" t="s">
        <v>235</v>
      </c>
      <c r="I159" s="75">
        <v>45</v>
      </c>
      <c r="J159" s="75" t="s">
        <v>194</v>
      </c>
    </row>
    <row r="160" spans="1:10" s="76" customFormat="1" ht="15.05" customHeight="1" x14ac:dyDescent="0.25">
      <c r="A160" s="77"/>
      <c r="B160" s="28"/>
      <c r="C160" s="62" t="s">
        <v>114</v>
      </c>
      <c r="D160" s="74">
        <v>52</v>
      </c>
      <c r="E160" s="74">
        <v>70</v>
      </c>
      <c r="F160" s="75">
        <v>14.4</v>
      </c>
      <c r="G160" s="75">
        <v>8.1999999999999993</v>
      </c>
      <c r="H160" s="75" t="s">
        <v>257</v>
      </c>
      <c r="I160" s="75">
        <v>46</v>
      </c>
      <c r="J160" s="75" t="s">
        <v>194</v>
      </c>
    </row>
    <row r="161" spans="1:10" s="76" customFormat="1" ht="15.05" customHeight="1" x14ac:dyDescent="0.25">
      <c r="A161" s="77"/>
      <c r="B161" s="28"/>
      <c r="C161" s="62" t="s">
        <v>115</v>
      </c>
      <c r="D161" s="74">
        <v>52</v>
      </c>
      <c r="E161" s="74">
        <v>63</v>
      </c>
      <c r="F161" s="75">
        <v>13.9</v>
      </c>
      <c r="G161" s="75">
        <v>8.6999999999999993</v>
      </c>
      <c r="H161" s="75" t="s">
        <v>257</v>
      </c>
      <c r="I161" s="75">
        <v>46</v>
      </c>
      <c r="J161" s="75" t="s">
        <v>194</v>
      </c>
    </row>
    <row r="162" spans="1:10" s="80" customFormat="1" ht="15.05" customHeight="1" x14ac:dyDescent="0.25">
      <c r="A162" s="77"/>
      <c r="B162" s="77" t="s">
        <v>16</v>
      </c>
      <c r="C162" s="70"/>
      <c r="D162" s="78">
        <f>SUM(D157:D161)</f>
        <v>313</v>
      </c>
      <c r="E162" s="78">
        <f>SUM(E157:E161)</f>
        <v>334</v>
      </c>
      <c r="F162" s="79">
        <f>SUM(F157:F161)</f>
        <v>88.9</v>
      </c>
      <c r="G162" s="79">
        <f>SUM(G157:G161)</f>
        <v>51.100000000000009</v>
      </c>
      <c r="H162" s="79" t="s">
        <v>193</v>
      </c>
      <c r="I162" s="79" t="s">
        <v>193</v>
      </c>
      <c r="J162" s="79" t="s">
        <v>193</v>
      </c>
    </row>
    <row r="163" spans="1:10" s="76" customFormat="1" ht="15.05" customHeight="1" x14ac:dyDescent="0.25">
      <c r="A163" s="77"/>
      <c r="B163" s="28" t="s">
        <v>5</v>
      </c>
      <c r="C163" s="62" t="s">
        <v>118</v>
      </c>
      <c r="D163" s="74">
        <v>4</v>
      </c>
      <c r="E163" s="74">
        <v>4</v>
      </c>
      <c r="F163" s="75">
        <v>3</v>
      </c>
      <c r="G163" s="75">
        <v>3</v>
      </c>
      <c r="H163" s="75" t="s">
        <v>254</v>
      </c>
      <c r="I163" s="75">
        <v>36</v>
      </c>
      <c r="J163" s="75" t="s">
        <v>192</v>
      </c>
    </row>
    <row r="164" spans="1:10" s="76" customFormat="1" ht="15.05" customHeight="1" x14ac:dyDescent="0.25">
      <c r="A164" s="77"/>
      <c r="C164" s="62" t="s">
        <v>116</v>
      </c>
      <c r="D164" s="74">
        <v>17</v>
      </c>
      <c r="E164" s="74">
        <v>42</v>
      </c>
      <c r="F164" s="75">
        <v>2</v>
      </c>
      <c r="G164" s="75">
        <v>1</v>
      </c>
      <c r="H164" s="75" t="s">
        <v>288</v>
      </c>
      <c r="I164" s="75">
        <v>32</v>
      </c>
      <c r="J164" s="75" t="s">
        <v>192</v>
      </c>
    </row>
    <row r="165" spans="1:10" s="76" customFormat="1" ht="15.05" customHeight="1" x14ac:dyDescent="0.25">
      <c r="A165" s="77"/>
      <c r="B165" s="28"/>
      <c r="C165" s="62" t="s">
        <v>546</v>
      </c>
      <c r="D165" s="74">
        <v>17</v>
      </c>
      <c r="E165" s="74">
        <v>11</v>
      </c>
      <c r="F165" s="75">
        <v>1.2</v>
      </c>
      <c r="G165" s="75">
        <v>0.6</v>
      </c>
      <c r="H165" s="75" t="s">
        <v>277</v>
      </c>
      <c r="I165" s="75">
        <v>47</v>
      </c>
      <c r="J165" s="75" t="s">
        <v>192</v>
      </c>
    </row>
    <row r="166" spans="1:10" s="76" customFormat="1" ht="15.05" customHeight="1" x14ac:dyDescent="0.25">
      <c r="A166" s="77"/>
      <c r="B166" s="28"/>
      <c r="C166" s="62" t="s">
        <v>436</v>
      </c>
      <c r="D166" s="74">
        <v>16</v>
      </c>
      <c r="E166" s="74">
        <v>30</v>
      </c>
      <c r="F166" s="75">
        <v>1.95</v>
      </c>
      <c r="G166" s="75">
        <v>1</v>
      </c>
      <c r="H166" s="75" t="s">
        <v>459</v>
      </c>
      <c r="I166" s="75">
        <v>45</v>
      </c>
      <c r="J166" s="75" t="s">
        <v>192</v>
      </c>
    </row>
    <row r="167" spans="1:10" s="80" customFormat="1" ht="15.05" customHeight="1" x14ac:dyDescent="0.25">
      <c r="A167" s="77"/>
      <c r="B167" s="77" t="s">
        <v>20</v>
      </c>
      <c r="C167" s="70"/>
      <c r="D167" s="78">
        <f>SUM(D163:D166)</f>
        <v>54</v>
      </c>
      <c r="E167" s="78">
        <f>SUM(E163:E166)</f>
        <v>87</v>
      </c>
      <c r="F167" s="79">
        <f>SUM(F163:F166)</f>
        <v>8.15</v>
      </c>
      <c r="G167" s="79">
        <f>SUM(G163:G166)</f>
        <v>5.6</v>
      </c>
      <c r="H167" s="144" t="s">
        <v>193</v>
      </c>
      <c r="I167" s="79" t="s">
        <v>193</v>
      </c>
      <c r="J167" s="79" t="s">
        <v>193</v>
      </c>
    </row>
    <row r="168" spans="1:10" s="76" customFormat="1" ht="15.05" customHeight="1" x14ac:dyDescent="0.25">
      <c r="A168" s="148" t="s">
        <v>119</v>
      </c>
      <c r="B168" s="120" t="s">
        <v>5</v>
      </c>
      <c r="C168" s="138" t="s">
        <v>207</v>
      </c>
      <c r="D168" s="149">
        <v>16</v>
      </c>
      <c r="E168" s="149">
        <v>20</v>
      </c>
      <c r="F168" s="150">
        <v>2.5</v>
      </c>
      <c r="G168" s="150">
        <v>1.8</v>
      </c>
      <c r="H168" s="179" t="s">
        <v>462</v>
      </c>
      <c r="I168" s="150">
        <v>39</v>
      </c>
      <c r="J168" s="150" t="s">
        <v>192</v>
      </c>
    </row>
    <row r="169" spans="1:10" s="76" customFormat="1" ht="15.05" customHeight="1" x14ac:dyDescent="0.25">
      <c r="A169" s="148" t="s">
        <v>121</v>
      </c>
      <c r="B169" s="120" t="s">
        <v>5</v>
      </c>
      <c r="C169" s="151" t="s">
        <v>340</v>
      </c>
      <c r="D169" s="149">
        <v>17</v>
      </c>
      <c r="E169" s="149">
        <v>17</v>
      </c>
      <c r="F169" s="150">
        <v>1.02</v>
      </c>
      <c r="G169" s="150">
        <v>0.5</v>
      </c>
      <c r="H169" s="150" t="s">
        <v>577</v>
      </c>
      <c r="I169" s="150">
        <v>39</v>
      </c>
      <c r="J169" s="150" t="s">
        <v>192</v>
      </c>
    </row>
    <row r="170" spans="1:10" s="76" customFormat="1" ht="15.05" customHeight="1" x14ac:dyDescent="0.25">
      <c r="A170" s="77" t="s">
        <v>122</v>
      </c>
      <c r="B170" s="28" t="s">
        <v>14</v>
      </c>
      <c r="C170" s="62" t="s">
        <v>123</v>
      </c>
      <c r="D170" s="74">
        <v>90</v>
      </c>
      <c r="E170" s="74">
        <v>116</v>
      </c>
      <c r="F170" s="75">
        <v>34</v>
      </c>
      <c r="G170" s="75">
        <v>20.6</v>
      </c>
      <c r="H170" s="75" t="s">
        <v>235</v>
      </c>
      <c r="I170" s="159">
        <v>49</v>
      </c>
      <c r="J170" s="157" t="s">
        <v>194</v>
      </c>
    </row>
    <row r="171" spans="1:10" s="76" customFormat="1" ht="15.05" customHeight="1" x14ac:dyDescent="0.25">
      <c r="A171" s="77"/>
      <c r="B171" s="28"/>
      <c r="C171" s="73" t="s">
        <v>341</v>
      </c>
      <c r="D171" s="74">
        <v>118</v>
      </c>
      <c r="E171" s="74">
        <v>149</v>
      </c>
      <c r="F171" s="75">
        <v>30</v>
      </c>
      <c r="G171" s="75">
        <v>20</v>
      </c>
      <c r="H171" s="75" t="s">
        <v>235</v>
      </c>
      <c r="I171" s="160">
        <v>45</v>
      </c>
      <c r="J171" s="158" t="s">
        <v>194</v>
      </c>
    </row>
    <row r="172" spans="1:10" s="76" customFormat="1" ht="15.05" customHeight="1" x14ac:dyDescent="0.25">
      <c r="A172" s="77"/>
      <c r="B172" s="28"/>
      <c r="C172" s="73" t="s">
        <v>551</v>
      </c>
      <c r="D172" s="74">
        <v>98</v>
      </c>
      <c r="E172" s="74">
        <v>129</v>
      </c>
      <c r="F172" s="75">
        <v>27.2</v>
      </c>
      <c r="G172" s="75">
        <v>18.600000000000001</v>
      </c>
      <c r="H172" s="75" t="s">
        <v>235</v>
      </c>
      <c r="I172" s="160">
        <v>45</v>
      </c>
      <c r="J172" s="158" t="s">
        <v>194</v>
      </c>
    </row>
    <row r="173" spans="1:10" s="76" customFormat="1" ht="15.05" customHeight="1" x14ac:dyDescent="0.25">
      <c r="A173" s="77"/>
      <c r="B173" s="28"/>
      <c r="C173" s="73" t="s">
        <v>552</v>
      </c>
      <c r="D173" s="74">
        <v>64</v>
      </c>
      <c r="E173" s="74">
        <v>84</v>
      </c>
      <c r="F173" s="75">
        <v>20.8</v>
      </c>
      <c r="G173" s="75">
        <v>13.8</v>
      </c>
      <c r="H173" s="75" t="s">
        <v>236</v>
      </c>
      <c r="I173" s="160">
        <v>43</v>
      </c>
      <c r="J173" s="158" t="s">
        <v>194</v>
      </c>
    </row>
    <row r="174" spans="1:10" s="76" customFormat="1" ht="15.05" customHeight="1" x14ac:dyDescent="0.25">
      <c r="A174" s="77"/>
      <c r="B174" s="28"/>
      <c r="C174" s="73" t="s">
        <v>342</v>
      </c>
      <c r="D174" s="74">
        <v>60</v>
      </c>
      <c r="E174" s="74">
        <v>70</v>
      </c>
      <c r="F174" s="75">
        <v>18</v>
      </c>
      <c r="G174" s="75">
        <v>12.9</v>
      </c>
      <c r="H174" s="75" t="s">
        <v>235</v>
      </c>
      <c r="I174" s="160">
        <v>45</v>
      </c>
      <c r="J174" s="158" t="s">
        <v>194</v>
      </c>
    </row>
    <row r="175" spans="1:10" s="76" customFormat="1" ht="15.05" customHeight="1" x14ac:dyDescent="0.25">
      <c r="A175" s="77"/>
      <c r="B175" s="28"/>
      <c r="C175" s="73" t="s">
        <v>476</v>
      </c>
      <c r="D175" s="74">
        <v>56</v>
      </c>
      <c r="E175" s="74">
        <v>74</v>
      </c>
      <c r="F175" s="75">
        <v>17.7</v>
      </c>
      <c r="G175" s="75">
        <v>10.8</v>
      </c>
      <c r="H175" s="75" t="s">
        <v>235</v>
      </c>
      <c r="I175" s="160">
        <v>46</v>
      </c>
      <c r="J175" s="158" t="s">
        <v>194</v>
      </c>
    </row>
    <row r="176" spans="1:10" s="76" customFormat="1" ht="15.05" customHeight="1" x14ac:dyDescent="0.25">
      <c r="A176" s="77"/>
      <c r="B176" s="28"/>
      <c r="C176" s="73" t="s">
        <v>567</v>
      </c>
      <c r="D176" s="74">
        <v>50</v>
      </c>
      <c r="E176" s="74">
        <v>66</v>
      </c>
      <c r="F176" s="75">
        <v>18.2</v>
      </c>
      <c r="G176" s="75">
        <v>11.2</v>
      </c>
      <c r="H176" s="75" t="s">
        <v>235</v>
      </c>
      <c r="I176" s="160">
        <v>34</v>
      </c>
      <c r="J176" s="158" t="s">
        <v>194</v>
      </c>
    </row>
    <row r="177" spans="1:10" s="76" customFormat="1" ht="15.05" customHeight="1" x14ac:dyDescent="0.25">
      <c r="A177" s="77"/>
      <c r="B177" s="28"/>
      <c r="C177" s="73" t="s">
        <v>568</v>
      </c>
      <c r="D177" s="74">
        <v>55</v>
      </c>
      <c r="E177" s="74">
        <v>70</v>
      </c>
      <c r="F177" s="75">
        <v>15.8</v>
      </c>
      <c r="G177" s="75">
        <v>10</v>
      </c>
      <c r="H177" s="75" t="s">
        <v>236</v>
      </c>
      <c r="I177" s="160">
        <v>49</v>
      </c>
      <c r="J177" s="158" t="s">
        <v>194</v>
      </c>
    </row>
    <row r="178" spans="1:10" s="80" customFormat="1" ht="15.05" customHeight="1" x14ac:dyDescent="0.25">
      <c r="A178" s="77"/>
      <c r="B178" s="77" t="s">
        <v>16</v>
      </c>
      <c r="C178" s="77"/>
      <c r="D178" s="78">
        <f>SUM(D170:D177)</f>
        <v>591</v>
      </c>
      <c r="E178" s="78">
        <f t="shared" ref="E178:F178" si="10">SUM(E170:E177)</f>
        <v>758</v>
      </c>
      <c r="F178" s="79">
        <f t="shared" si="10"/>
        <v>181.7</v>
      </c>
      <c r="G178" s="79">
        <f>SUM(G170:G177)</f>
        <v>117.9</v>
      </c>
      <c r="H178" s="79" t="s">
        <v>193</v>
      </c>
      <c r="I178" s="79" t="s">
        <v>193</v>
      </c>
      <c r="J178" s="79" t="s">
        <v>193</v>
      </c>
    </row>
    <row r="179" spans="1:10" s="76" customFormat="1" ht="15.05" customHeight="1" x14ac:dyDescent="0.25">
      <c r="A179" s="77"/>
      <c r="B179" s="28" t="s">
        <v>5</v>
      </c>
      <c r="C179" s="62" t="s">
        <v>125</v>
      </c>
      <c r="D179" s="74">
        <v>26</v>
      </c>
      <c r="E179" s="74">
        <v>47</v>
      </c>
      <c r="F179" s="75">
        <v>3.91</v>
      </c>
      <c r="G179" s="75">
        <v>2</v>
      </c>
      <c r="H179" s="75" t="s">
        <v>255</v>
      </c>
      <c r="I179" s="75">
        <v>39</v>
      </c>
      <c r="J179" s="75" t="s">
        <v>194</v>
      </c>
    </row>
    <row r="180" spans="1:10" s="76" customFormat="1" ht="15.05" customHeight="1" x14ac:dyDescent="0.25">
      <c r="A180" s="77"/>
      <c r="B180" s="28"/>
      <c r="C180" s="62" t="s">
        <v>126</v>
      </c>
      <c r="D180" s="74">
        <v>40</v>
      </c>
      <c r="E180" s="74">
        <v>80</v>
      </c>
      <c r="F180" s="75">
        <v>5.34</v>
      </c>
      <c r="G180" s="75">
        <v>2.6</v>
      </c>
      <c r="H180" s="75" t="s">
        <v>285</v>
      </c>
      <c r="I180" s="75">
        <v>44</v>
      </c>
      <c r="J180" s="75" t="s">
        <v>192</v>
      </c>
    </row>
    <row r="181" spans="1:10" s="76" customFormat="1" ht="15.05" customHeight="1" x14ac:dyDescent="0.25">
      <c r="A181" s="77"/>
      <c r="B181" s="28"/>
      <c r="C181" s="73" t="s">
        <v>344</v>
      </c>
      <c r="D181" s="74">
        <v>16</v>
      </c>
      <c r="E181" s="74">
        <v>40</v>
      </c>
      <c r="F181" s="75">
        <v>2.74</v>
      </c>
      <c r="G181" s="75">
        <v>1.8</v>
      </c>
      <c r="H181" s="75" t="s">
        <v>239</v>
      </c>
      <c r="I181" s="75">
        <v>41</v>
      </c>
      <c r="J181" s="75" t="s">
        <v>192</v>
      </c>
    </row>
    <row r="182" spans="1:10" s="76" customFormat="1" ht="15.05" customHeight="1" x14ac:dyDescent="0.25">
      <c r="A182" s="77"/>
      <c r="B182" s="28"/>
      <c r="C182" s="62" t="s">
        <v>127</v>
      </c>
      <c r="D182" s="74">
        <v>21</v>
      </c>
      <c r="E182" s="74">
        <v>52</v>
      </c>
      <c r="F182" s="75">
        <v>4.72</v>
      </c>
      <c r="G182" s="75">
        <v>2</v>
      </c>
      <c r="H182" s="75" t="s">
        <v>239</v>
      </c>
      <c r="I182" s="75">
        <v>46</v>
      </c>
      <c r="J182" s="75" t="s">
        <v>194</v>
      </c>
    </row>
    <row r="183" spans="1:10" s="76" customFormat="1" ht="15.05" customHeight="1" x14ac:dyDescent="0.25">
      <c r="A183" s="77"/>
      <c r="B183" s="28"/>
      <c r="C183" s="62" t="s">
        <v>128</v>
      </c>
      <c r="D183" s="74">
        <v>20</v>
      </c>
      <c r="E183" s="74">
        <v>38</v>
      </c>
      <c r="F183" s="75">
        <v>2.76</v>
      </c>
      <c r="G183" s="75">
        <v>1.8</v>
      </c>
      <c r="H183" s="75" t="s">
        <v>239</v>
      </c>
      <c r="I183" s="75">
        <v>39</v>
      </c>
      <c r="J183" s="75" t="s">
        <v>192</v>
      </c>
    </row>
    <row r="184" spans="1:10" s="80" customFormat="1" ht="15.05" customHeight="1" x14ac:dyDescent="0.25">
      <c r="A184" s="77"/>
      <c r="B184" s="77" t="s">
        <v>20</v>
      </c>
      <c r="C184" s="77"/>
      <c r="D184" s="78">
        <f>SUM(D179:D183)</f>
        <v>123</v>
      </c>
      <c r="E184" s="78">
        <f>SUM(E179:E183)</f>
        <v>257</v>
      </c>
      <c r="F184" s="79">
        <f>SUM(F179:F183)</f>
        <v>19.47</v>
      </c>
      <c r="G184" s="79">
        <f>SUM(G179:G183)</f>
        <v>10.199999999999999</v>
      </c>
      <c r="H184" s="79" t="s">
        <v>193</v>
      </c>
      <c r="I184" s="79" t="s">
        <v>193</v>
      </c>
      <c r="J184" s="79" t="s">
        <v>193</v>
      </c>
    </row>
    <row r="185" spans="1:10" s="76" customFormat="1" ht="15.05" customHeight="1" x14ac:dyDescent="0.25">
      <c r="A185" s="148" t="s">
        <v>129</v>
      </c>
      <c r="B185" s="120" t="s">
        <v>14</v>
      </c>
      <c r="C185" s="151" t="s">
        <v>345</v>
      </c>
      <c r="D185" s="149">
        <v>55</v>
      </c>
      <c r="E185" s="149">
        <v>68</v>
      </c>
      <c r="F185" s="150">
        <v>13.7</v>
      </c>
      <c r="G185" s="150">
        <v>7.6</v>
      </c>
      <c r="H185" s="150" t="s">
        <v>257</v>
      </c>
      <c r="I185" s="150">
        <v>45</v>
      </c>
      <c r="J185" s="150" t="s">
        <v>194</v>
      </c>
    </row>
    <row r="186" spans="1:10" s="76" customFormat="1" ht="15.05" customHeight="1" x14ac:dyDescent="0.25">
      <c r="A186" s="77" t="s">
        <v>130</v>
      </c>
      <c r="B186" s="28" t="s">
        <v>14</v>
      </c>
      <c r="C186" s="73" t="s">
        <v>346</v>
      </c>
      <c r="D186" s="74">
        <v>90</v>
      </c>
      <c r="E186" s="74">
        <v>108</v>
      </c>
      <c r="F186" s="75">
        <v>24.4</v>
      </c>
      <c r="G186" s="75">
        <v>15</v>
      </c>
      <c r="H186" s="75" t="s">
        <v>235</v>
      </c>
      <c r="I186" s="75">
        <v>44</v>
      </c>
      <c r="J186" s="75" t="s">
        <v>194</v>
      </c>
    </row>
    <row r="187" spans="1:10" s="76" customFormat="1" ht="15.05" customHeight="1" x14ac:dyDescent="0.25">
      <c r="A187" s="77"/>
      <c r="B187" s="28"/>
      <c r="C187" s="62" t="s">
        <v>132</v>
      </c>
      <c r="D187" s="74">
        <v>56</v>
      </c>
      <c r="E187" s="74">
        <v>53</v>
      </c>
      <c r="F187" s="75">
        <v>12.15</v>
      </c>
      <c r="G187" s="75">
        <v>7.3</v>
      </c>
      <c r="H187" s="161" t="s">
        <v>575</v>
      </c>
      <c r="I187" s="75">
        <v>52</v>
      </c>
      <c r="J187" s="75" t="s">
        <v>194</v>
      </c>
    </row>
    <row r="188" spans="1:10" s="76" customFormat="1" ht="15.05" customHeight="1" x14ac:dyDescent="0.25">
      <c r="A188" s="77"/>
      <c r="B188" s="28"/>
      <c r="C188" s="114" t="s">
        <v>208</v>
      </c>
      <c r="D188" s="74">
        <v>90</v>
      </c>
      <c r="E188" s="74">
        <v>106</v>
      </c>
      <c r="F188" s="75">
        <v>24.4</v>
      </c>
      <c r="G188" s="75">
        <v>14.8</v>
      </c>
      <c r="H188" s="75" t="s">
        <v>235</v>
      </c>
      <c r="I188" s="75">
        <v>44</v>
      </c>
      <c r="J188" s="75" t="s">
        <v>194</v>
      </c>
    </row>
    <row r="189" spans="1:10" s="76" customFormat="1" ht="15.05" customHeight="1" x14ac:dyDescent="0.25">
      <c r="A189" s="77"/>
      <c r="B189" s="28"/>
      <c r="C189" s="114" t="s">
        <v>295</v>
      </c>
      <c r="D189" s="74">
        <v>90</v>
      </c>
      <c r="E189" s="74">
        <v>106</v>
      </c>
      <c r="F189" s="75">
        <v>25.8</v>
      </c>
      <c r="G189" s="75">
        <v>15.6</v>
      </c>
      <c r="H189" s="75" t="s">
        <v>235</v>
      </c>
      <c r="I189" s="75">
        <v>44</v>
      </c>
      <c r="J189" s="75" t="s">
        <v>194</v>
      </c>
    </row>
    <row r="190" spans="1:10" s="76" customFormat="1" ht="15.05" customHeight="1" x14ac:dyDescent="0.25">
      <c r="A190" s="77"/>
      <c r="B190" s="28"/>
      <c r="C190" s="62" t="s">
        <v>347</v>
      </c>
      <c r="D190" s="74">
        <v>44</v>
      </c>
      <c r="E190" s="74">
        <v>44</v>
      </c>
      <c r="F190" s="75">
        <v>11.4</v>
      </c>
      <c r="G190" s="75">
        <v>6</v>
      </c>
      <c r="H190" s="75" t="s">
        <v>250</v>
      </c>
      <c r="I190" s="75">
        <v>46</v>
      </c>
      <c r="J190" s="75" t="s">
        <v>194</v>
      </c>
    </row>
    <row r="191" spans="1:10" s="76" customFormat="1" ht="15.05" customHeight="1" x14ac:dyDescent="0.25">
      <c r="A191" s="77"/>
      <c r="B191" s="28"/>
      <c r="C191" s="62" t="s">
        <v>296</v>
      </c>
      <c r="D191" s="74">
        <v>50</v>
      </c>
      <c r="E191" s="74">
        <v>59</v>
      </c>
      <c r="F191" s="75">
        <v>13</v>
      </c>
      <c r="G191" s="75">
        <v>8.4</v>
      </c>
      <c r="H191" s="75" t="s">
        <v>235</v>
      </c>
      <c r="I191" s="75">
        <v>44</v>
      </c>
      <c r="J191" s="75" t="s">
        <v>194</v>
      </c>
    </row>
    <row r="192" spans="1:10" s="80" customFormat="1" ht="15.05" customHeight="1" x14ac:dyDescent="0.25">
      <c r="A192" s="77"/>
      <c r="B192" s="77" t="s">
        <v>16</v>
      </c>
      <c r="C192" s="77"/>
      <c r="D192" s="78">
        <f>SUM(D186:D191)</f>
        <v>420</v>
      </c>
      <c r="E192" s="78">
        <f t="shared" ref="E192:G192" si="11">SUM(E186:E191)</f>
        <v>476</v>
      </c>
      <c r="F192" s="78">
        <f t="shared" si="11"/>
        <v>111.15</v>
      </c>
      <c r="G192" s="78">
        <f t="shared" si="11"/>
        <v>67.100000000000009</v>
      </c>
      <c r="H192" s="79" t="s">
        <v>193</v>
      </c>
      <c r="I192" s="79" t="s">
        <v>193</v>
      </c>
      <c r="J192" s="79" t="s">
        <v>193</v>
      </c>
    </row>
    <row r="193" spans="1:10" s="76" customFormat="1" ht="15.05" customHeight="1" x14ac:dyDescent="0.25">
      <c r="A193" s="77"/>
      <c r="B193" s="28" t="s">
        <v>5</v>
      </c>
      <c r="C193" s="29" t="s">
        <v>348</v>
      </c>
      <c r="D193" s="74">
        <v>33</v>
      </c>
      <c r="E193" s="74">
        <v>40</v>
      </c>
      <c r="F193" s="75">
        <v>10.23</v>
      </c>
      <c r="G193" s="75">
        <v>3.8</v>
      </c>
      <c r="H193" s="75" t="s">
        <v>578</v>
      </c>
      <c r="I193" s="75">
        <v>38</v>
      </c>
      <c r="J193" s="75" t="s">
        <v>194</v>
      </c>
    </row>
    <row r="194" spans="1:10" s="76" customFormat="1" ht="15.05" customHeight="1" x14ac:dyDescent="0.25">
      <c r="A194" s="77"/>
      <c r="B194" s="28"/>
      <c r="C194" s="62" t="s">
        <v>297</v>
      </c>
      <c r="D194" s="74">
        <v>60</v>
      </c>
      <c r="E194" s="74">
        <v>137</v>
      </c>
      <c r="F194" s="75">
        <v>11.5</v>
      </c>
      <c r="G194" s="75">
        <v>8.1999999999999993</v>
      </c>
      <c r="H194" s="75" t="s">
        <v>240</v>
      </c>
      <c r="I194" s="75">
        <v>37</v>
      </c>
      <c r="J194" s="75" t="s">
        <v>192</v>
      </c>
    </row>
    <row r="195" spans="1:10" s="76" customFormat="1" ht="15.05" customHeight="1" x14ac:dyDescent="0.25">
      <c r="A195" s="77"/>
      <c r="B195" s="28"/>
      <c r="C195" s="62" t="s">
        <v>209</v>
      </c>
      <c r="D195" s="74">
        <v>16</v>
      </c>
      <c r="E195" s="74">
        <v>40</v>
      </c>
      <c r="F195" s="75">
        <v>2.1</v>
      </c>
      <c r="G195" s="75">
        <v>1</v>
      </c>
      <c r="H195" s="75" t="s">
        <v>241</v>
      </c>
      <c r="I195" s="75">
        <v>40</v>
      </c>
      <c r="J195" s="75" t="s">
        <v>192</v>
      </c>
    </row>
    <row r="196" spans="1:10" s="76" customFormat="1" ht="15.05" customHeight="1" x14ac:dyDescent="0.25">
      <c r="A196" s="77"/>
      <c r="B196" s="77" t="s">
        <v>20</v>
      </c>
      <c r="C196" s="28"/>
      <c r="D196" s="78">
        <f>SUM(D193:D195)</f>
        <v>109</v>
      </c>
      <c r="E196" s="78">
        <f>SUM(E193:E195)</f>
        <v>217</v>
      </c>
      <c r="F196" s="79">
        <f>SUM(F193:F195)</f>
        <v>23.830000000000002</v>
      </c>
      <c r="G196" s="79">
        <f>SUM(G193:G195)</f>
        <v>13</v>
      </c>
      <c r="H196" s="79" t="s">
        <v>193</v>
      </c>
      <c r="I196" s="79" t="s">
        <v>193</v>
      </c>
      <c r="J196" s="79" t="s">
        <v>193</v>
      </c>
    </row>
    <row r="197" spans="1:10" s="76" customFormat="1" ht="15.05" customHeight="1" x14ac:dyDescent="0.25">
      <c r="A197" s="82" t="s">
        <v>136</v>
      </c>
      <c r="B197" s="15" t="s">
        <v>14</v>
      </c>
      <c r="C197" s="72" t="s">
        <v>349</v>
      </c>
      <c r="D197" s="84">
        <v>34</v>
      </c>
      <c r="E197" s="84">
        <v>36</v>
      </c>
      <c r="F197" s="85">
        <v>13.05</v>
      </c>
      <c r="G197" s="85">
        <v>6.1</v>
      </c>
      <c r="H197" s="85" t="s">
        <v>257</v>
      </c>
      <c r="I197" s="85">
        <v>47</v>
      </c>
      <c r="J197" s="85" t="s">
        <v>194</v>
      </c>
    </row>
    <row r="198" spans="1:10" s="76" customFormat="1" ht="15.05" customHeight="1" x14ac:dyDescent="0.25">
      <c r="A198" s="77"/>
      <c r="B198" s="28"/>
      <c r="C198" s="62" t="s">
        <v>137</v>
      </c>
      <c r="D198" s="74">
        <v>57</v>
      </c>
      <c r="E198" s="74">
        <v>70</v>
      </c>
      <c r="F198" s="75">
        <v>17.2</v>
      </c>
      <c r="G198" s="75">
        <v>11.6</v>
      </c>
      <c r="H198" s="75" t="s">
        <v>257</v>
      </c>
      <c r="I198" s="75">
        <v>46</v>
      </c>
      <c r="J198" s="75" t="s">
        <v>194</v>
      </c>
    </row>
    <row r="199" spans="1:10" s="76" customFormat="1" ht="15.05" customHeight="1" x14ac:dyDescent="0.25">
      <c r="A199" s="77"/>
      <c r="B199" s="28"/>
      <c r="C199" s="62" t="s">
        <v>138</v>
      </c>
      <c r="D199" s="74">
        <v>59</v>
      </c>
      <c r="E199" s="74">
        <v>60</v>
      </c>
      <c r="F199" s="75">
        <v>17.899999999999999</v>
      </c>
      <c r="G199" s="75">
        <v>11.1</v>
      </c>
      <c r="H199" s="75" t="s">
        <v>244</v>
      </c>
      <c r="I199" s="75">
        <v>45</v>
      </c>
      <c r="J199" s="75" t="s">
        <v>194</v>
      </c>
    </row>
    <row r="200" spans="1:10" s="80" customFormat="1" ht="15.05" customHeight="1" x14ac:dyDescent="0.25">
      <c r="A200" s="77"/>
      <c r="B200" s="77" t="s">
        <v>16</v>
      </c>
      <c r="C200" s="77"/>
      <c r="D200" s="78">
        <f>SUM(D197:D199)</f>
        <v>150</v>
      </c>
      <c r="E200" s="78">
        <f>SUM(E197:E199)</f>
        <v>166</v>
      </c>
      <c r="F200" s="79">
        <f t="shared" ref="F200:G200" si="12">SUM(F197:F199)</f>
        <v>48.15</v>
      </c>
      <c r="G200" s="79">
        <f t="shared" si="12"/>
        <v>28.799999999999997</v>
      </c>
      <c r="H200" s="79" t="s">
        <v>193</v>
      </c>
      <c r="I200" s="79" t="s">
        <v>193</v>
      </c>
      <c r="J200" s="79" t="s">
        <v>193</v>
      </c>
    </row>
    <row r="201" spans="1:10" s="76" customFormat="1" ht="15.05" customHeight="1" x14ac:dyDescent="0.25">
      <c r="A201" s="77"/>
      <c r="B201" s="28" t="s">
        <v>5</v>
      </c>
      <c r="C201" s="62" t="s">
        <v>139</v>
      </c>
      <c r="D201" s="74">
        <v>17</v>
      </c>
      <c r="E201" s="74">
        <v>37</v>
      </c>
      <c r="F201" s="75">
        <v>2.2999999999999998</v>
      </c>
      <c r="G201" s="75">
        <v>1.4</v>
      </c>
      <c r="H201" s="75" t="s">
        <v>255</v>
      </c>
      <c r="I201" s="75">
        <v>42</v>
      </c>
      <c r="J201" s="75" t="s">
        <v>192</v>
      </c>
    </row>
    <row r="202" spans="1:10" s="76" customFormat="1" ht="15.05" customHeight="1" x14ac:dyDescent="0.25">
      <c r="A202" s="77"/>
      <c r="B202" s="28"/>
      <c r="C202" s="62" t="s">
        <v>140</v>
      </c>
      <c r="D202" s="74">
        <v>25</v>
      </c>
      <c r="E202" s="74">
        <v>53</v>
      </c>
      <c r="F202" s="75">
        <v>4.0999999999999996</v>
      </c>
      <c r="G202" s="75">
        <v>1.9</v>
      </c>
      <c r="H202" s="75" t="s">
        <v>265</v>
      </c>
      <c r="I202" s="75">
        <v>45</v>
      </c>
      <c r="J202" s="75" t="s">
        <v>192</v>
      </c>
    </row>
    <row r="203" spans="1:10" s="76" customFormat="1" ht="15.05" customHeight="1" x14ac:dyDescent="0.25">
      <c r="A203" s="77"/>
      <c r="B203" s="28"/>
      <c r="C203" s="62" t="s">
        <v>141</v>
      </c>
      <c r="D203" s="74">
        <v>15</v>
      </c>
      <c r="E203" s="74">
        <v>37</v>
      </c>
      <c r="F203" s="75">
        <v>1.8</v>
      </c>
      <c r="G203" s="75">
        <v>1.3</v>
      </c>
      <c r="H203" s="75" t="s">
        <v>288</v>
      </c>
      <c r="I203" s="75">
        <v>42</v>
      </c>
      <c r="J203" s="75" t="s">
        <v>192</v>
      </c>
    </row>
    <row r="204" spans="1:10" s="80" customFormat="1" ht="15.05" customHeight="1" x14ac:dyDescent="0.25">
      <c r="A204" s="77"/>
      <c r="B204" s="77" t="s">
        <v>20</v>
      </c>
      <c r="C204" s="77"/>
      <c r="D204" s="78">
        <f>SUM(D201:D203)</f>
        <v>57</v>
      </c>
      <c r="E204" s="78">
        <f>SUM(E201:E203)</f>
        <v>127</v>
      </c>
      <c r="F204" s="79">
        <f t="shared" ref="F204:G204" si="13">SUM(F201:F203)</f>
        <v>8.1999999999999993</v>
      </c>
      <c r="G204" s="79">
        <f t="shared" si="13"/>
        <v>4.5999999999999996</v>
      </c>
      <c r="H204" s="79" t="s">
        <v>193</v>
      </c>
      <c r="I204" s="79" t="s">
        <v>193</v>
      </c>
      <c r="J204" s="79" t="s">
        <v>193</v>
      </c>
    </row>
    <row r="205" spans="1:10" s="80" customFormat="1" ht="15.05" customHeight="1" x14ac:dyDescent="0.25">
      <c r="A205" s="82" t="s">
        <v>142</v>
      </c>
      <c r="B205" s="15" t="s">
        <v>14</v>
      </c>
      <c r="C205" s="16" t="s">
        <v>496</v>
      </c>
      <c r="D205" s="168">
        <v>54</v>
      </c>
      <c r="E205" s="168">
        <v>67</v>
      </c>
      <c r="F205" s="169">
        <v>8</v>
      </c>
      <c r="G205" s="169">
        <v>3</v>
      </c>
      <c r="H205" s="85" t="s">
        <v>235</v>
      </c>
      <c r="I205" s="85">
        <v>50</v>
      </c>
      <c r="J205" s="85" t="s">
        <v>194</v>
      </c>
    </row>
    <row r="206" spans="1:10" s="76" customFormat="1" ht="15.05" customHeight="1" x14ac:dyDescent="0.25">
      <c r="B206" s="127" t="s">
        <v>5</v>
      </c>
      <c r="C206" s="145" t="s">
        <v>143</v>
      </c>
      <c r="D206" s="146">
        <v>16</v>
      </c>
      <c r="E206" s="146">
        <v>21</v>
      </c>
      <c r="F206" s="147">
        <v>1</v>
      </c>
      <c r="G206" s="147">
        <v>0.2</v>
      </c>
      <c r="H206" s="178" t="s">
        <v>241</v>
      </c>
      <c r="I206" s="147">
        <v>37</v>
      </c>
      <c r="J206" s="147" t="s">
        <v>192</v>
      </c>
    </row>
    <row r="207" spans="1:10" s="76" customFormat="1" ht="15.05" customHeight="1" x14ac:dyDescent="0.25">
      <c r="A207" s="82" t="s">
        <v>144</v>
      </c>
      <c r="B207" s="15" t="s">
        <v>14</v>
      </c>
      <c r="C207" s="83" t="s">
        <v>210</v>
      </c>
      <c r="D207" s="84">
        <v>64</v>
      </c>
      <c r="E207" s="84">
        <v>84</v>
      </c>
      <c r="F207" s="85">
        <v>18.600000000000001</v>
      </c>
      <c r="G207" s="85">
        <v>11.5</v>
      </c>
      <c r="H207" s="85" t="s">
        <v>235</v>
      </c>
      <c r="I207" s="85">
        <v>46</v>
      </c>
      <c r="J207" s="85" t="s">
        <v>194</v>
      </c>
    </row>
    <row r="208" spans="1:10" s="76" customFormat="1" ht="15.05" customHeight="1" x14ac:dyDescent="0.25">
      <c r="A208" s="77"/>
      <c r="B208" s="28"/>
      <c r="C208" s="62" t="s">
        <v>145</v>
      </c>
      <c r="D208" s="74">
        <v>97</v>
      </c>
      <c r="E208" s="74">
        <v>127</v>
      </c>
      <c r="F208" s="75">
        <v>23.6</v>
      </c>
      <c r="G208" s="75">
        <v>14.4</v>
      </c>
      <c r="H208" s="75" t="s">
        <v>244</v>
      </c>
      <c r="I208" s="75">
        <v>46</v>
      </c>
      <c r="J208" s="75" t="s">
        <v>194</v>
      </c>
    </row>
    <row r="209" spans="1:10" s="76" customFormat="1" ht="15.05" customHeight="1" x14ac:dyDescent="0.25">
      <c r="A209" s="77"/>
      <c r="B209" s="28"/>
      <c r="C209" s="62" t="s">
        <v>146</v>
      </c>
      <c r="D209" s="74">
        <v>32</v>
      </c>
      <c r="E209" s="74">
        <v>40</v>
      </c>
      <c r="F209" s="75">
        <v>9.3000000000000007</v>
      </c>
      <c r="G209" s="75">
        <v>6.1</v>
      </c>
      <c r="H209" s="75" t="s">
        <v>235</v>
      </c>
      <c r="I209" s="75">
        <v>46</v>
      </c>
      <c r="J209" s="75" t="s">
        <v>194</v>
      </c>
    </row>
    <row r="210" spans="1:10" s="76" customFormat="1" ht="15.05" customHeight="1" x14ac:dyDescent="0.25">
      <c r="A210" s="77"/>
      <c r="B210" s="28"/>
      <c r="C210" s="62" t="s">
        <v>497</v>
      </c>
      <c r="D210" s="74">
        <v>32</v>
      </c>
      <c r="E210" s="74">
        <v>45</v>
      </c>
      <c r="F210" s="75">
        <v>9.3000000000000007</v>
      </c>
      <c r="G210" s="75">
        <v>6.1</v>
      </c>
      <c r="H210" s="75" t="s">
        <v>235</v>
      </c>
      <c r="I210" s="75">
        <v>46</v>
      </c>
      <c r="J210" s="75" t="s">
        <v>194</v>
      </c>
    </row>
    <row r="211" spans="1:10" s="80" customFormat="1" ht="15.05" customHeight="1" x14ac:dyDescent="0.25">
      <c r="A211" s="77"/>
      <c r="B211" s="77" t="s">
        <v>16</v>
      </c>
      <c r="C211" s="77"/>
      <c r="D211" s="78">
        <f>SUM(D207:D210)</f>
        <v>225</v>
      </c>
      <c r="E211" s="78">
        <f t="shared" ref="E211:G211" si="14">SUM(E207:E210)</f>
        <v>296</v>
      </c>
      <c r="F211" s="79">
        <f t="shared" si="14"/>
        <v>60.8</v>
      </c>
      <c r="G211" s="79">
        <f t="shared" si="14"/>
        <v>38.1</v>
      </c>
      <c r="H211" s="79" t="s">
        <v>193</v>
      </c>
      <c r="I211" s="79" t="s">
        <v>193</v>
      </c>
      <c r="J211" s="79" t="s">
        <v>193</v>
      </c>
    </row>
    <row r="212" spans="1:10" s="76" customFormat="1" ht="15.05" customHeight="1" x14ac:dyDescent="0.25">
      <c r="A212" s="77"/>
      <c r="B212" s="28" t="s">
        <v>5</v>
      </c>
      <c r="C212" s="62" t="s">
        <v>147</v>
      </c>
      <c r="D212" s="74">
        <v>33</v>
      </c>
      <c r="E212" s="74">
        <v>43</v>
      </c>
      <c r="F212" s="75">
        <v>3.16</v>
      </c>
      <c r="G212" s="75">
        <v>1.6</v>
      </c>
      <c r="H212" s="75" t="s">
        <v>278</v>
      </c>
      <c r="I212" s="75">
        <v>38.5</v>
      </c>
      <c r="J212" s="75" t="s">
        <v>192</v>
      </c>
    </row>
    <row r="213" spans="1:10" s="76" customFormat="1" ht="15.05" customHeight="1" x14ac:dyDescent="0.25">
      <c r="A213" s="77"/>
      <c r="B213" s="28"/>
      <c r="C213" s="62" t="s">
        <v>440</v>
      </c>
      <c r="D213" s="74">
        <v>16</v>
      </c>
      <c r="E213" s="74">
        <v>15</v>
      </c>
      <c r="F213" s="75">
        <v>1.78</v>
      </c>
      <c r="G213" s="75">
        <v>1.1000000000000001</v>
      </c>
      <c r="H213" s="161" t="s">
        <v>408</v>
      </c>
      <c r="I213" s="75">
        <v>40</v>
      </c>
      <c r="J213" s="75" t="s">
        <v>192</v>
      </c>
    </row>
    <row r="214" spans="1:10" s="76" customFormat="1" ht="15.05" customHeight="1" x14ac:dyDescent="0.25">
      <c r="A214" s="77"/>
      <c r="B214" s="28"/>
      <c r="C214" s="62" t="s">
        <v>148</v>
      </c>
      <c r="D214" s="74">
        <v>20</v>
      </c>
      <c r="E214" s="74">
        <v>41</v>
      </c>
      <c r="F214" s="75">
        <v>3.5</v>
      </c>
      <c r="G214" s="75">
        <v>2.2000000000000002</v>
      </c>
      <c r="H214" s="75" t="s">
        <v>283</v>
      </c>
      <c r="I214" s="75">
        <v>39</v>
      </c>
      <c r="J214" s="75" t="s">
        <v>192</v>
      </c>
    </row>
    <row r="215" spans="1:10" s="80" customFormat="1" ht="15.05" customHeight="1" x14ac:dyDescent="0.25">
      <c r="A215" s="77"/>
      <c r="B215" s="77" t="s">
        <v>20</v>
      </c>
      <c r="C215" s="77"/>
      <c r="D215" s="78">
        <f>SUM(D212:D214)</f>
        <v>69</v>
      </c>
      <c r="E215" s="78">
        <f>SUM(E212:E214)</f>
        <v>99</v>
      </c>
      <c r="F215" s="79">
        <f t="shared" ref="F215:G215" si="15">SUM(F212:F214)</f>
        <v>8.4400000000000013</v>
      </c>
      <c r="G215" s="79">
        <f t="shared" si="15"/>
        <v>4.9000000000000004</v>
      </c>
      <c r="H215" s="79" t="s">
        <v>193</v>
      </c>
      <c r="I215" s="79" t="s">
        <v>193</v>
      </c>
      <c r="J215" s="79" t="s">
        <v>193</v>
      </c>
    </row>
    <row r="216" spans="1:10" s="76" customFormat="1" ht="15.05" customHeight="1" x14ac:dyDescent="0.25">
      <c r="A216" s="148" t="s">
        <v>149</v>
      </c>
      <c r="B216" s="120" t="s">
        <v>5</v>
      </c>
      <c r="C216" s="138" t="s">
        <v>150</v>
      </c>
      <c r="D216" s="149">
        <v>16</v>
      </c>
      <c r="E216" s="149">
        <v>30</v>
      </c>
      <c r="F216" s="150">
        <v>2</v>
      </c>
      <c r="G216" s="150">
        <v>1</v>
      </c>
      <c r="H216" s="150" t="s">
        <v>255</v>
      </c>
      <c r="I216" s="150">
        <v>39</v>
      </c>
      <c r="J216" s="150" t="s">
        <v>192</v>
      </c>
    </row>
    <row r="217" spans="1:10" s="76" customFormat="1" ht="15.05" customHeight="1" x14ac:dyDescent="0.25">
      <c r="A217" s="82" t="s">
        <v>151</v>
      </c>
      <c r="B217" s="83" t="s">
        <v>14</v>
      </c>
      <c r="C217" s="83" t="s">
        <v>211</v>
      </c>
      <c r="D217" s="84">
        <v>54</v>
      </c>
      <c r="E217" s="84">
        <v>72</v>
      </c>
      <c r="F217" s="85">
        <v>14.2</v>
      </c>
      <c r="G217" s="85">
        <v>8</v>
      </c>
      <c r="H217" s="85" t="s">
        <v>257</v>
      </c>
      <c r="I217" s="85">
        <v>45</v>
      </c>
      <c r="J217" s="85" t="s">
        <v>194</v>
      </c>
    </row>
    <row r="218" spans="1:10" s="76" customFormat="1" ht="15.05" customHeight="1" x14ac:dyDescent="0.25">
      <c r="A218" s="77"/>
      <c r="B218" s="28" t="s">
        <v>5</v>
      </c>
      <c r="C218" s="62" t="s">
        <v>212</v>
      </c>
      <c r="D218" s="74">
        <v>16</v>
      </c>
      <c r="E218" s="74">
        <v>31</v>
      </c>
      <c r="F218" s="75">
        <v>1.7</v>
      </c>
      <c r="G218" s="75">
        <v>0.9</v>
      </c>
      <c r="H218" s="75" t="s">
        <v>254</v>
      </c>
      <c r="I218" s="75">
        <v>39</v>
      </c>
      <c r="J218" s="75" t="s">
        <v>192</v>
      </c>
    </row>
    <row r="219" spans="1:10" s="76" customFormat="1" ht="15.05" customHeight="1" x14ac:dyDescent="0.25">
      <c r="A219" s="82" t="s">
        <v>154</v>
      </c>
      <c r="B219" s="15" t="s">
        <v>14</v>
      </c>
      <c r="C219" s="83" t="s">
        <v>155</v>
      </c>
      <c r="D219" s="84">
        <v>80</v>
      </c>
      <c r="E219" s="84">
        <v>108</v>
      </c>
      <c r="F219" s="85">
        <v>23.96</v>
      </c>
      <c r="G219" s="85">
        <v>13.6</v>
      </c>
      <c r="H219" s="85" t="s">
        <v>235</v>
      </c>
      <c r="I219" s="85">
        <v>45</v>
      </c>
      <c r="J219" s="85" t="s">
        <v>194</v>
      </c>
    </row>
    <row r="220" spans="1:10" s="76" customFormat="1" ht="15.05" customHeight="1" x14ac:dyDescent="0.25">
      <c r="A220" s="140"/>
      <c r="B220" s="127" t="s">
        <v>5</v>
      </c>
      <c r="C220" s="145" t="s">
        <v>156</v>
      </c>
      <c r="D220" s="146">
        <v>15</v>
      </c>
      <c r="E220" s="146">
        <v>24</v>
      </c>
      <c r="F220" s="147">
        <v>2.1</v>
      </c>
      <c r="G220" s="147">
        <v>1.1000000000000001</v>
      </c>
      <c r="H220" s="147" t="s">
        <v>239</v>
      </c>
      <c r="I220" s="147">
        <v>39</v>
      </c>
      <c r="J220" s="147" t="s">
        <v>192</v>
      </c>
    </row>
    <row r="221" spans="1:10" s="76" customFormat="1" ht="15.05" customHeight="1" x14ac:dyDescent="0.25">
      <c r="A221" s="82" t="s">
        <v>157</v>
      </c>
      <c r="B221" s="15" t="s">
        <v>14</v>
      </c>
      <c r="C221" s="83" t="s">
        <v>213</v>
      </c>
      <c r="D221" s="84">
        <v>29</v>
      </c>
      <c r="E221" s="84">
        <v>29</v>
      </c>
      <c r="F221" s="85">
        <v>8</v>
      </c>
      <c r="G221" s="85">
        <v>4.4000000000000004</v>
      </c>
      <c r="H221" s="85" t="s">
        <v>257</v>
      </c>
      <c r="I221" s="85">
        <v>45</v>
      </c>
      <c r="J221" s="85" t="s">
        <v>194</v>
      </c>
    </row>
    <row r="222" spans="1:10" s="76" customFormat="1" ht="15.05" customHeight="1" x14ac:dyDescent="0.25">
      <c r="A222" s="77"/>
      <c r="B222" s="28"/>
      <c r="C222" s="62" t="s">
        <v>569</v>
      </c>
      <c r="D222" s="74">
        <v>26</v>
      </c>
      <c r="E222" s="74">
        <v>31</v>
      </c>
      <c r="F222" s="75">
        <v>7.1</v>
      </c>
      <c r="G222" s="75">
        <v>3.8</v>
      </c>
      <c r="H222" s="75" t="s">
        <v>257</v>
      </c>
      <c r="I222" s="75">
        <v>45</v>
      </c>
      <c r="J222" s="75" t="s">
        <v>194</v>
      </c>
    </row>
    <row r="223" spans="1:10" s="76" customFormat="1" ht="15.05" customHeight="1" x14ac:dyDescent="0.25">
      <c r="A223" s="77"/>
      <c r="B223" s="28"/>
      <c r="C223" s="62" t="s">
        <v>499</v>
      </c>
      <c r="D223" s="74">
        <v>61</v>
      </c>
      <c r="E223" s="74">
        <v>69</v>
      </c>
      <c r="F223" s="75">
        <v>21</v>
      </c>
      <c r="G223" s="75">
        <v>12.8</v>
      </c>
      <c r="H223" s="75" t="s">
        <v>257</v>
      </c>
      <c r="I223" s="75">
        <v>45</v>
      </c>
      <c r="J223" s="75" t="s">
        <v>194</v>
      </c>
    </row>
    <row r="224" spans="1:10" s="76" customFormat="1" ht="15.05" customHeight="1" x14ac:dyDescent="0.25">
      <c r="A224" s="77"/>
      <c r="B224" s="28"/>
      <c r="C224" s="96" t="s">
        <v>350</v>
      </c>
      <c r="D224" s="74">
        <v>75</v>
      </c>
      <c r="E224" s="74">
        <v>80</v>
      </c>
      <c r="F224" s="75">
        <v>23.4</v>
      </c>
      <c r="G224" s="75">
        <v>14.6</v>
      </c>
      <c r="H224" s="75" t="s">
        <v>257</v>
      </c>
      <c r="I224" s="75">
        <v>45</v>
      </c>
      <c r="J224" s="75" t="s">
        <v>194</v>
      </c>
    </row>
    <row r="225" spans="1:10" s="76" customFormat="1" ht="15.05" customHeight="1" x14ac:dyDescent="0.25">
      <c r="A225" s="77"/>
      <c r="B225" s="28"/>
      <c r="C225" s="96" t="s">
        <v>570</v>
      </c>
      <c r="D225" s="74">
        <v>28</v>
      </c>
      <c r="E225" s="74">
        <v>62</v>
      </c>
      <c r="F225" s="75">
        <v>6.1</v>
      </c>
      <c r="G225" s="75">
        <v>4</v>
      </c>
      <c r="H225" s="75" t="s">
        <v>236</v>
      </c>
      <c r="I225" s="75">
        <v>49</v>
      </c>
      <c r="J225" s="75" t="s">
        <v>194</v>
      </c>
    </row>
    <row r="226" spans="1:10" s="76" customFormat="1" ht="15.05" customHeight="1" x14ac:dyDescent="0.25">
      <c r="A226" s="77"/>
      <c r="B226" s="77" t="s">
        <v>16</v>
      </c>
      <c r="C226" s="28"/>
      <c r="D226" s="78">
        <f>SUM(D221:D225)</f>
        <v>219</v>
      </c>
      <c r="E226" s="78">
        <f>SUM(E221:E225)</f>
        <v>271</v>
      </c>
      <c r="F226" s="79">
        <f>SUM(F221:F225)</f>
        <v>65.599999999999994</v>
      </c>
      <c r="G226" s="79">
        <f>SUM(G221:G225)</f>
        <v>39.6</v>
      </c>
      <c r="H226" s="79" t="s">
        <v>193</v>
      </c>
      <c r="I226" s="79" t="s">
        <v>193</v>
      </c>
      <c r="J226" s="79" t="s">
        <v>193</v>
      </c>
    </row>
    <row r="227" spans="1:10" s="76" customFormat="1" ht="15.05" customHeight="1" x14ac:dyDescent="0.25">
      <c r="A227" s="77"/>
      <c r="B227" s="28" t="s">
        <v>5</v>
      </c>
      <c r="C227" s="62" t="s">
        <v>214</v>
      </c>
      <c r="D227" s="74">
        <v>25</v>
      </c>
      <c r="E227" s="74">
        <v>50</v>
      </c>
      <c r="F227" s="75">
        <v>4.2</v>
      </c>
      <c r="G227" s="75">
        <v>2.4</v>
      </c>
      <c r="H227" s="161" t="s">
        <v>300</v>
      </c>
      <c r="I227" s="75">
        <v>45</v>
      </c>
      <c r="J227" s="75" t="s">
        <v>194</v>
      </c>
    </row>
    <row r="228" spans="1:10" s="80" customFormat="1" ht="15.05" customHeight="1" x14ac:dyDescent="0.25">
      <c r="A228" s="77"/>
      <c r="B228" s="77" t="s">
        <v>20</v>
      </c>
      <c r="C228" s="77"/>
      <c r="D228" s="78">
        <f>SUM(D227:D227)</f>
        <v>25</v>
      </c>
      <c r="E228" s="78">
        <f>SUM(E227:E227)</f>
        <v>50</v>
      </c>
      <c r="F228" s="79">
        <f>SUM(F227:F227)</f>
        <v>4.2</v>
      </c>
      <c r="G228" s="79">
        <f>SUM(G227:G227)</f>
        <v>2.4</v>
      </c>
      <c r="H228" s="79" t="s">
        <v>193</v>
      </c>
      <c r="I228" s="79" t="s">
        <v>193</v>
      </c>
      <c r="J228" s="79" t="s">
        <v>193</v>
      </c>
    </row>
    <row r="229" spans="1:10" s="80" customFormat="1" ht="15.05" customHeight="1" x14ac:dyDescent="0.25">
      <c r="A229" s="82" t="s">
        <v>160</v>
      </c>
      <c r="B229" s="15" t="s">
        <v>14</v>
      </c>
      <c r="C229" s="15" t="s">
        <v>571</v>
      </c>
      <c r="D229" s="84">
        <v>60</v>
      </c>
      <c r="E229" s="84">
        <v>77</v>
      </c>
      <c r="F229" s="85">
        <v>17.600000000000001</v>
      </c>
      <c r="G229" s="85">
        <v>10.199999999999999</v>
      </c>
      <c r="H229" s="85" t="s">
        <v>257</v>
      </c>
      <c r="I229" s="85">
        <v>48</v>
      </c>
      <c r="J229" s="85" t="s">
        <v>194</v>
      </c>
    </row>
    <row r="230" spans="1:10" s="76" customFormat="1" ht="15.05" customHeight="1" x14ac:dyDescent="0.25">
      <c r="A230" s="140"/>
      <c r="B230" s="127" t="s">
        <v>5</v>
      </c>
      <c r="C230" s="145" t="s">
        <v>572</v>
      </c>
      <c r="D230" s="146">
        <v>24</v>
      </c>
      <c r="E230" s="146">
        <v>38</v>
      </c>
      <c r="F230" s="147">
        <v>2.7</v>
      </c>
      <c r="G230" s="147">
        <v>1.9</v>
      </c>
      <c r="H230" s="147" t="s">
        <v>239</v>
      </c>
      <c r="I230" s="147">
        <v>39</v>
      </c>
      <c r="J230" s="147" t="s">
        <v>192</v>
      </c>
    </row>
    <row r="231" spans="1:10" s="76" customFormat="1" ht="15.05" customHeight="1" x14ac:dyDescent="0.25">
      <c r="A231" s="82" t="s">
        <v>162</v>
      </c>
      <c r="B231" s="15" t="s">
        <v>5</v>
      </c>
      <c r="C231" s="83" t="s">
        <v>163</v>
      </c>
      <c r="D231" s="84">
        <v>16</v>
      </c>
      <c r="E231" s="84">
        <v>19</v>
      </c>
      <c r="F231" s="85">
        <v>0.8</v>
      </c>
      <c r="G231" s="85">
        <v>0.4</v>
      </c>
      <c r="H231" s="169" t="s">
        <v>259</v>
      </c>
      <c r="I231" s="85">
        <v>38</v>
      </c>
      <c r="J231" s="85" t="s">
        <v>192</v>
      </c>
    </row>
    <row r="232" spans="1:10" s="76" customFormat="1" ht="15.05" customHeight="1" x14ac:dyDescent="0.25">
      <c r="A232" s="77"/>
      <c r="B232" s="28"/>
      <c r="C232" s="62" t="s">
        <v>164</v>
      </c>
      <c r="D232" s="74">
        <v>16</v>
      </c>
      <c r="E232" s="74">
        <v>21</v>
      </c>
      <c r="F232" s="75">
        <v>2.2999999999999998</v>
      </c>
      <c r="G232" s="75">
        <v>1.5</v>
      </c>
      <c r="H232" s="75" t="s">
        <v>500</v>
      </c>
      <c r="I232" s="161">
        <v>43</v>
      </c>
      <c r="J232" s="75" t="s">
        <v>194</v>
      </c>
    </row>
    <row r="233" spans="1:10" s="80" customFormat="1" ht="15.05" customHeight="1" x14ac:dyDescent="0.25">
      <c r="A233" s="140"/>
      <c r="B233" s="140" t="s">
        <v>20</v>
      </c>
      <c r="C233" s="142"/>
      <c r="D233" s="143">
        <f>SUM(D231:D232)</f>
        <v>32</v>
      </c>
      <c r="E233" s="143">
        <f>SUM(E231:E232)</f>
        <v>40</v>
      </c>
      <c r="F233" s="144">
        <f t="shared" ref="F233:G233" si="16">SUM(F231:F232)</f>
        <v>3.0999999999999996</v>
      </c>
      <c r="G233" s="144">
        <f t="shared" si="16"/>
        <v>1.9</v>
      </c>
      <c r="H233" s="144" t="s">
        <v>193</v>
      </c>
      <c r="I233" s="144" t="s">
        <v>193</v>
      </c>
      <c r="J233" s="144" t="s">
        <v>193</v>
      </c>
    </row>
    <row r="234" spans="1:10" s="76" customFormat="1" ht="15.05" customHeight="1" x14ac:dyDescent="0.25">
      <c r="A234" s="77" t="s">
        <v>165</v>
      </c>
      <c r="B234" s="28" t="s">
        <v>14</v>
      </c>
      <c r="C234" s="62" t="s">
        <v>166</v>
      </c>
      <c r="D234" s="74">
        <v>28</v>
      </c>
      <c r="E234" s="74">
        <v>35</v>
      </c>
      <c r="F234" s="75">
        <v>8.5500000000000007</v>
      </c>
      <c r="G234" s="75">
        <v>4.7</v>
      </c>
      <c r="H234" s="75" t="s">
        <v>235</v>
      </c>
      <c r="I234" s="75">
        <v>46</v>
      </c>
      <c r="J234" s="75" t="s">
        <v>194</v>
      </c>
    </row>
    <row r="235" spans="1:10" s="76" customFormat="1" ht="15.05" customHeight="1" x14ac:dyDescent="0.25">
      <c r="A235" s="77"/>
      <c r="B235" s="28"/>
      <c r="C235" s="62" t="s">
        <v>501</v>
      </c>
      <c r="D235" s="74">
        <v>134</v>
      </c>
      <c r="E235" s="74">
        <v>165</v>
      </c>
      <c r="F235" s="75">
        <v>36.049999999999997</v>
      </c>
      <c r="G235" s="75">
        <v>20.100000000000001</v>
      </c>
      <c r="H235" s="75" t="s">
        <v>235</v>
      </c>
      <c r="I235" s="75">
        <v>46</v>
      </c>
      <c r="J235" s="75" t="s">
        <v>194</v>
      </c>
    </row>
    <row r="236" spans="1:10" s="76" customFormat="1" ht="15.05" customHeight="1" x14ac:dyDescent="0.25">
      <c r="A236" s="77"/>
      <c r="B236" s="28"/>
      <c r="C236" s="62" t="s">
        <v>441</v>
      </c>
      <c r="D236" s="74">
        <v>32</v>
      </c>
      <c r="E236" s="74">
        <v>40</v>
      </c>
      <c r="F236" s="75">
        <v>9.15</v>
      </c>
      <c r="G236" s="75">
        <v>5.6</v>
      </c>
      <c r="H236" s="75" t="s">
        <v>235</v>
      </c>
      <c r="I236" s="75">
        <v>46</v>
      </c>
      <c r="J236" s="75" t="s">
        <v>194</v>
      </c>
    </row>
    <row r="237" spans="1:10" s="76" customFormat="1" ht="15.05" customHeight="1" x14ac:dyDescent="0.25">
      <c r="A237" s="77"/>
      <c r="B237" s="28"/>
      <c r="C237" s="96" t="s">
        <v>301</v>
      </c>
      <c r="D237" s="74">
        <v>157</v>
      </c>
      <c r="E237" s="74">
        <v>199</v>
      </c>
      <c r="F237" s="75">
        <v>40.200000000000003</v>
      </c>
      <c r="G237" s="75">
        <v>23.8</v>
      </c>
      <c r="H237" s="75" t="s">
        <v>235</v>
      </c>
      <c r="I237" s="75">
        <v>46</v>
      </c>
      <c r="J237" s="75" t="s">
        <v>194</v>
      </c>
    </row>
    <row r="238" spans="1:10" s="76" customFormat="1" ht="15.05" customHeight="1" x14ac:dyDescent="0.25">
      <c r="A238" s="77"/>
      <c r="B238" s="28"/>
      <c r="C238" s="96" t="s">
        <v>167</v>
      </c>
      <c r="D238" s="74">
        <v>94</v>
      </c>
      <c r="E238" s="74">
        <v>114</v>
      </c>
      <c r="F238" s="75">
        <v>29.3</v>
      </c>
      <c r="G238" s="75">
        <v>18.399999999999999</v>
      </c>
      <c r="H238" s="75" t="s">
        <v>235</v>
      </c>
      <c r="I238" s="75">
        <v>46</v>
      </c>
      <c r="J238" s="75" t="s">
        <v>194</v>
      </c>
    </row>
    <row r="239" spans="1:10" s="76" customFormat="1" ht="15.05" customHeight="1" x14ac:dyDescent="0.25">
      <c r="A239" s="77"/>
      <c r="B239" s="28"/>
      <c r="C239" s="96" t="s">
        <v>302</v>
      </c>
      <c r="D239" s="74">
        <v>63</v>
      </c>
      <c r="E239" s="74">
        <v>80</v>
      </c>
      <c r="F239" s="75">
        <v>19.100000000000001</v>
      </c>
      <c r="G239" s="75">
        <v>10.5</v>
      </c>
      <c r="H239" s="75" t="s">
        <v>235</v>
      </c>
      <c r="I239" s="75">
        <v>46</v>
      </c>
      <c r="J239" s="75" t="s">
        <v>194</v>
      </c>
    </row>
    <row r="240" spans="1:10" s="76" customFormat="1" ht="15.05" customHeight="1" x14ac:dyDescent="0.25">
      <c r="A240" s="77"/>
      <c r="B240" s="77" t="s">
        <v>16</v>
      </c>
      <c r="C240" s="28"/>
      <c r="D240" s="78">
        <f>SUM(D234:D239)</f>
        <v>508</v>
      </c>
      <c r="E240" s="78">
        <f>SUM(E234:E239)</f>
        <v>633</v>
      </c>
      <c r="F240" s="79">
        <f t="shared" ref="F240:G240" si="17">SUM(F234:F239)</f>
        <v>142.35</v>
      </c>
      <c r="G240" s="79">
        <f t="shared" si="17"/>
        <v>83.1</v>
      </c>
      <c r="H240" s="79" t="s">
        <v>193</v>
      </c>
      <c r="I240" s="79" t="s">
        <v>193</v>
      </c>
      <c r="J240" s="79" t="s">
        <v>193</v>
      </c>
    </row>
    <row r="241" spans="1:10" s="76" customFormat="1" ht="15.05" customHeight="1" x14ac:dyDescent="0.25">
      <c r="A241" s="77"/>
      <c r="B241" s="28" t="s">
        <v>5</v>
      </c>
      <c r="C241" s="62" t="s">
        <v>168</v>
      </c>
      <c r="D241" s="74">
        <v>20</v>
      </c>
      <c r="E241" s="74">
        <v>42</v>
      </c>
      <c r="F241" s="75">
        <v>2.66</v>
      </c>
      <c r="G241" s="75">
        <v>1.9</v>
      </c>
      <c r="H241" s="75" t="s">
        <v>239</v>
      </c>
      <c r="I241" s="75">
        <v>39</v>
      </c>
      <c r="J241" s="75" t="s">
        <v>192</v>
      </c>
    </row>
    <row r="242" spans="1:10" s="76" customFormat="1" ht="15.05" customHeight="1" x14ac:dyDescent="0.25">
      <c r="A242" s="77"/>
      <c r="B242" s="28"/>
      <c r="C242" s="62" t="s">
        <v>215</v>
      </c>
      <c r="D242" s="74">
        <v>17</v>
      </c>
      <c r="E242" s="74">
        <v>36</v>
      </c>
      <c r="F242" s="75">
        <v>2.64</v>
      </c>
      <c r="G242" s="75">
        <v>0.9</v>
      </c>
      <c r="H242" s="75" t="s">
        <v>239</v>
      </c>
      <c r="I242" s="75">
        <v>39</v>
      </c>
      <c r="J242" s="75" t="s">
        <v>192</v>
      </c>
    </row>
    <row r="243" spans="1:10" s="76" customFormat="1" ht="15.05" customHeight="1" x14ac:dyDescent="0.25">
      <c r="A243" s="77"/>
      <c r="B243" s="28"/>
      <c r="C243" s="62" t="s">
        <v>216</v>
      </c>
      <c r="D243" s="74">
        <v>17</v>
      </c>
      <c r="E243" s="74">
        <v>37</v>
      </c>
      <c r="F243" s="75">
        <v>2.64</v>
      </c>
      <c r="G243" s="75">
        <v>0.9</v>
      </c>
      <c r="H243" s="75" t="s">
        <v>239</v>
      </c>
      <c r="I243" s="75">
        <v>39</v>
      </c>
      <c r="J243" s="75" t="s">
        <v>192</v>
      </c>
    </row>
    <row r="244" spans="1:10" s="76" customFormat="1" ht="15.05" customHeight="1" x14ac:dyDescent="0.25">
      <c r="A244" s="77"/>
      <c r="B244" s="28"/>
      <c r="C244" s="62" t="s">
        <v>165</v>
      </c>
      <c r="D244" s="74">
        <v>20</v>
      </c>
      <c r="E244" s="74">
        <v>46</v>
      </c>
      <c r="F244" s="75">
        <v>2.64</v>
      </c>
      <c r="G244" s="75">
        <v>1.8</v>
      </c>
      <c r="H244" s="75" t="s">
        <v>239</v>
      </c>
      <c r="I244" s="75">
        <v>39</v>
      </c>
      <c r="J244" s="75" t="s">
        <v>192</v>
      </c>
    </row>
    <row r="245" spans="1:10" s="76" customFormat="1" ht="15.05" customHeight="1" x14ac:dyDescent="0.25">
      <c r="A245" s="77"/>
      <c r="B245" s="77" t="s">
        <v>20</v>
      </c>
      <c r="C245" s="28"/>
      <c r="D245" s="78">
        <f>SUM(D241:D244)</f>
        <v>74</v>
      </c>
      <c r="E245" s="78">
        <f>SUM(E241:E244)</f>
        <v>161</v>
      </c>
      <c r="F245" s="79">
        <f t="shared" ref="F245:G245" si="18">SUM(F241:F244)</f>
        <v>10.580000000000002</v>
      </c>
      <c r="G245" s="79">
        <f t="shared" si="18"/>
        <v>5.5</v>
      </c>
      <c r="H245" s="79" t="s">
        <v>193</v>
      </c>
      <c r="I245" s="79" t="s">
        <v>193</v>
      </c>
      <c r="J245" s="79" t="s">
        <v>193</v>
      </c>
    </row>
    <row r="246" spans="1:10" s="76" customFormat="1" ht="15.05" customHeight="1" x14ac:dyDescent="0.25">
      <c r="A246" s="82" t="s">
        <v>170</v>
      </c>
      <c r="B246" s="15" t="s">
        <v>14</v>
      </c>
      <c r="C246" s="83" t="s">
        <v>171</v>
      </c>
      <c r="D246" s="84">
        <v>60</v>
      </c>
      <c r="E246" s="84">
        <v>71</v>
      </c>
      <c r="F246" s="85">
        <v>15.4</v>
      </c>
      <c r="G246" s="85">
        <v>9.6</v>
      </c>
      <c r="H246" s="85" t="s">
        <v>235</v>
      </c>
      <c r="I246" s="85">
        <v>45</v>
      </c>
      <c r="J246" s="85" t="s">
        <v>194</v>
      </c>
    </row>
    <row r="247" spans="1:10" s="76" customFormat="1" ht="15.05" customHeight="1" x14ac:dyDescent="0.25">
      <c r="A247" s="77"/>
      <c r="B247" s="28"/>
      <c r="C247" s="62" t="s">
        <v>573</v>
      </c>
      <c r="D247" s="74">
        <v>44</v>
      </c>
      <c r="E247" s="74">
        <v>50</v>
      </c>
      <c r="F247" s="75">
        <v>12.2</v>
      </c>
      <c r="G247" s="75">
        <v>5.3</v>
      </c>
      <c r="H247" s="75" t="s">
        <v>235</v>
      </c>
      <c r="I247" s="75">
        <v>51</v>
      </c>
      <c r="J247" s="75" t="s">
        <v>194</v>
      </c>
    </row>
    <row r="248" spans="1:10" s="76" customFormat="1" ht="15.05" customHeight="1" x14ac:dyDescent="0.25">
      <c r="A248" s="77"/>
      <c r="B248" s="28"/>
      <c r="C248" s="62" t="s">
        <v>172</v>
      </c>
      <c r="D248" s="74">
        <v>64</v>
      </c>
      <c r="E248" s="74">
        <v>79</v>
      </c>
      <c r="F248" s="75">
        <v>18.7</v>
      </c>
      <c r="G248" s="75">
        <v>11.3</v>
      </c>
      <c r="H248" s="75" t="s">
        <v>235</v>
      </c>
      <c r="I248" s="75">
        <v>45</v>
      </c>
      <c r="J248" s="75" t="s">
        <v>194</v>
      </c>
    </row>
    <row r="249" spans="1:10" s="76" customFormat="1" ht="15.05" customHeight="1" x14ac:dyDescent="0.25">
      <c r="A249" s="77"/>
      <c r="B249" s="28"/>
      <c r="C249" s="62" t="s">
        <v>442</v>
      </c>
      <c r="D249" s="74">
        <v>40</v>
      </c>
      <c r="E249" s="74">
        <v>45</v>
      </c>
      <c r="F249" s="75">
        <v>12</v>
      </c>
      <c r="G249" s="75">
        <v>6.2</v>
      </c>
      <c r="H249" s="75" t="s">
        <v>235</v>
      </c>
      <c r="I249" s="75">
        <v>45</v>
      </c>
      <c r="J249" s="75" t="s">
        <v>194</v>
      </c>
    </row>
    <row r="250" spans="1:10" s="80" customFormat="1" ht="15.05" customHeight="1" x14ac:dyDescent="0.25">
      <c r="A250" s="77"/>
      <c r="B250" s="77" t="s">
        <v>16</v>
      </c>
      <c r="C250" s="77"/>
      <c r="D250" s="78">
        <f>SUM(D246:D249)</f>
        <v>208</v>
      </c>
      <c r="E250" s="78">
        <f>SUM(E246:E249)</f>
        <v>245</v>
      </c>
      <c r="F250" s="79">
        <f>SUM(F246:F249)</f>
        <v>58.3</v>
      </c>
      <c r="G250" s="79">
        <f>SUM(G246:G249)</f>
        <v>32.4</v>
      </c>
      <c r="H250" s="79" t="s">
        <v>193</v>
      </c>
      <c r="I250" s="79" t="s">
        <v>193</v>
      </c>
      <c r="J250" s="79" t="s">
        <v>193</v>
      </c>
    </row>
    <row r="251" spans="1:10" s="76" customFormat="1" ht="15.05" customHeight="1" x14ac:dyDescent="0.25">
      <c r="A251" s="77"/>
      <c r="B251" s="28" t="s">
        <v>5</v>
      </c>
      <c r="C251" s="62" t="s">
        <v>173</v>
      </c>
      <c r="D251" s="74">
        <v>12</v>
      </c>
      <c r="E251" s="74">
        <v>18</v>
      </c>
      <c r="F251" s="75">
        <v>3.4</v>
      </c>
      <c r="G251" s="75">
        <v>2</v>
      </c>
      <c r="H251" s="161" t="s">
        <v>579</v>
      </c>
      <c r="I251" s="75">
        <v>36</v>
      </c>
      <c r="J251" s="75" t="s">
        <v>194</v>
      </c>
    </row>
    <row r="252" spans="1:10" s="76" customFormat="1" ht="15.05" customHeight="1" x14ac:dyDescent="0.25">
      <c r="A252" s="77"/>
      <c r="B252" s="28"/>
      <c r="C252" s="62" t="s">
        <v>175</v>
      </c>
      <c r="D252" s="74">
        <v>16</v>
      </c>
      <c r="E252" s="74">
        <v>24</v>
      </c>
      <c r="F252" s="75">
        <v>1.76</v>
      </c>
      <c r="G252" s="75">
        <v>0.9</v>
      </c>
      <c r="H252" s="75" t="s">
        <v>239</v>
      </c>
      <c r="I252" s="75">
        <v>37</v>
      </c>
      <c r="J252" s="75" t="s">
        <v>192</v>
      </c>
    </row>
    <row r="253" spans="1:10" s="76" customFormat="1" ht="15.05" customHeight="1" x14ac:dyDescent="0.25">
      <c r="A253" s="77"/>
      <c r="B253" s="28"/>
      <c r="C253" s="62" t="s">
        <v>176</v>
      </c>
      <c r="D253" s="74">
        <v>16</v>
      </c>
      <c r="E253" s="74">
        <v>28</v>
      </c>
      <c r="F253" s="75">
        <v>1.76</v>
      </c>
      <c r="G253" s="75">
        <v>0.9</v>
      </c>
      <c r="H253" s="75" t="s">
        <v>239</v>
      </c>
      <c r="I253" s="75">
        <v>37</v>
      </c>
      <c r="J253" s="75" t="s">
        <v>192</v>
      </c>
    </row>
    <row r="254" spans="1:10" s="80" customFormat="1" ht="15.05" customHeight="1" x14ac:dyDescent="0.25">
      <c r="A254" s="77"/>
      <c r="B254" s="77" t="s">
        <v>20</v>
      </c>
      <c r="C254" s="77"/>
      <c r="D254" s="78">
        <f>SUM(D251:D253)</f>
        <v>44</v>
      </c>
      <c r="E254" s="78">
        <f>SUM(E251:E253)</f>
        <v>70</v>
      </c>
      <c r="F254" s="79">
        <f>SUM(F251:F253)</f>
        <v>6.92</v>
      </c>
      <c r="G254" s="79">
        <f>SUM(G251:G253)</f>
        <v>3.8</v>
      </c>
      <c r="H254" s="79" t="s">
        <v>193</v>
      </c>
      <c r="I254" s="79" t="s">
        <v>193</v>
      </c>
      <c r="J254" s="79" t="s">
        <v>193</v>
      </c>
    </row>
    <row r="255" spans="1:10" s="76" customFormat="1" ht="15.05" customHeight="1" x14ac:dyDescent="0.25">
      <c r="A255" s="82" t="s">
        <v>178</v>
      </c>
      <c r="B255" s="15" t="s">
        <v>14</v>
      </c>
      <c r="C255" s="35" t="s">
        <v>306</v>
      </c>
      <c r="D255" s="84">
        <v>80</v>
      </c>
      <c r="E255" s="84">
        <v>96</v>
      </c>
      <c r="F255" s="85">
        <v>21.8</v>
      </c>
      <c r="G255" s="85">
        <v>14</v>
      </c>
      <c r="H255" s="85" t="s">
        <v>257</v>
      </c>
      <c r="I255" s="85">
        <v>45</v>
      </c>
      <c r="J255" s="85" t="s">
        <v>194</v>
      </c>
    </row>
    <row r="256" spans="1:10" s="76" customFormat="1" ht="15.05" customHeight="1" x14ac:dyDescent="0.25">
      <c r="A256" s="77"/>
      <c r="B256" s="28"/>
      <c r="C256" s="87" t="s">
        <v>443</v>
      </c>
      <c r="D256" s="74">
        <v>54</v>
      </c>
      <c r="E256" s="74">
        <v>66</v>
      </c>
      <c r="F256" s="75">
        <v>16.600000000000001</v>
      </c>
      <c r="G256" s="75">
        <v>9.6</v>
      </c>
      <c r="H256" s="75" t="s">
        <v>235</v>
      </c>
      <c r="I256" s="75">
        <v>46</v>
      </c>
      <c r="J256" s="75" t="s">
        <v>194</v>
      </c>
    </row>
    <row r="257" spans="1:12" s="76" customFormat="1" ht="15.05" customHeight="1" x14ac:dyDescent="0.25">
      <c r="A257" s="77"/>
      <c r="B257" s="28"/>
      <c r="C257" s="62" t="s">
        <v>305</v>
      </c>
      <c r="D257" s="74">
        <v>25</v>
      </c>
      <c r="E257" s="74">
        <v>25</v>
      </c>
      <c r="F257" s="75">
        <v>6.7</v>
      </c>
      <c r="G257" s="75">
        <v>4.3</v>
      </c>
      <c r="H257" s="75" t="s">
        <v>235</v>
      </c>
      <c r="I257" s="75">
        <v>46</v>
      </c>
      <c r="J257" s="75" t="s">
        <v>194</v>
      </c>
    </row>
    <row r="258" spans="1:12" s="80" customFormat="1" ht="15.05" customHeight="1" x14ac:dyDescent="0.25">
      <c r="A258" s="77"/>
      <c r="B258" s="77" t="s">
        <v>16</v>
      </c>
      <c r="C258" s="77"/>
      <c r="D258" s="78">
        <f>SUM(D255:D257)</f>
        <v>159</v>
      </c>
      <c r="E258" s="78">
        <f>SUM(E255:E257)</f>
        <v>187</v>
      </c>
      <c r="F258" s="79">
        <f t="shared" ref="F258:G258" si="19">SUM(F255:F257)</f>
        <v>45.100000000000009</v>
      </c>
      <c r="G258" s="79">
        <f t="shared" si="19"/>
        <v>27.900000000000002</v>
      </c>
      <c r="H258" s="79" t="s">
        <v>193</v>
      </c>
      <c r="I258" s="79" t="s">
        <v>193</v>
      </c>
      <c r="J258" s="79" t="s">
        <v>193</v>
      </c>
    </row>
    <row r="259" spans="1:12" s="76" customFormat="1" ht="15.05" customHeight="1" x14ac:dyDescent="0.25">
      <c r="A259" s="77"/>
      <c r="B259" s="28" t="s">
        <v>5</v>
      </c>
      <c r="C259" s="62" t="s">
        <v>574</v>
      </c>
      <c r="D259" s="74">
        <v>20</v>
      </c>
      <c r="E259" s="74">
        <v>27</v>
      </c>
      <c r="F259" s="75">
        <v>2.8</v>
      </c>
      <c r="G259" s="75">
        <v>1.5</v>
      </c>
      <c r="H259" s="75" t="s">
        <v>413</v>
      </c>
      <c r="I259" s="75">
        <v>38</v>
      </c>
      <c r="J259" s="75" t="s">
        <v>194</v>
      </c>
    </row>
    <row r="260" spans="1:12" s="76" customFormat="1" ht="15.05" customHeight="1" x14ac:dyDescent="0.25">
      <c r="A260" s="77"/>
      <c r="B260" s="28"/>
      <c r="C260" s="62" t="s">
        <v>217</v>
      </c>
      <c r="D260" s="74">
        <v>50</v>
      </c>
      <c r="E260" s="74">
        <v>62</v>
      </c>
      <c r="F260" s="75">
        <v>10</v>
      </c>
      <c r="G260" s="75">
        <v>6</v>
      </c>
      <c r="H260" s="75" t="s">
        <v>307</v>
      </c>
      <c r="I260" s="75">
        <v>40</v>
      </c>
      <c r="J260" s="75" t="s">
        <v>194</v>
      </c>
    </row>
    <row r="261" spans="1:12" s="76" customFormat="1" ht="15.05" customHeight="1" x14ac:dyDescent="0.25">
      <c r="A261" s="77"/>
      <c r="B261" s="28"/>
      <c r="C261" s="62" t="s">
        <v>411</v>
      </c>
      <c r="D261" s="74">
        <v>36</v>
      </c>
      <c r="E261" s="74">
        <v>39</v>
      </c>
      <c r="F261" s="75">
        <v>4</v>
      </c>
      <c r="G261" s="75">
        <v>3.5</v>
      </c>
      <c r="H261" s="75" t="s">
        <v>413</v>
      </c>
      <c r="I261" s="75">
        <v>39</v>
      </c>
      <c r="J261" s="75" t="s">
        <v>194</v>
      </c>
    </row>
    <row r="262" spans="1:12" s="76" customFormat="1" ht="15.05" customHeight="1" x14ac:dyDescent="0.25">
      <c r="A262" s="77"/>
      <c r="B262" s="28"/>
      <c r="C262" s="62" t="s">
        <v>412</v>
      </c>
      <c r="D262" s="74">
        <v>18</v>
      </c>
      <c r="E262" s="74">
        <v>22</v>
      </c>
      <c r="F262" s="75">
        <v>3</v>
      </c>
      <c r="G262" s="75">
        <v>3</v>
      </c>
      <c r="H262" s="75" t="s">
        <v>413</v>
      </c>
      <c r="I262" s="75">
        <v>38</v>
      </c>
      <c r="J262" s="75" t="s">
        <v>194</v>
      </c>
    </row>
    <row r="263" spans="1:12" s="80" customFormat="1" ht="15.05" customHeight="1" x14ac:dyDescent="0.25">
      <c r="A263" s="77"/>
      <c r="B263" s="77" t="s">
        <v>20</v>
      </c>
      <c r="C263" s="77"/>
      <c r="D263" s="78">
        <f>SUM(D259:D262)</f>
        <v>124</v>
      </c>
      <c r="E263" s="78">
        <f t="shared" ref="E263:G263" si="20">SUM(E259:E262)</f>
        <v>150</v>
      </c>
      <c r="F263" s="79">
        <f t="shared" si="20"/>
        <v>19.8</v>
      </c>
      <c r="G263" s="79">
        <f t="shared" si="20"/>
        <v>14</v>
      </c>
      <c r="H263" s="79" t="s">
        <v>193</v>
      </c>
      <c r="I263" s="79" t="s">
        <v>193</v>
      </c>
      <c r="J263" s="79" t="s">
        <v>193</v>
      </c>
    </row>
    <row r="264" spans="1:12" s="81" customFormat="1" ht="15.05" customHeight="1" x14ac:dyDescent="0.25">
      <c r="A264" s="97"/>
      <c r="B264" s="97"/>
      <c r="C264" s="97" t="s">
        <v>16</v>
      </c>
      <c r="D264" s="98">
        <f>D258+D250+D240+D226+D211+D200+D192+D185+D178+D162+D128+D65+D61+D53+D46+D39+D28+D18+D14+D219+D217+D72+D70+D205+D9+D229</f>
        <v>7969</v>
      </c>
      <c r="E264" s="98">
        <f>E258+E250+E240+E226+E211+E200+E192+E185+E178+E162+E128+E65+E61+E53+E46+E39+E28+E18+E14+E219+E217+E72+E70+E205+E9+E229</f>
        <v>9267</v>
      </c>
      <c r="F264" s="99">
        <f>F258+F250+F240+F226+F211+F200+F192+F185+F178+F162+F128+F65+F61+F53+F46+F39+F28+F18+F14+F219+F217+F72+F70+F205+F9+F229</f>
        <v>2316.7099999999996</v>
      </c>
      <c r="G264" s="99">
        <v>1379.9</v>
      </c>
      <c r="H264" s="99"/>
      <c r="I264" s="99"/>
      <c r="J264" s="99"/>
      <c r="L264" s="118"/>
    </row>
    <row r="265" spans="1:12" s="81" customFormat="1" ht="15.05" customHeight="1" x14ac:dyDescent="0.25">
      <c r="A265" s="97"/>
      <c r="B265" s="97"/>
      <c r="C265" s="97" t="s">
        <v>20</v>
      </c>
      <c r="D265" s="98">
        <f>D263+D254+D245+D233+D228+D220+D215+D204+D196+D184+D167+D155+D73+D69+D63+D57+D42+D49+D33+D22+D218+D15+D10+D11+D12+D13+D34+D35+D50+D71+D156+D168+D169+D206+D216+D230</f>
        <v>1963</v>
      </c>
      <c r="E265" s="98">
        <f>E263+E254+E245+E233+E228+E220+E215+E204+E196+E184+E167+E155+E73+E69+E63+E57+E42+E49+E33+E22+E218+E15+E10+E11+E12+E13+E34+E35+E50+E71+E156+E168+E169+E206+E216+E230</f>
        <v>3135</v>
      </c>
      <c r="F265" s="99">
        <f>F263+F254+F245+F233+F228+F220+F215+F204+F196+F184+F167+F155+F73+F69+F63+F57+F42+F49+F33+F22+F218+F15+F10+F11+F12+F13+F34+F35+F50+F71+F156+F168+F169+F206+F216+F230</f>
        <v>290.19000000000011</v>
      </c>
      <c r="G265" s="99">
        <v>172.3</v>
      </c>
      <c r="H265" s="99"/>
      <c r="I265" s="99"/>
      <c r="J265" s="99"/>
      <c r="L265" s="118"/>
    </row>
    <row r="266" spans="1:12" s="7" customFormat="1" x14ac:dyDescent="0.25">
      <c r="A266" s="101" t="s">
        <v>415</v>
      </c>
      <c r="B266" s="101"/>
      <c r="D266" s="3"/>
      <c r="E266" s="3"/>
      <c r="F266" s="3"/>
      <c r="G266" s="3"/>
      <c r="H266" s="8"/>
      <c r="I266" s="8"/>
      <c r="J266" s="8"/>
    </row>
    <row r="267" spans="1:12" s="7" customFormat="1" x14ac:dyDescent="0.25">
      <c r="A267" s="101" t="s">
        <v>507</v>
      </c>
      <c r="B267" s="101"/>
      <c r="D267" s="3"/>
      <c r="E267" s="3"/>
      <c r="F267" s="3"/>
      <c r="G267" s="3"/>
      <c r="H267" s="8"/>
      <c r="I267" s="8"/>
      <c r="J267" s="8"/>
    </row>
    <row r="268" spans="1:12" s="7" customFormat="1" x14ac:dyDescent="0.25">
      <c r="A268" s="102" t="s">
        <v>508</v>
      </c>
      <c r="B268" s="102"/>
      <c r="D268" s="3"/>
      <c r="E268" s="3"/>
      <c r="F268" s="3"/>
      <c r="G268" s="3"/>
      <c r="H268" s="8"/>
      <c r="I268" s="8"/>
      <c r="J268" s="8"/>
    </row>
    <row r="269" spans="1:12" s="7" customFormat="1" x14ac:dyDescent="0.25">
      <c r="A269" s="102" t="s">
        <v>563</v>
      </c>
      <c r="B269" s="102"/>
      <c r="D269" s="3"/>
      <c r="E269" s="3"/>
      <c r="F269" s="3"/>
      <c r="G269" s="3"/>
      <c r="H269" s="8"/>
      <c r="I269" s="8"/>
      <c r="J269" s="8"/>
    </row>
    <row r="270" spans="1:12" x14ac:dyDescent="0.25">
      <c r="G270" s="180"/>
      <c r="J270" s="170"/>
    </row>
    <row r="271" spans="1:12" ht="15.05" thickBot="1" x14ac:dyDescent="0.3">
      <c r="A271" s="109"/>
      <c r="B271" s="110"/>
      <c r="C271" s="110"/>
      <c r="D271" s="112"/>
      <c r="E271" s="110"/>
      <c r="F271" s="112"/>
      <c r="G271" s="181"/>
      <c r="H271" s="111"/>
      <c r="I271" s="111"/>
      <c r="J271" s="111"/>
    </row>
  </sheetData>
  <pageMargins left="0.39370078740157483" right="0.39370078740157483" top="0.19685039370078741" bottom="0.19685039370078741" header="0.51181102362204722" footer="0.51181102362204722"/>
  <pageSetup paperSize="9" scale="77" orientation="portrait" r:id="rId1"/>
  <headerFooter alignWithMargins="0">
    <oddFooter>&amp;R&amp;"Arial Narrow,Normal"&amp;8&amp;P/&amp;N</oddFooter>
  </headerFooter>
  <rowBreaks count="4" manualBreakCount="4">
    <brk id="71" max="16383" man="1"/>
    <brk id="128" max="16383" man="1"/>
    <brk id="185" max="16383" man="1"/>
    <brk id="245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66"/>
  <sheetViews>
    <sheetView zoomScaleNormal="100" workbookViewId="0">
      <pane ySplit="8" topLeftCell="A9" activePane="bottomLeft" state="frozen"/>
      <selection activeCell="J4" sqref="J4"/>
      <selection pane="bottomLeft" activeCell="J4" sqref="J4"/>
    </sheetView>
  </sheetViews>
  <sheetFormatPr baseColWidth="10" defaultRowHeight="14.4" x14ac:dyDescent="0.25"/>
  <cols>
    <col min="1" max="1" width="12.69921875" style="5" customWidth="1"/>
    <col min="2" max="2" width="9.8984375" style="6" customWidth="1"/>
    <col min="3" max="3" width="20.5" style="7" customWidth="1"/>
    <col min="4" max="5" width="8.59765625" style="3" customWidth="1"/>
    <col min="6" max="7" width="11.5" style="3" customWidth="1"/>
    <col min="8" max="9" width="8" style="8" customWidth="1"/>
    <col min="10" max="10" width="7.5" style="8" customWidth="1"/>
    <col min="11" max="228" width="11.19921875" style="8"/>
    <col min="229" max="229" width="10.19921875" style="8" customWidth="1"/>
    <col min="230" max="231" width="5.69921875" style="8" customWidth="1"/>
    <col min="232" max="232" width="1.5" style="8" customWidth="1"/>
    <col min="233" max="234" width="6.3984375" style="8" customWidth="1"/>
    <col min="235" max="235" width="1.5" style="8" customWidth="1"/>
    <col min="236" max="237" width="6" style="8" customWidth="1"/>
    <col min="238" max="242" width="11.19921875" style="8"/>
    <col min="243" max="243" width="2.5" style="8" customWidth="1"/>
    <col min="244" max="246" width="11.19921875" style="8"/>
    <col min="247" max="247" width="2.8984375" style="8" customWidth="1"/>
    <col min="248" max="484" width="11.19921875" style="8"/>
    <col min="485" max="485" width="10.19921875" style="8" customWidth="1"/>
    <col min="486" max="487" width="5.69921875" style="8" customWidth="1"/>
    <col min="488" max="488" width="1.5" style="8" customWidth="1"/>
    <col min="489" max="490" width="6.3984375" style="8" customWidth="1"/>
    <col min="491" max="491" width="1.5" style="8" customWidth="1"/>
    <col min="492" max="493" width="6" style="8" customWidth="1"/>
    <col min="494" max="498" width="11.19921875" style="8"/>
    <col min="499" max="499" width="2.5" style="8" customWidth="1"/>
    <col min="500" max="502" width="11.19921875" style="8"/>
    <col min="503" max="503" width="2.8984375" style="8" customWidth="1"/>
    <col min="504" max="740" width="11.19921875" style="8"/>
    <col min="741" max="741" width="10.19921875" style="8" customWidth="1"/>
    <col min="742" max="743" width="5.69921875" style="8" customWidth="1"/>
    <col min="744" max="744" width="1.5" style="8" customWidth="1"/>
    <col min="745" max="746" width="6.3984375" style="8" customWidth="1"/>
    <col min="747" max="747" width="1.5" style="8" customWidth="1"/>
    <col min="748" max="749" width="6" style="8" customWidth="1"/>
    <col min="750" max="754" width="11.19921875" style="8"/>
    <col min="755" max="755" width="2.5" style="8" customWidth="1"/>
    <col min="756" max="758" width="11.19921875" style="8"/>
    <col min="759" max="759" width="2.8984375" style="8" customWidth="1"/>
    <col min="760" max="996" width="11.19921875" style="8"/>
    <col min="997" max="997" width="10.19921875" style="8" customWidth="1"/>
    <col min="998" max="999" width="5.69921875" style="8" customWidth="1"/>
    <col min="1000" max="1000" width="1.5" style="8" customWidth="1"/>
    <col min="1001" max="1002" width="6.3984375" style="8" customWidth="1"/>
    <col min="1003" max="1003" width="1.5" style="8" customWidth="1"/>
    <col min="1004" max="1005" width="6" style="8" customWidth="1"/>
    <col min="1006" max="1010" width="11.19921875" style="8"/>
    <col min="1011" max="1011" width="2.5" style="8" customWidth="1"/>
    <col min="1012" max="1014" width="11.19921875" style="8"/>
    <col min="1015" max="1015" width="2.8984375" style="8" customWidth="1"/>
    <col min="1016" max="1252" width="11.19921875" style="8"/>
    <col min="1253" max="1253" width="10.19921875" style="8" customWidth="1"/>
    <col min="1254" max="1255" width="5.69921875" style="8" customWidth="1"/>
    <col min="1256" max="1256" width="1.5" style="8" customWidth="1"/>
    <col min="1257" max="1258" width="6.3984375" style="8" customWidth="1"/>
    <col min="1259" max="1259" width="1.5" style="8" customWidth="1"/>
    <col min="1260" max="1261" width="6" style="8" customWidth="1"/>
    <col min="1262" max="1266" width="11.19921875" style="8"/>
    <col min="1267" max="1267" width="2.5" style="8" customWidth="1"/>
    <col min="1268" max="1270" width="11.19921875" style="8"/>
    <col min="1271" max="1271" width="2.8984375" style="8" customWidth="1"/>
    <col min="1272" max="1508" width="11.19921875" style="8"/>
    <col min="1509" max="1509" width="10.19921875" style="8" customWidth="1"/>
    <col min="1510" max="1511" width="5.69921875" style="8" customWidth="1"/>
    <col min="1512" max="1512" width="1.5" style="8" customWidth="1"/>
    <col min="1513" max="1514" width="6.3984375" style="8" customWidth="1"/>
    <col min="1515" max="1515" width="1.5" style="8" customWidth="1"/>
    <col min="1516" max="1517" width="6" style="8" customWidth="1"/>
    <col min="1518" max="1522" width="11.19921875" style="8"/>
    <col min="1523" max="1523" width="2.5" style="8" customWidth="1"/>
    <col min="1524" max="1526" width="11.19921875" style="8"/>
    <col min="1527" max="1527" width="2.8984375" style="8" customWidth="1"/>
    <col min="1528" max="1764" width="11.19921875" style="8"/>
    <col min="1765" max="1765" width="10.19921875" style="8" customWidth="1"/>
    <col min="1766" max="1767" width="5.69921875" style="8" customWidth="1"/>
    <col min="1768" max="1768" width="1.5" style="8" customWidth="1"/>
    <col min="1769" max="1770" width="6.3984375" style="8" customWidth="1"/>
    <col min="1771" max="1771" width="1.5" style="8" customWidth="1"/>
    <col min="1772" max="1773" width="6" style="8" customWidth="1"/>
    <col min="1774" max="1778" width="11.19921875" style="8"/>
    <col min="1779" max="1779" width="2.5" style="8" customWidth="1"/>
    <col min="1780" max="1782" width="11.19921875" style="8"/>
    <col min="1783" max="1783" width="2.8984375" style="8" customWidth="1"/>
    <col min="1784" max="2020" width="11.19921875" style="8"/>
    <col min="2021" max="2021" width="10.19921875" style="8" customWidth="1"/>
    <col min="2022" max="2023" width="5.69921875" style="8" customWidth="1"/>
    <col min="2024" max="2024" width="1.5" style="8" customWidth="1"/>
    <col min="2025" max="2026" width="6.3984375" style="8" customWidth="1"/>
    <col min="2027" max="2027" width="1.5" style="8" customWidth="1"/>
    <col min="2028" max="2029" width="6" style="8" customWidth="1"/>
    <col min="2030" max="2034" width="11.19921875" style="8"/>
    <col min="2035" max="2035" width="2.5" style="8" customWidth="1"/>
    <col min="2036" max="2038" width="11.19921875" style="8"/>
    <col min="2039" max="2039" width="2.8984375" style="8" customWidth="1"/>
    <col min="2040" max="2276" width="11.19921875" style="8"/>
    <col min="2277" max="2277" width="10.19921875" style="8" customWidth="1"/>
    <col min="2278" max="2279" width="5.69921875" style="8" customWidth="1"/>
    <col min="2280" max="2280" width="1.5" style="8" customWidth="1"/>
    <col min="2281" max="2282" width="6.3984375" style="8" customWidth="1"/>
    <col min="2283" max="2283" width="1.5" style="8" customWidth="1"/>
    <col min="2284" max="2285" width="6" style="8" customWidth="1"/>
    <col min="2286" max="2290" width="11.19921875" style="8"/>
    <col min="2291" max="2291" width="2.5" style="8" customWidth="1"/>
    <col min="2292" max="2294" width="11.19921875" style="8"/>
    <col min="2295" max="2295" width="2.8984375" style="8" customWidth="1"/>
    <col min="2296" max="2532" width="11.19921875" style="8"/>
    <col min="2533" max="2533" width="10.19921875" style="8" customWidth="1"/>
    <col min="2534" max="2535" width="5.69921875" style="8" customWidth="1"/>
    <col min="2536" max="2536" width="1.5" style="8" customWidth="1"/>
    <col min="2537" max="2538" width="6.3984375" style="8" customWidth="1"/>
    <col min="2539" max="2539" width="1.5" style="8" customWidth="1"/>
    <col min="2540" max="2541" width="6" style="8" customWidth="1"/>
    <col min="2542" max="2546" width="11.19921875" style="8"/>
    <col min="2547" max="2547" width="2.5" style="8" customWidth="1"/>
    <col min="2548" max="2550" width="11.19921875" style="8"/>
    <col min="2551" max="2551" width="2.8984375" style="8" customWidth="1"/>
    <col min="2552" max="2788" width="11.19921875" style="8"/>
    <col min="2789" max="2789" width="10.19921875" style="8" customWidth="1"/>
    <col min="2790" max="2791" width="5.69921875" style="8" customWidth="1"/>
    <col min="2792" max="2792" width="1.5" style="8" customWidth="1"/>
    <col min="2793" max="2794" width="6.3984375" style="8" customWidth="1"/>
    <col min="2795" max="2795" width="1.5" style="8" customWidth="1"/>
    <col min="2796" max="2797" width="6" style="8" customWidth="1"/>
    <col min="2798" max="2802" width="11.19921875" style="8"/>
    <col min="2803" max="2803" width="2.5" style="8" customWidth="1"/>
    <col min="2804" max="2806" width="11.19921875" style="8"/>
    <col min="2807" max="2807" width="2.8984375" style="8" customWidth="1"/>
    <col min="2808" max="3044" width="11.19921875" style="8"/>
    <col min="3045" max="3045" width="10.19921875" style="8" customWidth="1"/>
    <col min="3046" max="3047" width="5.69921875" style="8" customWidth="1"/>
    <col min="3048" max="3048" width="1.5" style="8" customWidth="1"/>
    <col min="3049" max="3050" width="6.3984375" style="8" customWidth="1"/>
    <col min="3051" max="3051" width="1.5" style="8" customWidth="1"/>
    <col min="3052" max="3053" width="6" style="8" customWidth="1"/>
    <col min="3054" max="3058" width="11.19921875" style="8"/>
    <col min="3059" max="3059" width="2.5" style="8" customWidth="1"/>
    <col min="3060" max="3062" width="11.19921875" style="8"/>
    <col min="3063" max="3063" width="2.8984375" style="8" customWidth="1"/>
    <col min="3064" max="3300" width="11.19921875" style="8"/>
    <col min="3301" max="3301" width="10.19921875" style="8" customWidth="1"/>
    <col min="3302" max="3303" width="5.69921875" style="8" customWidth="1"/>
    <col min="3304" max="3304" width="1.5" style="8" customWidth="1"/>
    <col min="3305" max="3306" width="6.3984375" style="8" customWidth="1"/>
    <col min="3307" max="3307" width="1.5" style="8" customWidth="1"/>
    <col min="3308" max="3309" width="6" style="8" customWidth="1"/>
    <col min="3310" max="3314" width="11.19921875" style="8"/>
    <col min="3315" max="3315" width="2.5" style="8" customWidth="1"/>
    <col min="3316" max="3318" width="11.19921875" style="8"/>
    <col min="3319" max="3319" width="2.8984375" style="8" customWidth="1"/>
    <col min="3320" max="3556" width="11.19921875" style="8"/>
    <col min="3557" max="3557" width="10.19921875" style="8" customWidth="1"/>
    <col min="3558" max="3559" width="5.69921875" style="8" customWidth="1"/>
    <col min="3560" max="3560" width="1.5" style="8" customWidth="1"/>
    <col min="3561" max="3562" width="6.3984375" style="8" customWidth="1"/>
    <col min="3563" max="3563" width="1.5" style="8" customWidth="1"/>
    <col min="3564" max="3565" width="6" style="8" customWidth="1"/>
    <col min="3566" max="3570" width="11.19921875" style="8"/>
    <col min="3571" max="3571" width="2.5" style="8" customWidth="1"/>
    <col min="3572" max="3574" width="11.19921875" style="8"/>
    <col min="3575" max="3575" width="2.8984375" style="8" customWidth="1"/>
    <col min="3576" max="3812" width="11.19921875" style="8"/>
    <col min="3813" max="3813" width="10.19921875" style="8" customWidth="1"/>
    <col min="3814" max="3815" width="5.69921875" style="8" customWidth="1"/>
    <col min="3816" max="3816" width="1.5" style="8" customWidth="1"/>
    <col min="3817" max="3818" width="6.3984375" style="8" customWidth="1"/>
    <col min="3819" max="3819" width="1.5" style="8" customWidth="1"/>
    <col min="3820" max="3821" width="6" style="8" customWidth="1"/>
    <col min="3822" max="3826" width="11.19921875" style="8"/>
    <col min="3827" max="3827" width="2.5" style="8" customWidth="1"/>
    <col min="3828" max="3830" width="11.19921875" style="8"/>
    <col min="3831" max="3831" width="2.8984375" style="8" customWidth="1"/>
    <col min="3832" max="4068" width="11.19921875" style="8"/>
    <col min="4069" max="4069" width="10.19921875" style="8" customWidth="1"/>
    <col min="4070" max="4071" width="5.69921875" style="8" customWidth="1"/>
    <col min="4072" max="4072" width="1.5" style="8" customWidth="1"/>
    <col min="4073" max="4074" width="6.3984375" style="8" customWidth="1"/>
    <col min="4075" max="4075" width="1.5" style="8" customWidth="1"/>
    <col min="4076" max="4077" width="6" style="8" customWidth="1"/>
    <col min="4078" max="4082" width="11.19921875" style="8"/>
    <col min="4083" max="4083" width="2.5" style="8" customWidth="1"/>
    <col min="4084" max="4086" width="11.19921875" style="8"/>
    <col min="4087" max="4087" width="2.8984375" style="8" customWidth="1"/>
    <col min="4088" max="4324" width="11.19921875" style="8"/>
    <col min="4325" max="4325" width="10.19921875" style="8" customWidth="1"/>
    <col min="4326" max="4327" width="5.69921875" style="8" customWidth="1"/>
    <col min="4328" max="4328" width="1.5" style="8" customWidth="1"/>
    <col min="4329" max="4330" width="6.3984375" style="8" customWidth="1"/>
    <col min="4331" max="4331" width="1.5" style="8" customWidth="1"/>
    <col min="4332" max="4333" width="6" style="8" customWidth="1"/>
    <col min="4334" max="4338" width="11.19921875" style="8"/>
    <col min="4339" max="4339" width="2.5" style="8" customWidth="1"/>
    <col min="4340" max="4342" width="11.19921875" style="8"/>
    <col min="4343" max="4343" width="2.8984375" style="8" customWidth="1"/>
    <col min="4344" max="4580" width="11.19921875" style="8"/>
    <col min="4581" max="4581" width="10.19921875" style="8" customWidth="1"/>
    <col min="4582" max="4583" width="5.69921875" style="8" customWidth="1"/>
    <col min="4584" max="4584" width="1.5" style="8" customWidth="1"/>
    <col min="4585" max="4586" width="6.3984375" style="8" customWidth="1"/>
    <col min="4587" max="4587" width="1.5" style="8" customWidth="1"/>
    <col min="4588" max="4589" width="6" style="8" customWidth="1"/>
    <col min="4590" max="4594" width="11.19921875" style="8"/>
    <col min="4595" max="4595" width="2.5" style="8" customWidth="1"/>
    <col min="4596" max="4598" width="11.19921875" style="8"/>
    <col min="4599" max="4599" width="2.8984375" style="8" customWidth="1"/>
    <col min="4600" max="4836" width="11.19921875" style="8"/>
    <col min="4837" max="4837" width="10.19921875" style="8" customWidth="1"/>
    <col min="4838" max="4839" width="5.69921875" style="8" customWidth="1"/>
    <col min="4840" max="4840" width="1.5" style="8" customWidth="1"/>
    <col min="4841" max="4842" width="6.3984375" style="8" customWidth="1"/>
    <col min="4843" max="4843" width="1.5" style="8" customWidth="1"/>
    <col min="4844" max="4845" width="6" style="8" customWidth="1"/>
    <col min="4846" max="4850" width="11.19921875" style="8"/>
    <col min="4851" max="4851" width="2.5" style="8" customWidth="1"/>
    <col min="4852" max="4854" width="11.19921875" style="8"/>
    <col min="4855" max="4855" width="2.8984375" style="8" customWidth="1"/>
    <col min="4856" max="5092" width="11.19921875" style="8"/>
    <col min="5093" max="5093" width="10.19921875" style="8" customWidth="1"/>
    <col min="5094" max="5095" width="5.69921875" style="8" customWidth="1"/>
    <col min="5096" max="5096" width="1.5" style="8" customWidth="1"/>
    <col min="5097" max="5098" width="6.3984375" style="8" customWidth="1"/>
    <col min="5099" max="5099" width="1.5" style="8" customWidth="1"/>
    <col min="5100" max="5101" width="6" style="8" customWidth="1"/>
    <col min="5102" max="5106" width="11.19921875" style="8"/>
    <col min="5107" max="5107" width="2.5" style="8" customWidth="1"/>
    <col min="5108" max="5110" width="11.19921875" style="8"/>
    <col min="5111" max="5111" width="2.8984375" style="8" customWidth="1"/>
    <col min="5112" max="5348" width="11.19921875" style="8"/>
    <col min="5349" max="5349" width="10.19921875" style="8" customWidth="1"/>
    <col min="5350" max="5351" width="5.69921875" style="8" customWidth="1"/>
    <col min="5352" max="5352" width="1.5" style="8" customWidth="1"/>
    <col min="5353" max="5354" width="6.3984375" style="8" customWidth="1"/>
    <col min="5355" max="5355" width="1.5" style="8" customWidth="1"/>
    <col min="5356" max="5357" width="6" style="8" customWidth="1"/>
    <col min="5358" max="5362" width="11.19921875" style="8"/>
    <col min="5363" max="5363" width="2.5" style="8" customWidth="1"/>
    <col min="5364" max="5366" width="11.19921875" style="8"/>
    <col min="5367" max="5367" width="2.8984375" style="8" customWidth="1"/>
    <col min="5368" max="5604" width="11.19921875" style="8"/>
    <col min="5605" max="5605" width="10.19921875" style="8" customWidth="1"/>
    <col min="5606" max="5607" width="5.69921875" style="8" customWidth="1"/>
    <col min="5608" max="5608" width="1.5" style="8" customWidth="1"/>
    <col min="5609" max="5610" width="6.3984375" style="8" customWidth="1"/>
    <col min="5611" max="5611" width="1.5" style="8" customWidth="1"/>
    <col min="5612" max="5613" width="6" style="8" customWidth="1"/>
    <col min="5614" max="5618" width="11.19921875" style="8"/>
    <col min="5619" max="5619" width="2.5" style="8" customWidth="1"/>
    <col min="5620" max="5622" width="11.19921875" style="8"/>
    <col min="5623" max="5623" width="2.8984375" style="8" customWidth="1"/>
    <col min="5624" max="5860" width="11.19921875" style="8"/>
    <col min="5861" max="5861" width="10.19921875" style="8" customWidth="1"/>
    <col min="5862" max="5863" width="5.69921875" style="8" customWidth="1"/>
    <col min="5864" max="5864" width="1.5" style="8" customWidth="1"/>
    <col min="5865" max="5866" width="6.3984375" style="8" customWidth="1"/>
    <col min="5867" max="5867" width="1.5" style="8" customWidth="1"/>
    <col min="5868" max="5869" width="6" style="8" customWidth="1"/>
    <col min="5870" max="5874" width="11.19921875" style="8"/>
    <col min="5875" max="5875" width="2.5" style="8" customWidth="1"/>
    <col min="5876" max="5878" width="11.19921875" style="8"/>
    <col min="5879" max="5879" width="2.8984375" style="8" customWidth="1"/>
    <col min="5880" max="6116" width="11.19921875" style="8"/>
    <col min="6117" max="6117" width="10.19921875" style="8" customWidth="1"/>
    <col min="6118" max="6119" width="5.69921875" style="8" customWidth="1"/>
    <col min="6120" max="6120" width="1.5" style="8" customWidth="1"/>
    <col min="6121" max="6122" width="6.3984375" style="8" customWidth="1"/>
    <col min="6123" max="6123" width="1.5" style="8" customWidth="1"/>
    <col min="6124" max="6125" width="6" style="8" customWidth="1"/>
    <col min="6126" max="6130" width="11.19921875" style="8"/>
    <col min="6131" max="6131" width="2.5" style="8" customWidth="1"/>
    <col min="6132" max="6134" width="11.19921875" style="8"/>
    <col min="6135" max="6135" width="2.8984375" style="8" customWidth="1"/>
    <col min="6136" max="6372" width="11.19921875" style="8"/>
    <col min="6373" max="6373" width="10.19921875" style="8" customWidth="1"/>
    <col min="6374" max="6375" width="5.69921875" style="8" customWidth="1"/>
    <col min="6376" max="6376" width="1.5" style="8" customWidth="1"/>
    <col min="6377" max="6378" width="6.3984375" style="8" customWidth="1"/>
    <col min="6379" max="6379" width="1.5" style="8" customWidth="1"/>
    <col min="6380" max="6381" width="6" style="8" customWidth="1"/>
    <col min="6382" max="6386" width="11.19921875" style="8"/>
    <col min="6387" max="6387" width="2.5" style="8" customWidth="1"/>
    <col min="6388" max="6390" width="11.19921875" style="8"/>
    <col min="6391" max="6391" width="2.8984375" style="8" customWidth="1"/>
    <col min="6392" max="6628" width="11.19921875" style="8"/>
    <col min="6629" max="6629" width="10.19921875" style="8" customWidth="1"/>
    <col min="6630" max="6631" width="5.69921875" style="8" customWidth="1"/>
    <col min="6632" max="6632" width="1.5" style="8" customWidth="1"/>
    <col min="6633" max="6634" width="6.3984375" style="8" customWidth="1"/>
    <col min="6635" max="6635" width="1.5" style="8" customWidth="1"/>
    <col min="6636" max="6637" width="6" style="8" customWidth="1"/>
    <col min="6638" max="6642" width="11.19921875" style="8"/>
    <col min="6643" max="6643" width="2.5" style="8" customWidth="1"/>
    <col min="6644" max="6646" width="11.19921875" style="8"/>
    <col min="6647" max="6647" width="2.8984375" style="8" customWidth="1"/>
    <col min="6648" max="6884" width="11.19921875" style="8"/>
    <col min="6885" max="6885" width="10.19921875" style="8" customWidth="1"/>
    <col min="6886" max="6887" width="5.69921875" style="8" customWidth="1"/>
    <col min="6888" max="6888" width="1.5" style="8" customWidth="1"/>
    <col min="6889" max="6890" width="6.3984375" style="8" customWidth="1"/>
    <col min="6891" max="6891" width="1.5" style="8" customWidth="1"/>
    <col min="6892" max="6893" width="6" style="8" customWidth="1"/>
    <col min="6894" max="6898" width="11.19921875" style="8"/>
    <col min="6899" max="6899" width="2.5" style="8" customWidth="1"/>
    <col min="6900" max="6902" width="11.19921875" style="8"/>
    <col min="6903" max="6903" width="2.8984375" style="8" customWidth="1"/>
    <col min="6904" max="7140" width="11.19921875" style="8"/>
    <col min="7141" max="7141" width="10.19921875" style="8" customWidth="1"/>
    <col min="7142" max="7143" width="5.69921875" style="8" customWidth="1"/>
    <col min="7144" max="7144" width="1.5" style="8" customWidth="1"/>
    <col min="7145" max="7146" width="6.3984375" style="8" customWidth="1"/>
    <col min="7147" max="7147" width="1.5" style="8" customWidth="1"/>
    <col min="7148" max="7149" width="6" style="8" customWidth="1"/>
    <col min="7150" max="7154" width="11.19921875" style="8"/>
    <col min="7155" max="7155" width="2.5" style="8" customWidth="1"/>
    <col min="7156" max="7158" width="11.19921875" style="8"/>
    <col min="7159" max="7159" width="2.8984375" style="8" customWidth="1"/>
    <col min="7160" max="7396" width="11.19921875" style="8"/>
    <col min="7397" max="7397" width="10.19921875" style="8" customWidth="1"/>
    <col min="7398" max="7399" width="5.69921875" style="8" customWidth="1"/>
    <col min="7400" max="7400" width="1.5" style="8" customWidth="1"/>
    <col min="7401" max="7402" width="6.3984375" style="8" customWidth="1"/>
    <col min="7403" max="7403" width="1.5" style="8" customWidth="1"/>
    <col min="7404" max="7405" width="6" style="8" customWidth="1"/>
    <col min="7406" max="7410" width="11.19921875" style="8"/>
    <col min="7411" max="7411" width="2.5" style="8" customWidth="1"/>
    <col min="7412" max="7414" width="11.19921875" style="8"/>
    <col min="7415" max="7415" width="2.8984375" style="8" customWidth="1"/>
    <col min="7416" max="7652" width="11.19921875" style="8"/>
    <col min="7653" max="7653" width="10.19921875" style="8" customWidth="1"/>
    <col min="7654" max="7655" width="5.69921875" style="8" customWidth="1"/>
    <col min="7656" max="7656" width="1.5" style="8" customWidth="1"/>
    <col min="7657" max="7658" width="6.3984375" style="8" customWidth="1"/>
    <col min="7659" max="7659" width="1.5" style="8" customWidth="1"/>
    <col min="7660" max="7661" width="6" style="8" customWidth="1"/>
    <col min="7662" max="7666" width="11.19921875" style="8"/>
    <col min="7667" max="7667" width="2.5" style="8" customWidth="1"/>
    <col min="7668" max="7670" width="11.19921875" style="8"/>
    <col min="7671" max="7671" width="2.8984375" style="8" customWidth="1"/>
    <col min="7672" max="7908" width="11.19921875" style="8"/>
    <col min="7909" max="7909" width="10.19921875" style="8" customWidth="1"/>
    <col min="7910" max="7911" width="5.69921875" style="8" customWidth="1"/>
    <col min="7912" max="7912" width="1.5" style="8" customWidth="1"/>
    <col min="7913" max="7914" width="6.3984375" style="8" customWidth="1"/>
    <col min="7915" max="7915" width="1.5" style="8" customWidth="1"/>
    <col min="7916" max="7917" width="6" style="8" customWidth="1"/>
    <col min="7918" max="7922" width="11.19921875" style="8"/>
    <col min="7923" max="7923" width="2.5" style="8" customWidth="1"/>
    <col min="7924" max="7926" width="11.19921875" style="8"/>
    <col min="7927" max="7927" width="2.8984375" style="8" customWidth="1"/>
    <col min="7928" max="8164" width="11.19921875" style="8"/>
    <col min="8165" max="8165" width="10.19921875" style="8" customWidth="1"/>
    <col min="8166" max="8167" width="5.69921875" style="8" customWidth="1"/>
    <col min="8168" max="8168" width="1.5" style="8" customWidth="1"/>
    <col min="8169" max="8170" width="6.3984375" style="8" customWidth="1"/>
    <col min="8171" max="8171" width="1.5" style="8" customWidth="1"/>
    <col min="8172" max="8173" width="6" style="8" customWidth="1"/>
    <col min="8174" max="8178" width="11.19921875" style="8"/>
    <col min="8179" max="8179" width="2.5" style="8" customWidth="1"/>
    <col min="8180" max="8182" width="11.19921875" style="8"/>
    <col min="8183" max="8183" width="2.8984375" style="8" customWidth="1"/>
    <col min="8184" max="8420" width="11.19921875" style="8"/>
    <col min="8421" max="8421" width="10.19921875" style="8" customWidth="1"/>
    <col min="8422" max="8423" width="5.69921875" style="8" customWidth="1"/>
    <col min="8424" max="8424" width="1.5" style="8" customWidth="1"/>
    <col min="8425" max="8426" width="6.3984375" style="8" customWidth="1"/>
    <col min="8427" max="8427" width="1.5" style="8" customWidth="1"/>
    <col min="8428" max="8429" width="6" style="8" customWidth="1"/>
    <col min="8430" max="8434" width="11.19921875" style="8"/>
    <col min="8435" max="8435" width="2.5" style="8" customWidth="1"/>
    <col min="8436" max="8438" width="11.19921875" style="8"/>
    <col min="8439" max="8439" width="2.8984375" style="8" customWidth="1"/>
    <col min="8440" max="8676" width="11.19921875" style="8"/>
    <col min="8677" max="8677" width="10.19921875" style="8" customWidth="1"/>
    <col min="8678" max="8679" width="5.69921875" style="8" customWidth="1"/>
    <col min="8680" max="8680" width="1.5" style="8" customWidth="1"/>
    <col min="8681" max="8682" width="6.3984375" style="8" customWidth="1"/>
    <col min="8683" max="8683" width="1.5" style="8" customWidth="1"/>
    <col min="8684" max="8685" width="6" style="8" customWidth="1"/>
    <col min="8686" max="8690" width="11.19921875" style="8"/>
    <col min="8691" max="8691" width="2.5" style="8" customWidth="1"/>
    <col min="8692" max="8694" width="11.19921875" style="8"/>
    <col min="8695" max="8695" width="2.8984375" style="8" customWidth="1"/>
    <col min="8696" max="8932" width="11.19921875" style="8"/>
    <col min="8933" max="8933" width="10.19921875" style="8" customWidth="1"/>
    <col min="8934" max="8935" width="5.69921875" style="8" customWidth="1"/>
    <col min="8936" max="8936" width="1.5" style="8" customWidth="1"/>
    <col min="8937" max="8938" width="6.3984375" style="8" customWidth="1"/>
    <col min="8939" max="8939" width="1.5" style="8" customWidth="1"/>
    <col min="8940" max="8941" width="6" style="8" customWidth="1"/>
    <col min="8942" max="8946" width="11.19921875" style="8"/>
    <col min="8947" max="8947" width="2.5" style="8" customWidth="1"/>
    <col min="8948" max="8950" width="11.19921875" style="8"/>
    <col min="8951" max="8951" width="2.8984375" style="8" customWidth="1"/>
    <col min="8952" max="9188" width="11.19921875" style="8"/>
    <col min="9189" max="9189" width="10.19921875" style="8" customWidth="1"/>
    <col min="9190" max="9191" width="5.69921875" style="8" customWidth="1"/>
    <col min="9192" max="9192" width="1.5" style="8" customWidth="1"/>
    <col min="9193" max="9194" width="6.3984375" style="8" customWidth="1"/>
    <col min="9195" max="9195" width="1.5" style="8" customWidth="1"/>
    <col min="9196" max="9197" width="6" style="8" customWidth="1"/>
    <col min="9198" max="9202" width="11.19921875" style="8"/>
    <col min="9203" max="9203" width="2.5" style="8" customWidth="1"/>
    <col min="9204" max="9206" width="11.19921875" style="8"/>
    <col min="9207" max="9207" width="2.8984375" style="8" customWidth="1"/>
    <col min="9208" max="9444" width="11.19921875" style="8"/>
    <col min="9445" max="9445" width="10.19921875" style="8" customWidth="1"/>
    <col min="9446" max="9447" width="5.69921875" style="8" customWidth="1"/>
    <col min="9448" max="9448" width="1.5" style="8" customWidth="1"/>
    <col min="9449" max="9450" width="6.3984375" style="8" customWidth="1"/>
    <col min="9451" max="9451" width="1.5" style="8" customWidth="1"/>
    <col min="9452" max="9453" width="6" style="8" customWidth="1"/>
    <col min="9454" max="9458" width="11.19921875" style="8"/>
    <col min="9459" max="9459" width="2.5" style="8" customWidth="1"/>
    <col min="9460" max="9462" width="11.19921875" style="8"/>
    <col min="9463" max="9463" width="2.8984375" style="8" customWidth="1"/>
    <col min="9464" max="9700" width="11.19921875" style="8"/>
    <col min="9701" max="9701" width="10.19921875" style="8" customWidth="1"/>
    <col min="9702" max="9703" width="5.69921875" style="8" customWidth="1"/>
    <col min="9704" max="9704" width="1.5" style="8" customWidth="1"/>
    <col min="9705" max="9706" width="6.3984375" style="8" customWidth="1"/>
    <col min="9707" max="9707" width="1.5" style="8" customWidth="1"/>
    <col min="9708" max="9709" width="6" style="8" customWidth="1"/>
    <col min="9710" max="9714" width="11.19921875" style="8"/>
    <col min="9715" max="9715" width="2.5" style="8" customWidth="1"/>
    <col min="9716" max="9718" width="11.19921875" style="8"/>
    <col min="9719" max="9719" width="2.8984375" style="8" customWidth="1"/>
    <col min="9720" max="9956" width="11.19921875" style="8"/>
    <col min="9957" max="9957" width="10.19921875" style="8" customWidth="1"/>
    <col min="9958" max="9959" width="5.69921875" style="8" customWidth="1"/>
    <col min="9960" max="9960" width="1.5" style="8" customWidth="1"/>
    <col min="9961" max="9962" width="6.3984375" style="8" customWidth="1"/>
    <col min="9963" max="9963" width="1.5" style="8" customWidth="1"/>
    <col min="9964" max="9965" width="6" style="8" customWidth="1"/>
    <col min="9966" max="9970" width="11.19921875" style="8"/>
    <col min="9971" max="9971" width="2.5" style="8" customWidth="1"/>
    <col min="9972" max="9974" width="11.19921875" style="8"/>
    <col min="9975" max="9975" width="2.8984375" style="8" customWidth="1"/>
    <col min="9976" max="10212" width="11.19921875" style="8"/>
    <col min="10213" max="10213" width="10.19921875" style="8" customWidth="1"/>
    <col min="10214" max="10215" width="5.69921875" style="8" customWidth="1"/>
    <col min="10216" max="10216" width="1.5" style="8" customWidth="1"/>
    <col min="10217" max="10218" width="6.3984375" style="8" customWidth="1"/>
    <col min="10219" max="10219" width="1.5" style="8" customWidth="1"/>
    <col min="10220" max="10221" width="6" style="8" customWidth="1"/>
    <col min="10222" max="10226" width="11.19921875" style="8"/>
    <col min="10227" max="10227" width="2.5" style="8" customWidth="1"/>
    <col min="10228" max="10230" width="11.19921875" style="8"/>
    <col min="10231" max="10231" width="2.8984375" style="8" customWidth="1"/>
    <col min="10232" max="10468" width="11.19921875" style="8"/>
    <col min="10469" max="10469" width="10.19921875" style="8" customWidth="1"/>
    <col min="10470" max="10471" width="5.69921875" style="8" customWidth="1"/>
    <col min="10472" max="10472" width="1.5" style="8" customWidth="1"/>
    <col min="10473" max="10474" width="6.3984375" style="8" customWidth="1"/>
    <col min="10475" max="10475" width="1.5" style="8" customWidth="1"/>
    <col min="10476" max="10477" width="6" style="8" customWidth="1"/>
    <col min="10478" max="10482" width="11.19921875" style="8"/>
    <col min="10483" max="10483" width="2.5" style="8" customWidth="1"/>
    <col min="10484" max="10486" width="11.19921875" style="8"/>
    <col min="10487" max="10487" width="2.8984375" style="8" customWidth="1"/>
    <col min="10488" max="10724" width="11.19921875" style="8"/>
    <col min="10725" max="10725" width="10.19921875" style="8" customWidth="1"/>
    <col min="10726" max="10727" width="5.69921875" style="8" customWidth="1"/>
    <col min="10728" max="10728" width="1.5" style="8" customWidth="1"/>
    <col min="10729" max="10730" width="6.3984375" style="8" customWidth="1"/>
    <col min="10731" max="10731" width="1.5" style="8" customWidth="1"/>
    <col min="10732" max="10733" width="6" style="8" customWidth="1"/>
    <col min="10734" max="10738" width="11.19921875" style="8"/>
    <col min="10739" max="10739" width="2.5" style="8" customWidth="1"/>
    <col min="10740" max="10742" width="11.19921875" style="8"/>
    <col min="10743" max="10743" width="2.8984375" style="8" customWidth="1"/>
    <col min="10744" max="10980" width="11.19921875" style="8"/>
    <col min="10981" max="10981" width="10.19921875" style="8" customWidth="1"/>
    <col min="10982" max="10983" width="5.69921875" style="8" customWidth="1"/>
    <col min="10984" max="10984" width="1.5" style="8" customWidth="1"/>
    <col min="10985" max="10986" width="6.3984375" style="8" customWidth="1"/>
    <col min="10987" max="10987" width="1.5" style="8" customWidth="1"/>
    <col min="10988" max="10989" width="6" style="8" customWidth="1"/>
    <col min="10990" max="10994" width="11.19921875" style="8"/>
    <col min="10995" max="10995" width="2.5" style="8" customWidth="1"/>
    <col min="10996" max="10998" width="11.19921875" style="8"/>
    <col min="10999" max="10999" width="2.8984375" style="8" customWidth="1"/>
    <col min="11000" max="11236" width="11.19921875" style="8"/>
    <col min="11237" max="11237" width="10.19921875" style="8" customWidth="1"/>
    <col min="11238" max="11239" width="5.69921875" style="8" customWidth="1"/>
    <col min="11240" max="11240" width="1.5" style="8" customWidth="1"/>
    <col min="11241" max="11242" width="6.3984375" style="8" customWidth="1"/>
    <col min="11243" max="11243" width="1.5" style="8" customWidth="1"/>
    <col min="11244" max="11245" width="6" style="8" customWidth="1"/>
    <col min="11246" max="11250" width="11.19921875" style="8"/>
    <col min="11251" max="11251" width="2.5" style="8" customWidth="1"/>
    <col min="11252" max="11254" width="11.19921875" style="8"/>
    <col min="11255" max="11255" width="2.8984375" style="8" customWidth="1"/>
    <col min="11256" max="11492" width="11.19921875" style="8"/>
    <col min="11493" max="11493" width="10.19921875" style="8" customWidth="1"/>
    <col min="11494" max="11495" width="5.69921875" style="8" customWidth="1"/>
    <col min="11496" max="11496" width="1.5" style="8" customWidth="1"/>
    <col min="11497" max="11498" width="6.3984375" style="8" customWidth="1"/>
    <col min="11499" max="11499" width="1.5" style="8" customWidth="1"/>
    <col min="11500" max="11501" width="6" style="8" customWidth="1"/>
    <col min="11502" max="11506" width="11.19921875" style="8"/>
    <col min="11507" max="11507" width="2.5" style="8" customWidth="1"/>
    <col min="11508" max="11510" width="11.19921875" style="8"/>
    <col min="11511" max="11511" width="2.8984375" style="8" customWidth="1"/>
    <col min="11512" max="11748" width="11.19921875" style="8"/>
    <col min="11749" max="11749" width="10.19921875" style="8" customWidth="1"/>
    <col min="11750" max="11751" width="5.69921875" style="8" customWidth="1"/>
    <col min="11752" max="11752" width="1.5" style="8" customWidth="1"/>
    <col min="11753" max="11754" width="6.3984375" style="8" customWidth="1"/>
    <col min="11755" max="11755" width="1.5" style="8" customWidth="1"/>
    <col min="11756" max="11757" width="6" style="8" customWidth="1"/>
    <col min="11758" max="11762" width="11.19921875" style="8"/>
    <col min="11763" max="11763" width="2.5" style="8" customWidth="1"/>
    <col min="11764" max="11766" width="11.19921875" style="8"/>
    <col min="11767" max="11767" width="2.8984375" style="8" customWidth="1"/>
    <col min="11768" max="12004" width="11.19921875" style="8"/>
    <col min="12005" max="12005" width="10.19921875" style="8" customWidth="1"/>
    <col min="12006" max="12007" width="5.69921875" style="8" customWidth="1"/>
    <col min="12008" max="12008" width="1.5" style="8" customWidth="1"/>
    <col min="12009" max="12010" width="6.3984375" style="8" customWidth="1"/>
    <col min="12011" max="12011" width="1.5" style="8" customWidth="1"/>
    <col min="12012" max="12013" width="6" style="8" customWidth="1"/>
    <col min="12014" max="12018" width="11.19921875" style="8"/>
    <col min="12019" max="12019" width="2.5" style="8" customWidth="1"/>
    <col min="12020" max="12022" width="11.19921875" style="8"/>
    <col min="12023" max="12023" width="2.8984375" style="8" customWidth="1"/>
    <col min="12024" max="12260" width="11.19921875" style="8"/>
    <col min="12261" max="12261" width="10.19921875" style="8" customWidth="1"/>
    <col min="12262" max="12263" width="5.69921875" style="8" customWidth="1"/>
    <col min="12264" max="12264" width="1.5" style="8" customWidth="1"/>
    <col min="12265" max="12266" width="6.3984375" style="8" customWidth="1"/>
    <col min="12267" max="12267" width="1.5" style="8" customWidth="1"/>
    <col min="12268" max="12269" width="6" style="8" customWidth="1"/>
    <col min="12270" max="12274" width="11.19921875" style="8"/>
    <col min="12275" max="12275" width="2.5" style="8" customWidth="1"/>
    <col min="12276" max="12278" width="11.19921875" style="8"/>
    <col min="12279" max="12279" width="2.8984375" style="8" customWidth="1"/>
    <col min="12280" max="12516" width="11.19921875" style="8"/>
    <col min="12517" max="12517" width="10.19921875" style="8" customWidth="1"/>
    <col min="12518" max="12519" width="5.69921875" style="8" customWidth="1"/>
    <col min="12520" max="12520" width="1.5" style="8" customWidth="1"/>
    <col min="12521" max="12522" width="6.3984375" style="8" customWidth="1"/>
    <col min="12523" max="12523" width="1.5" style="8" customWidth="1"/>
    <col min="12524" max="12525" width="6" style="8" customWidth="1"/>
    <col min="12526" max="12530" width="11.19921875" style="8"/>
    <col min="12531" max="12531" width="2.5" style="8" customWidth="1"/>
    <col min="12532" max="12534" width="11.19921875" style="8"/>
    <col min="12535" max="12535" width="2.8984375" style="8" customWidth="1"/>
    <col min="12536" max="12772" width="11.19921875" style="8"/>
    <col min="12773" max="12773" width="10.19921875" style="8" customWidth="1"/>
    <col min="12774" max="12775" width="5.69921875" style="8" customWidth="1"/>
    <col min="12776" max="12776" width="1.5" style="8" customWidth="1"/>
    <col min="12777" max="12778" width="6.3984375" style="8" customWidth="1"/>
    <col min="12779" max="12779" width="1.5" style="8" customWidth="1"/>
    <col min="12780" max="12781" width="6" style="8" customWidth="1"/>
    <col min="12782" max="12786" width="11.19921875" style="8"/>
    <col min="12787" max="12787" width="2.5" style="8" customWidth="1"/>
    <col min="12788" max="12790" width="11.19921875" style="8"/>
    <col min="12791" max="12791" width="2.8984375" style="8" customWidth="1"/>
    <col min="12792" max="13028" width="11.19921875" style="8"/>
    <col min="13029" max="13029" width="10.19921875" style="8" customWidth="1"/>
    <col min="13030" max="13031" width="5.69921875" style="8" customWidth="1"/>
    <col min="13032" max="13032" width="1.5" style="8" customWidth="1"/>
    <col min="13033" max="13034" width="6.3984375" style="8" customWidth="1"/>
    <col min="13035" max="13035" width="1.5" style="8" customWidth="1"/>
    <col min="13036" max="13037" width="6" style="8" customWidth="1"/>
    <col min="13038" max="13042" width="11.19921875" style="8"/>
    <col min="13043" max="13043" width="2.5" style="8" customWidth="1"/>
    <col min="13044" max="13046" width="11.19921875" style="8"/>
    <col min="13047" max="13047" width="2.8984375" style="8" customWidth="1"/>
    <col min="13048" max="13284" width="11.19921875" style="8"/>
    <col min="13285" max="13285" width="10.19921875" style="8" customWidth="1"/>
    <col min="13286" max="13287" width="5.69921875" style="8" customWidth="1"/>
    <col min="13288" max="13288" width="1.5" style="8" customWidth="1"/>
    <col min="13289" max="13290" width="6.3984375" style="8" customWidth="1"/>
    <col min="13291" max="13291" width="1.5" style="8" customWidth="1"/>
    <col min="13292" max="13293" width="6" style="8" customWidth="1"/>
    <col min="13294" max="13298" width="11.19921875" style="8"/>
    <col min="13299" max="13299" width="2.5" style="8" customWidth="1"/>
    <col min="13300" max="13302" width="11.19921875" style="8"/>
    <col min="13303" max="13303" width="2.8984375" style="8" customWidth="1"/>
    <col min="13304" max="13540" width="11.19921875" style="8"/>
    <col min="13541" max="13541" width="10.19921875" style="8" customWidth="1"/>
    <col min="13542" max="13543" width="5.69921875" style="8" customWidth="1"/>
    <col min="13544" max="13544" width="1.5" style="8" customWidth="1"/>
    <col min="13545" max="13546" width="6.3984375" style="8" customWidth="1"/>
    <col min="13547" max="13547" width="1.5" style="8" customWidth="1"/>
    <col min="13548" max="13549" width="6" style="8" customWidth="1"/>
    <col min="13550" max="13554" width="11.19921875" style="8"/>
    <col min="13555" max="13555" width="2.5" style="8" customWidth="1"/>
    <col min="13556" max="13558" width="11.19921875" style="8"/>
    <col min="13559" max="13559" width="2.8984375" style="8" customWidth="1"/>
    <col min="13560" max="13796" width="11.19921875" style="8"/>
    <col min="13797" max="13797" width="10.19921875" style="8" customWidth="1"/>
    <col min="13798" max="13799" width="5.69921875" style="8" customWidth="1"/>
    <col min="13800" max="13800" width="1.5" style="8" customWidth="1"/>
    <col min="13801" max="13802" width="6.3984375" style="8" customWidth="1"/>
    <col min="13803" max="13803" width="1.5" style="8" customWidth="1"/>
    <col min="13804" max="13805" width="6" style="8" customWidth="1"/>
    <col min="13806" max="13810" width="11.19921875" style="8"/>
    <col min="13811" max="13811" width="2.5" style="8" customWidth="1"/>
    <col min="13812" max="13814" width="11.19921875" style="8"/>
    <col min="13815" max="13815" width="2.8984375" style="8" customWidth="1"/>
    <col min="13816" max="14052" width="11.19921875" style="8"/>
    <col min="14053" max="14053" width="10.19921875" style="8" customWidth="1"/>
    <col min="14054" max="14055" width="5.69921875" style="8" customWidth="1"/>
    <col min="14056" max="14056" width="1.5" style="8" customWidth="1"/>
    <col min="14057" max="14058" width="6.3984375" style="8" customWidth="1"/>
    <col min="14059" max="14059" width="1.5" style="8" customWidth="1"/>
    <col min="14060" max="14061" width="6" style="8" customWidth="1"/>
    <col min="14062" max="14066" width="11.19921875" style="8"/>
    <col min="14067" max="14067" width="2.5" style="8" customWidth="1"/>
    <col min="14068" max="14070" width="11.19921875" style="8"/>
    <col min="14071" max="14071" width="2.8984375" style="8" customWidth="1"/>
    <col min="14072" max="14308" width="11.19921875" style="8"/>
    <col min="14309" max="14309" width="10.19921875" style="8" customWidth="1"/>
    <col min="14310" max="14311" width="5.69921875" style="8" customWidth="1"/>
    <col min="14312" max="14312" width="1.5" style="8" customWidth="1"/>
    <col min="14313" max="14314" width="6.3984375" style="8" customWidth="1"/>
    <col min="14315" max="14315" width="1.5" style="8" customWidth="1"/>
    <col min="14316" max="14317" width="6" style="8" customWidth="1"/>
    <col min="14318" max="14322" width="11.19921875" style="8"/>
    <col min="14323" max="14323" width="2.5" style="8" customWidth="1"/>
    <col min="14324" max="14326" width="11.19921875" style="8"/>
    <col min="14327" max="14327" width="2.8984375" style="8" customWidth="1"/>
    <col min="14328" max="14564" width="11.19921875" style="8"/>
    <col min="14565" max="14565" width="10.19921875" style="8" customWidth="1"/>
    <col min="14566" max="14567" width="5.69921875" style="8" customWidth="1"/>
    <col min="14568" max="14568" width="1.5" style="8" customWidth="1"/>
    <col min="14569" max="14570" width="6.3984375" style="8" customWidth="1"/>
    <col min="14571" max="14571" width="1.5" style="8" customWidth="1"/>
    <col min="14572" max="14573" width="6" style="8" customWidth="1"/>
    <col min="14574" max="14578" width="11.19921875" style="8"/>
    <col min="14579" max="14579" width="2.5" style="8" customWidth="1"/>
    <col min="14580" max="14582" width="11.19921875" style="8"/>
    <col min="14583" max="14583" width="2.8984375" style="8" customWidth="1"/>
    <col min="14584" max="14820" width="11.19921875" style="8"/>
    <col min="14821" max="14821" width="10.19921875" style="8" customWidth="1"/>
    <col min="14822" max="14823" width="5.69921875" style="8" customWidth="1"/>
    <col min="14824" max="14824" width="1.5" style="8" customWidth="1"/>
    <col min="14825" max="14826" width="6.3984375" style="8" customWidth="1"/>
    <col min="14827" max="14827" width="1.5" style="8" customWidth="1"/>
    <col min="14828" max="14829" width="6" style="8" customWidth="1"/>
    <col min="14830" max="14834" width="11.19921875" style="8"/>
    <col min="14835" max="14835" width="2.5" style="8" customWidth="1"/>
    <col min="14836" max="14838" width="11.19921875" style="8"/>
    <col min="14839" max="14839" width="2.8984375" style="8" customWidth="1"/>
    <col min="14840" max="15076" width="11.19921875" style="8"/>
    <col min="15077" max="15077" width="10.19921875" style="8" customWidth="1"/>
    <col min="15078" max="15079" width="5.69921875" style="8" customWidth="1"/>
    <col min="15080" max="15080" width="1.5" style="8" customWidth="1"/>
    <col min="15081" max="15082" width="6.3984375" style="8" customWidth="1"/>
    <col min="15083" max="15083" width="1.5" style="8" customWidth="1"/>
    <col min="15084" max="15085" width="6" style="8" customWidth="1"/>
    <col min="15086" max="15090" width="11.19921875" style="8"/>
    <col min="15091" max="15091" width="2.5" style="8" customWidth="1"/>
    <col min="15092" max="15094" width="11.19921875" style="8"/>
    <col min="15095" max="15095" width="2.8984375" style="8" customWidth="1"/>
    <col min="15096" max="15332" width="11.19921875" style="8"/>
    <col min="15333" max="15333" width="10.19921875" style="8" customWidth="1"/>
    <col min="15334" max="15335" width="5.69921875" style="8" customWidth="1"/>
    <col min="15336" max="15336" width="1.5" style="8" customWidth="1"/>
    <col min="15337" max="15338" width="6.3984375" style="8" customWidth="1"/>
    <col min="15339" max="15339" width="1.5" style="8" customWidth="1"/>
    <col min="15340" max="15341" width="6" style="8" customWidth="1"/>
    <col min="15342" max="15346" width="11.19921875" style="8"/>
    <col min="15347" max="15347" width="2.5" style="8" customWidth="1"/>
    <col min="15348" max="15350" width="11.19921875" style="8"/>
    <col min="15351" max="15351" width="2.8984375" style="8" customWidth="1"/>
    <col min="15352" max="15588" width="11.19921875" style="8"/>
    <col min="15589" max="15589" width="10.19921875" style="8" customWidth="1"/>
    <col min="15590" max="15591" width="5.69921875" style="8" customWidth="1"/>
    <col min="15592" max="15592" width="1.5" style="8" customWidth="1"/>
    <col min="15593" max="15594" width="6.3984375" style="8" customWidth="1"/>
    <col min="15595" max="15595" width="1.5" style="8" customWidth="1"/>
    <col min="15596" max="15597" width="6" style="8" customWidth="1"/>
    <col min="15598" max="15602" width="11.19921875" style="8"/>
    <col min="15603" max="15603" width="2.5" style="8" customWidth="1"/>
    <col min="15604" max="15606" width="11.19921875" style="8"/>
    <col min="15607" max="15607" width="2.8984375" style="8" customWidth="1"/>
    <col min="15608" max="15844" width="11.19921875" style="8"/>
    <col min="15845" max="15845" width="10.19921875" style="8" customWidth="1"/>
    <col min="15846" max="15847" width="5.69921875" style="8" customWidth="1"/>
    <col min="15848" max="15848" width="1.5" style="8" customWidth="1"/>
    <col min="15849" max="15850" width="6.3984375" style="8" customWidth="1"/>
    <col min="15851" max="15851" width="1.5" style="8" customWidth="1"/>
    <col min="15852" max="15853" width="6" style="8" customWidth="1"/>
    <col min="15854" max="15858" width="11.19921875" style="8"/>
    <col min="15859" max="15859" width="2.5" style="8" customWidth="1"/>
    <col min="15860" max="15862" width="11.19921875" style="8"/>
    <col min="15863" max="15863" width="2.8984375" style="8" customWidth="1"/>
    <col min="15864" max="16100" width="11.19921875" style="8"/>
    <col min="16101" max="16101" width="10.19921875" style="8" customWidth="1"/>
    <col min="16102" max="16103" width="5.69921875" style="8" customWidth="1"/>
    <col min="16104" max="16104" width="1.5" style="8" customWidth="1"/>
    <col min="16105" max="16106" width="6.3984375" style="8" customWidth="1"/>
    <col min="16107" max="16107" width="1.5" style="8" customWidth="1"/>
    <col min="16108" max="16109" width="6" style="8" customWidth="1"/>
    <col min="16110" max="16114" width="11.19921875" style="8"/>
    <col min="16115" max="16115" width="2.5" style="8" customWidth="1"/>
    <col min="16116" max="16118" width="11.19921875" style="8"/>
    <col min="16119" max="16119" width="2.8984375" style="8" customWidth="1"/>
    <col min="16120" max="16384" width="11.19921875" style="8"/>
  </cols>
  <sheetData>
    <row r="1" spans="1:10" x14ac:dyDescent="0.25">
      <c r="A1" s="103"/>
      <c r="B1" s="103"/>
      <c r="C1" s="103"/>
      <c r="D1" s="103"/>
      <c r="E1" s="103"/>
    </row>
    <row r="2" spans="1:10" x14ac:dyDescent="0.25">
      <c r="A2" s="104" t="s">
        <v>505</v>
      </c>
      <c r="B2" s="105"/>
      <c r="C2" s="105"/>
      <c r="D2" s="105"/>
      <c r="E2" s="105"/>
    </row>
    <row r="3" spans="1:10" x14ac:dyDescent="0.25">
      <c r="A3" s="104"/>
      <c r="B3" s="105"/>
      <c r="C3" s="105"/>
      <c r="D3" s="105"/>
      <c r="E3" s="105"/>
    </row>
    <row r="4" spans="1:10" ht="15.05" thickBot="1" x14ac:dyDescent="0.3">
      <c r="A4" s="106" t="s">
        <v>187</v>
      </c>
      <c r="B4" s="107"/>
      <c r="C4" s="107"/>
      <c r="D4" s="113"/>
      <c r="E4" s="107"/>
      <c r="F4" s="112"/>
      <c r="G4" s="113"/>
      <c r="H4" s="108"/>
      <c r="I4" s="108"/>
      <c r="J4" s="108" t="s">
        <v>580</v>
      </c>
    </row>
    <row r="6" spans="1:10" s="4" customFormat="1" ht="13.15" x14ac:dyDescent="0.25">
      <c r="A6" s="1" t="s">
        <v>509</v>
      </c>
      <c r="B6" s="1"/>
      <c r="C6" s="2"/>
      <c r="D6" s="3"/>
      <c r="E6" s="3"/>
      <c r="F6" s="3"/>
      <c r="G6" s="3"/>
    </row>
    <row r="7" spans="1:10" ht="5.35" customHeight="1" x14ac:dyDescent="0.25"/>
    <row r="8" spans="1:10" s="13" customFormat="1" ht="35.700000000000003" x14ac:dyDescent="0.25">
      <c r="A8" s="9" t="s">
        <v>0</v>
      </c>
      <c r="B8" s="9" t="s">
        <v>1</v>
      </c>
      <c r="C8" s="10" t="s">
        <v>2</v>
      </c>
      <c r="D8" s="11" t="s">
        <v>383</v>
      </c>
      <c r="E8" s="11" t="s">
        <v>3</v>
      </c>
      <c r="F8" s="12" t="s">
        <v>384</v>
      </c>
      <c r="G8" s="12" t="s">
        <v>503</v>
      </c>
      <c r="H8" s="11" t="s">
        <v>190</v>
      </c>
      <c r="I8" s="11" t="s">
        <v>220</v>
      </c>
      <c r="J8" s="11" t="s">
        <v>191</v>
      </c>
    </row>
    <row r="9" spans="1:10" s="172" customFormat="1" ht="11.3" x14ac:dyDescent="0.25">
      <c r="A9" s="171" t="s">
        <v>511</v>
      </c>
      <c r="B9" s="173" t="s">
        <v>14</v>
      </c>
      <c r="C9" s="174" t="s">
        <v>511</v>
      </c>
      <c r="D9" s="175">
        <v>30</v>
      </c>
      <c r="E9" s="175">
        <v>46</v>
      </c>
      <c r="F9" s="176">
        <v>8.5</v>
      </c>
      <c r="G9" s="176">
        <v>4.8</v>
      </c>
      <c r="H9" s="175" t="s">
        <v>512</v>
      </c>
      <c r="I9" s="175">
        <v>46</v>
      </c>
      <c r="J9" s="175" t="s">
        <v>194</v>
      </c>
    </row>
    <row r="10" spans="1:10" s="21" customFormat="1" ht="15.05" customHeight="1" x14ac:dyDescent="0.2">
      <c r="A10" s="14" t="s">
        <v>4</v>
      </c>
      <c r="B10" s="15" t="s">
        <v>5</v>
      </c>
      <c r="C10" s="16" t="s">
        <v>6</v>
      </c>
      <c r="D10" s="18">
        <v>34</v>
      </c>
      <c r="E10" s="17">
        <v>45</v>
      </c>
      <c r="F10" s="19">
        <v>6.42</v>
      </c>
      <c r="G10" s="20">
        <v>3.81</v>
      </c>
      <c r="H10" s="18" t="s">
        <v>513</v>
      </c>
      <c r="I10" s="20">
        <v>40</v>
      </c>
      <c r="J10" s="20" t="s">
        <v>194</v>
      </c>
    </row>
    <row r="11" spans="1:10" s="21" customFormat="1" ht="15.05" customHeight="1" x14ac:dyDescent="0.2">
      <c r="A11" s="119" t="s">
        <v>7</v>
      </c>
      <c r="B11" s="120" t="s">
        <v>5</v>
      </c>
      <c r="C11" s="121" t="s">
        <v>188</v>
      </c>
      <c r="D11" s="122">
        <v>14</v>
      </c>
      <c r="E11" s="123">
        <v>22</v>
      </c>
      <c r="F11" s="124">
        <v>1.33</v>
      </c>
      <c r="G11" s="125">
        <v>0.73</v>
      </c>
      <c r="H11" s="122" t="s">
        <v>514</v>
      </c>
      <c r="I11" s="125">
        <v>40</v>
      </c>
      <c r="J11" s="125" t="s">
        <v>192</v>
      </c>
    </row>
    <row r="12" spans="1:10" s="21" customFormat="1" ht="15.05" customHeight="1" x14ac:dyDescent="0.2">
      <c r="A12" s="27" t="s">
        <v>9</v>
      </c>
      <c r="B12" s="28" t="s">
        <v>5</v>
      </c>
      <c r="C12" s="29" t="s">
        <v>189</v>
      </c>
      <c r="D12" s="31">
        <v>15</v>
      </c>
      <c r="E12" s="30">
        <v>18</v>
      </c>
      <c r="F12" s="22">
        <v>1</v>
      </c>
      <c r="G12" s="32">
        <v>0.5</v>
      </c>
      <c r="H12" s="31" t="s">
        <v>515</v>
      </c>
      <c r="I12" s="32">
        <v>38</v>
      </c>
      <c r="J12" s="32" t="s">
        <v>192</v>
      </c>
    </row>
    <row r="13" spans="1:10" s="21" customFormat="1" ht="15.05" customHeight="1" x14ac:dyDescent="0.2">
      <c r="A13" s="14" t="s">
        <v>11</v>
      </c>
      <c r="B13" s="15" t="s">
        <v>5</v>
      </c>
      <c r="C13" s="16" t="s">
        <v>12</v>
      </c>
      <c r="D13" s="18">
        <v>18</v>
      </c>
      <c r="E13" s="17">
        <v>17</v>
      </c>
      <c r="F13" s="19">
        <v>1.1599999999999999</v>
      </c>
      <c r="G13" s="20">
        <v>0.6</v>
      </c>
      <c r="H13" s="117" t="s">
        <v>516</v>
      </c>
      <c r="I13" s="20">
        <v>38</v>
      </c>
      <c r="J13" s="20" t="s">
        <v>192</v>
      </c>
    </row>
    <row r="14" spans="1:10" s="21" customFormat="1" ht="15.05" customHeight="1" x14ac:dyDescent="0.2">
      <c r="A14" s="14" t="s">
        <v>13</v>
      </c>
      <c r="B14" s="15" t="s">
        <v>14</v>
      </c>
      <c r="C14" s="126" t="s">
        <v>312</v>
      </c>
      <c r="D14" s="18">
        <v>88</v>
      </c>
      <c r="E14" s="17">
        <v>126</v>
      </c>
      <c r="F14" s="19">
        <v>27.7</v>
      </c>
      <c r="G14" s="20">
        <v>15.1</v>
      </c>
      <c r="H14" s="18" t="s">
        <v>517</v>
      </c>
      <c r="I14" s="20">
        <v>46</v>
      </c>
      <c r="J14" s="20" t="s">
        <v>194</v>
      </c>
    </row>
    <row r="15" spans="1:10" s="21" customFormat="1" ht="15.05" customHeight="1" x14ac:dyDescent="0.2">
      <c r="A15" s="46"/>
      <c r="B15" s="127" t="s">
        <v>5</v>
      </c>
      <c r="C15" s="128" t="s">
        <v>225</v>
      </c>
      <c r="D15" s="129">
        <v>15</v>
      </c>
      <c r="E15" s="130">
        <v>22</v>
      </c>
      <c r="F15" s="131">
        <v>1.2</v>
      </c>
      <c r="G15" s="132">
        <v>0.7</v>
      </c>
      <c r="H15" s="129" t="s">
        <v>515</v>
      </c>
      <c r="I15" s="132">
        <v>39</v>
      </c>
      <c r="J15" s="132" t="s">
        <v>192</v>
      </c>
    </row>
    <row r="16" spans="1:10" s="21" customFormat="1" ht="15.05" customHeight="1" x14ac:dyDescent="0.2">
      <c r="A16" s="14" t="s">
        <v>15</v>
      </c>
      <c r="B16" s="15" t="s">
        <v>14</v>
      </c>
      <c r="C16" s="35" t="s">
        <v>15</v>
      </c>
      <c r="D16" s="18">
        <v>78</v>
      </c>
      <c r="E16" s="17">
        <v>100</v>
      </c>
      <c r="F16" s="20">
        <v>23.9</v>
      </c>
      <c r="G16" s="20">
        <v>12.6</v>
      </c>
      <c r="H16" s="18" t="s">
        <v>512</v>
      </c>
      <c r="I16" s="20">
        <v>46</v>
      </c>
      <c r="J16" s="20" t="s">
        <v>194</v>
      </c>
    </row>
    <row r="17" spans="1:10" s="24" customFormat="1" ht="15.05" customHeight="1" x14ac:dyDescent="0.25">
      <c r="A17" s="33"/>
      <c r="B17" s="27" t="s">
        <v>16</v>
      </c>
      <c r="C17" s="36"/>
      <c r="D17" s="38">
        <f t="shared" ref="D17:E17" si="0">D16</f>
        <v>78</v>
      </c>
      <c r="E17" s="38">
        <f t="shared" si="0"/>
        <v>100</v>
      </c>
      <c r="F17" s="40">
        <f>F16</f>
        <v>23.9</v>
      </c>
      <c r="G17" s="40">
        <f>G16</f>
        <v>12.6</v>
      </c>
      <c r="H17" s="38" t="s">
        <v>193</v>
      </c>
      <c r="I17" s="40" t="s">
        <v>193</v>
      </c>
      <c r="J17" s="40" t="s">
        <v>193</v>
      </c>
    </row>
    <row r="18" spans="1:10" s="21" customFormat="1" ht="15.05" customHeight="1" x14ac:dyDescent="0.2">
      <c r="A18" s="27"/>
      <c r="B18" s="28" t="s">
        <v>5</v>
      </c>
      <c r="C18" s="29" t="s">
        <v>17</v>
      </c>
      <c r="D18" s="31">
        <v>15</v>
      </c>
      <c r="E18" s="30">
        <v>20</v>
      </c>
      <c r="F18" s="22">
        <v>1.34</v>
      </c>
      <c r="G18" s="32">
        <v>0.68</v>
      </c>
      <c r="H18" s="31" t="s">
        <v>518</v>
      </c>
      <c r="I18" s="32">
        <v>39</v>
      </c>
      <c r="J18" s="32" t="s">
        <v>192</v>
      </c>
    </row>
    <row r="19" spans="1:10" s="21" customFormat="1" ht="15.05" customHeight="1" x14ac:dyDescent="0.25">
      <c r="A19" s="27"/>
      <c r="B19" s="41"/>
      <c r="C19" s="29" t="s">
        <v>18</v>
      </c>
      <c r="D19" s="31">
        <v>15</v>
      </c>
      <c r="E19" s="30">
        <v>23</v>
      </c>
      <c r="F19" s="22">
        <v>1.58</v>
      </c>
      <c r="G19" s="32">
        <v>0.79</v>
      </c>
      <c r="H19" s="32" t="s">
        <v>519</v>
      </c>
      <c r="I19" s="32">
        <v>39</v>
      </c>
      <c r="J19" s="32" t="s">
        <v>192</v>
      </c>
    </row>
    <row r="20" spans="1:10" s="21" customFormat="1" ht="15.05" customHeight="1" x14ac:dyDescent="0.25">
      <c r="A20" s="27"/>
      <c r="B20" s="41"/>
      <c r="C20" s="29" t="s">
        <v>19</v>
      </c>
      <c r="D20" s="31">
        <v>16</v>
      </c>
      <c r="E20" s="30">
        <v>19</v>
      </c>
      <c r="F20" s="22">
        <v>1.34</v>
      </c>
      <c r="G20" s="32">
        <v>0.68</v>
      </c>
      <c r="H20" s="31" t="s">
        <v>518</v>
      </c>
      <c r="I20" s="32">
        <v>39</v>
      </c>
      <c r="J20" s="32" t="s">
        <v>192</v>
      </c>
    </row>
    <row r="21" spans="1:10" s="44" customFormat="1" ht="15.05" customHeight="1" x14ac:dyDescent="0.25">
      <c r="A21" s="27"/>
      <c r="B21" s="27" t="s">
        <v>20</v>
      </c>
      <c r="C21" s="163"/>
      <c r="D21" s="164">
        <f>SUM(D18:D20)</f>
        <v>46</v>
      </c>
      <c r="E21" s="164">
        <f>SUM(E18:E20)</f>
        <v>62</v>
      </c>
      <c r="F21" s="165">
        <f t="shared" ref="F21:G21" si="1">SUM(F18:F20)</f>
        <v>4.26</v>
      </c>
      <c r="G21" s="165">
        <f t="shared" si="1"/>
        <v>2.1500000000000004</v>
      </c>
      <c r="H21" s="164" t="s">
        <v>193</v>
      </c>
      <c r="I21" s="165" t="s">
        <v>193</v>
      </c>
      <c r="J21" s="165" t="s">
        <v>193</v>
      </c>
    </row>
    <row r="22" spans="1:10" s="21" customFormat="1" ht="15.05" customHeight="1" x14ac:dyDescent="0.2">
      <c r="A22" s="14" t="s">
        <v>21</v>
      </c>
      <c r="B22" s="15" t="s">
        <v>14</v>
      </c>
      <c r="C22" s="29" t="s">
        <v>482</v>
      </c>
      <c r="D22" s="31">
        <v>96</v>
      </c>
      <c r="E22" s="30">
        <v>117</v>
      </c>
      <c r="F22" s="22">
        <v>27.8</v>
      </c>
      <c r="G22" s="32">
        <v>19.2</v>
      </c>
      <c r="H22" s="31" t="s">
        <v>517</v>
      </c>
      <c r="I22" s="32">
        <v>46</v>
      </c>
      <c r="J22" s="32" t="s">
        <v>194</v>
      </c>
    </row>
    <row r="23" spans="1:10" s="21" customFormat="1" ht="15.05" customHeight="1" x14ac:dyDescent="0.25">
      <c r="A23" s="27"/>
      <c r="B23" s="41"/>
      <c r="C23" s="29" t="s">
        <v>24</v>
      </c>
      <c r="D23" s="31">
        <v>61</v>
      </c>
      <c r="E23" s="30">
        <v>75</v>
      </c>
      <c r="F23" s="22">
        <v>17.5</v>
      </c>
      <c r="G23" s="32">
        <v>10.8</v>
      </c>
      <c r="H23" s="31" t="s">
        <v>517</v>
      </c>
      <c r="I23" s="32">
        <v>46</v>
      </c>
      <c r="J23" s="32" t="s">
        <v>194</v>
      </c>
    </row>
    <row r="24" spans="1:10" s="21" customFormat="1" ht="15.05" customHeight="1" x14ac:dyDescent="0.25">
      <c r="A24" s="27"/>
      <c r="B24" s="41"/>
      <c r="C24" s="29" t="s">
        <v>393</v>
      </c>
      <c r="D24" s="31">
        <v>84</v>
      </c>
      <c r="E24" s="30">
        <v>105</v>
      </c>
      <c r="F24" s="22">
        <v>24</v>
      </c>
      <c r="G24" s="32">
        <v>13.8</v>
      </c>
      <c r="H24" s="31" t="s">
        <v>517</v>
      </c>
      <c r="I24" s="32">
        <v>46</v>
      </c>
      <c r="J24" s="32" t="s">
        <v>194</v>
      </c>
    </row>
    <row r="25" spans="1:10" s="21" customFormat="1" ht="15.05" customHeight="1" x14ac:dyDescent="0.25">
      <c r="A25" s="27"/>
      <c r="B25" s="41"/>
      <c r="C25" s="29" t="s">
        <v>25</v>
      </c>
      <c r="D25" s="31">
        <v>90</v>
      </c>
      <c r="E25" s="30">
        <v>114</v>
      </c>
      <c r="F25" s="22">
        <v>29.6</v>
      </c>
      <c r="G25" s="32">
        <v>20.8</v>
      </c>
      <c r="H25" s="31" t="s">
        <v>520</v>
      </c>
      <c r="I25" s="32">
        <v>46</v>
      </c>
      <c r="J25" s="32" t="s">
        <v>194</v>
      </c>
    </row>
    <row r="26" spans="1:10" s="21" customFormat="1" ht="15.05" customHeight="1" x14ac:dyDescent="0.25">
      <c r="A26" s="27"/>
      <c r="B26" s="41"/>
      <c r="C26" s="29" t="s">
        <v>26</v>
      </c>
      <c r="D26" s="31">
        <v>43</v>
      </c>
      <c r="E26" s="30">
        <v>54</v>
      </c>
      <c r="F26" s="22">
        <v>13</v>
      </c>
      <c r="G26" s="32">
        <v>7.8</v>
      </c>
      <c r="H26" s="31" t="s">
        <v>512</v>
      </c>
      <c r="I26" s="32">
        <v>46</v>
      </c>
      <c r="J26" s="32" t="s">
        <v>194</v>
      </c>
    </row>
    <row r="27" spans="1:10" s="44" customFormat="1" ht="15.05" customHeight="1" x14ac:dyDescent="0.25">
      <c r="A27" s="27"/>
      <c r="B27" s="27" t="s">
        <v>16</v>
      </c>
      <c r="C27" s="36"/>
      <c r="D27" s="37">
        <f>SUM(D22:D26)</f>
        <v>374</v>
      </c>
      <c r="E27" s="37">
        <f>SUM(E22:E26)</f>
        <v>465</v>
      </c>
      <c r="F27" s="43">
        <f>SUM(F22:F26)</f>
        <v>111.9</v>
      </c>
      <c r="G27" s="43">
        <f>SUM(G22:G26)</f>
        <v>72.399999999999991</v>
      </c>
      <c r="H27" s="37" t="s">
        <v>193</v>
      </c>
      <c r="I27" s="43" t="s">
        <v>193</v>
      </c>
      <c r="J27" s="43" t="s">
        <v>193</v>
      </c>
    </row>
    <row r="28" spans="1:10" s="21" customFormat="1" ht="15.05" customHeight="1" x14ac:dyDescent="0.2">
      <c r="A28" s="27"/>
      <c r="B28" s="28" t="s">
        <v>5</v>
      </c>
      <c r="C28" s="29" t="s">
        <v>27</v>
      </c>
      <c r="D28" s="31">
        <v>15</v>
      </c>
      <c r="E28" s="30">
        <v>30</v>
      </c>
      <c r="F28" s="22">
        <v>2.56</v>
      </c>
      <c r="G28" s="32">
        <v>1.76</v>
      </c>
      <c r="H28" s="31" t="s">
        <v>521</v>
      </c>
      <c r="I28" s="32">
        <v>39</v>
      </c>
      <c r="J28" s="32" t="s">
        <v>192</v>
      </c>
    </row>
    <row r="29" spans="1:10" s="21" customFormat="1" ht="15.05" customHeight="1" x14ac:dyDescent="0.25">
      <c r="A29" s="27"/>
      <c r="B29" s="41"/>
      <c r="C29" s="29" t="s">
        <v>28</v>
      </c>
      <c r="D29" s="31">
        <v>26</v>
      </c>
      <c r="E29" s="30">
        <v>38</v>
      </c>
      <c r="F29" s="22">
        <v>4.8499999999999996</v>
      </c>
      <c r="G29" s="32">
        <v>2.85</v>
      </c>
      <c r="H29" s="31" t="s">
        <v>513</v>
      </c>
      <c r="I29" s="32">
        <v>46</v>
      </c>
      <c r="J29" s="32" t="s">
        <v>192</v>
      </c>
    </row>
    <row r="30" spans="1:10" s="21" customFormat="1" ht="15.05" customHeight="1" x14ac:dyDescent="0.25">
      <c r="A30" s="27"/>
      <c r="B30" s="41"/>
      <c r="C30" s="29" t="s">
        <v>237</v>
      </c>
      <c r="D30" s="31">
        <v>20</v>
      </c>
      <c r="E30" s="30">
        <v>37</v>
      </c>
      <c r="F30" s="22">
        <v>2.5499999999999998</v>
      </c>
      <c r="G30" s="32">
        <v>1.7</v>
      </c>
      <c r="H30" s="31" t="s">
        <v>521</v>
      </c>
      <c r="I30" s="32">
        <v>39</v>
      </c>
      <c r="J30" s="32" t="s">
        <v>192</v>
      </c>
    </row>
    <row r="31" spans="1:10" s="21" customFormat="1" ht="15.05" customHeight="1" x14ac:dyDescent="0.25">
      <c r="A31" s="27"/>
      <c r="B31" s="41"/>
      <c r="C31" s="29" t="s">
        <v>30</v>
      </c>
      <c r="D31" s="31">
        <v>23</v>
      </c>
      <c r="E31" s="30">
        <v>40</v>
      </c>
      <c r="F31" s="22">
        <v>3.28</v>
      </c>
      <c r="G31" s="32">
        <v>1.8</v>
      </c>
      <c r="H31" s="31" t="s">
        <v>521</v>
      </c>
      <c r="I31" s="32">
        <v>39</v>
      </c>
      <c r="J31" s="32" t="s">
        <v>192</v>
      </c>
    </row>
    <row r="32" spans="1:10" s="21" customFormat="1" ht="15.05" customHeight="1" x14ac:dyDescent="0.25">
      <c r="A32" s="27"/>
      <c r="B32" s="27" t="s">
        <v>20</v>
      </c>
      <c r="C32" s="29"/>
      <c r="D32" s="37">
        <f>SUM(D28:D31)</f>
        <v>84</v>
      </c>
      <c r="E32" s="37">
        <f>SUM(E28:E31)</f>
        <v>145</v>
      </c>
      <c r="F32" s="43">
        <f t="shared" ref="F32" si="2">SUM(F28:F31)</f>
        <v>13.24</v>
      </c>
      <c r="G32" s="43">
        <f>SUM(G28:G31)</f>
        <v>8.1100000000000012</v>
      </c>
      <c r="H32" s="37" t="s">
        <v>193</v>
      </c>
      <c r="I32" s="43" t="s">
        <v>193</v>
      </c>
      <c r="J32" s="43" t="s">
        <v>193</v>
      </c>
    </row>
    <row r="33" spans="1:10" s="21" customFormat="1" ht="15.05" customHeight="1" x14ac:dyDescent="0.2">
      <c r="A33" s="119" t="s">
        <v>31</v>
      </c>
      <c r="B33" s="120" t="s">
        <v>5</v>
      </c>
      <c r="C33" s="121" t="s">
        <v>313</v>
      </c>
      <c r="D33" s="122">
        <v>16</v>
      </c>
      <c r="E33" s="123">
        <v>14</v>
      </c>
      <c r="F33" s="124">
        <v>0.86</v>
      </c>
      <c r="G33" s="125">
        <v>0.46</v>
      </c>
      <c r="H33" s="122" t="s">
        <v>522</v>
      </c>
      <c r="I33" s="125">
        <v>40</v>
      </c>
      <c r="J33" s="125" t="s">
        <v>192</v>
      </c>
    </row>
    <row r="34" spans="1:10" s="21" customFormat="1" ht="15.05" customHeight="1" x14ac:dyDescent="0.2">
      <c r="A34" s="14" t="s">
        <v>32</v>
      </c>
      <c r="B34" s="15" t="s">
        <v>5</v>
      </c>
      <c r="C34" s="16" t="s">
        <v>33</v>
      </c>
      <c r="D34" s="18">
        <v>24</v>
      </c>
      <c r="E34" s="17">
        <v>22</v>
      </c>
      <c r="F34" s="19">
        <v>1.2</v>
      </c>
      <c r="G34" s="20">
        <v>0.8</v>
      </c>
      <c r="H34" s="18" t="s">
        <v>523</v>
      </c>
      <c r="I34" s="20">
        <v>39</v>
      </c>
      <c r="J34" s="20" t="s">
        <v>192</v>
      </c>
    </row>
    <row r="35" spans="1:10" s="21" customFormat="1" ht="15.05" customHeight="1" x14ac:dyDescent="0.2">
      <c r="A35" s="14" t="s">
        <v>34</v>
      </c>
      <c r="B35" s="15" t="s">
        <v>14</v>
      </c>
      <c r="C35" s="126" t="s">
        <v>394</v>
      </c>
      <c r="D35" s="18">
        <v>36</v>
      </c>
      <c r="E35" s="17">
        <v>44</v>
      </c>
      <c r="F35" s="19">
        <v>11.7</v>
      </c>
      <c r="G35" s="20">
        <v>6.9</v>
      </c>
      <c r="H35" s="18" t="s">
        <v>517</v>
      </c>
      <c r="I35" s="20">
        <v>45</v>
      </c>
      <c r="J35" s="20" t="s">
        <v>194</v>
      </c>
    </row>
    <row r="36" spans="1:10" s="21" customFormat="1" ht="15.05" customHeight="1" x14ac:dyDescent="0.2">
      <c r="A36" s="27"/>
      <c r="B36" s="28"/>
      <c r="C36" s="34" t="s">
        <v>314</v>
      </c>
      <c r="D36" s="31">
        <v>54</v>
      </c>
      <c r="E36" s="30">
        <v>56</v>
      </c>
      <c r="F36" s="22">
        <v>15.2</v>
      </c>
      <c r="G36" s="32">
        <v>8.6</v>
      </c>
      <c r="H36" s="31" t="s">
        <v>524</v>
      </c>
      <c r="I36" s="32">
        <v>45</v>
      </c>
      <c r="J36" s="32" t="s">
        <v>194</v>
      </c>
    </row>
    <row r="37" spans="1:10" s="21" customFormat="1" ht="15.05" customHeight="1" x14ac:dyDescent="0.2">
      <c r="A37" s="27"/>
      <c r="B37" s="28"/>
      <c r="C37" s="34" t="s">
        <v>218</v>
      </c>
      <c r="D37" s="31">
        <v>63</v>
      </c>
      <c r="E37" s="30">
        <v>81</v>
      </c>
      <c r="F37" s="22">
        <v>18.2</v>
      </c>
      <c r="G37" s="32">
        <v>10</v>
      </c>
      <c r="H37" s="31" t="s">
        <v>517</v>
      </c>
      <c r="I37" s="32">
        <v>46</v>
      </c>
      <c r="J37" s="32" t="s">
        <v>194</v>
      </c>
    </row>
    <row r="38" spans="1:10" s="44" customFormat="1" ht="15.05" customHeight="1" x14ac:dyDescent="0.25">
      <c r="A38" s="27"/>
      <c r="B38" s="27" t="s">
        <v>16</v>
      </c>
      <c r="C38" s="36"/>
      <c r="D38" s="37">
        <f>SUM(D35:D37)</f>
        <v>153</v>
      </c>
      <c r="E38" s="37">
        <f>SUM(E35:E37)</f>
        <v>181</v>
      </c>
      <c r="F38" s="43">
        <f t="shared" ref="F38" si="3">SUM(F35:F37)</f>
        <v>45.099999999999994</v>
      </c>
      <c r="G38" s="43">
        <f>SUM(G35:G37)</f>
        <v>25.5</v>
      </c>
      <c r="H38" s="38" t="s">
        <v>193</v>
      </c>
      <c r="I38" s="40" t="s">
        <v>193</v>
      </c>
      <c r="J38" s="40" t="s">
        <v>193</v>
      </c>
    </row>
    <row r="39" spans="1:10" s="51" customFormat="1" ht="15.05" customHeight="1" x14ac:dyDescent="0.25">
      <c r="A39" s="47"/>
      <c r="B39" s="48" t="s">
        <v>5</v>
      </c>
      <c r="C39" s="53" t="s">
        <v>36</v>
      </c>
      <c r="D39" s="50">
        <v>48</v>
      </c>
      <c r="E39" s="49">
        <v>94</v>
      </c>
      <c r="F39" s="22">
        <v>10.8</v>
      </c>
      <c r="G39" s="22">
        <v>3.6</v>
      </c>
      <c r="H39" s="50" t="s">
        <v>521</v>
      </c>
      <c r="I39" s="22">
        <v>40</v>
      </c>
      <c r="J39" s="22" t="s">
        <v>194</v>
      </c>
    </row>
    <row r="40" spans="1:10" s="51" customFormat="1" ht="15.05" customHeight="1" x14ac:dyDescent="0.25">
      <c r="A40" s="47"/>
      <c r="B40" s="48"/>
      <c r="C40" s="53" t="s">
        <v>38</v>
      </c>
      <c r="D40" s="50">
        <v>28</v>
      </c>
      <c r="E40" s="49">
        <v>50</v>
      </c>
      <c r="F40" s="22">
        <v>4.08</v>
      </c>
      <c r="G40" s="22">
        <v>2.15</v>
      </c>
      <c r="H40" s="50" t="s">
        <v>525</v>
      </c>
      <c r="I40" s="22">
        <v>39</v>
      </c>
      <c r="J40" s="22" t="s">
        <v>192</v>
      </c>
    </row>
    <row r="41" spans="1:10" s="51" customFormat="1" ht="15.05" customHeight="1" x14ac:dyDescent="0.25">
      <c r="A41" s="133"/>
      <c r="B41" s="46" t="s">
        <v>20</v>
      </c>
      <c r="C41" s="134"/>
      <c r="D41" s="135">
        <f>SUM(D39:D40)</f>
        <v>76</v>
      </c>
      <c r="E41" s="135">
        <f>SUM(E39:E40)</f>
        <v>144</v>
      </c>
      <c r="F41" s="136">
        <f>SUM(F39:F40)</f>
        <v>14.88</v>
      </c>
      <c r="G41" s="136">
        <f>SUM(G39:G40)</f>
        <v>5.75</v>
      </c>
      <c r="H41" s="135" t="s">
        <v>193</v>
      </c>
      <c r="I41" s="136" t="s">
        <v>193</v>
      </c>
      <c r="J41" s="136" t="s">
        <v>193</v>
      </c>
    </row>
    <row r="42" spans="1:10" s="51" customFormat="1" ht="15.05" customHeight="1" x14ac:dyDescent="0.2">
      <c r="A42" s="167" t="s">
        <v>39</v>
      </c>
      <c r="B42" s="15" t="s">
        <v>14</v>
      </c>
      <c r="C42" s="166" t="s">
        <v>315</v>
      </c>
      <c r="D42" s="60">
        <v>63</v>
      </c>
      <c r="E42" s="59">
        <v>66</v>
      </c>
      <c r="F42" s="19">
        <v>16.600000000000001</v>
      </c>
      <c r="G42" s="19">
        <v>11.7</v>
      </c>
      <c r="H42" s="60" t="s">
        <v>526</v>
      </c>
      <c r="I42" s="19">
        <v>47</v>
      </c>
      <c r="J42" s="19" t="s">
        <v>194</v>
      </c>
    </row>
    <row r="43" spans="1:10" s="51" customFormat="1" ht="15.05" customHeight="1" x14ac:dyDescent="0.25">
      <c r="A43" s="47"/>
      <c r="B43" s="48"/>
      <c r="C43" s="53" t="s">
        <v>478</v>
      </c>
      <c r="D43" s="50">
        <v>59</v>
      </c>
      <c r="E43" s="49">
        <v>61</v>
      </c>
      <c r="F43" s="22">
        <v>18</v>
      </c>
      <c r="G43" s="22">
        <v>12.4</v>
      </c>
      <c r="H43" s="50" t="s">
        <v>527</v>
      </c>
      <c r="I43" s="22">
        <v>46</v>
      </c>
      <c r="J43" s="22" t="s">
        <v>194</v>
      </c>
    </row>
    <row r="44" spans="1:10" s="51" customFormat="1" ht="15.05" customHeight="1" x14ac:dyDescent="0.25">
      <c r="A44" s="47"/>
      <c r="B44" s="48"/>
      <c r="C44" s="62" t="s">
        <v>479</v>
      </c>
      <c r="D44" s="50">
        <v>40</v>
      </c>
      <c r="E44" s="49">
        <v>43</v>
      </c>
      <c r="F44" s="22">
        <v>16</v>
      </c>
      <c r="G44" s="22">
        <v>9.4</v>
      </c>
      <c r="H44" s="50" t="s">
        <v>527</v>
      </c>
      <c r="I44" s="22">
        <v>46</v>
      </c>
      <c r="J44" s="22" t="s">
        <v>194</v>
      </c>
    </row>
    <row r="45" spans="1:10" s="66" customFormat="1" ht="15.05" customHeight="1" x14ac:dyDescent="0.25">
      <c r="A45" s="63"/>
      <c r="B45" s="27" t="s">
        <v>16</v>
      </c>
      <c r="C45" s="64"/>
      <c r="D45" s="65">
        <f>SUM(D42:D44)</f>
        <v>162</v>
      </c>
      <c r="E45" s="65">
        <f>SUM(E42:E44)</f>
        <v>170</v>
      </c>
      <c r="F45" s="39">
        <f t="shared" ref="F45:G45" si="4">SUM(F42:F44)</f>
        <v>50.6</v>
      </c>
      <c r="G45" s="39">
        <f t="shared" si="4"/>
        <v>33.5</v>
      </c>
      <c r="H45" s="65" t="s">
        <v>193</v>
      </c>
      <c r="I45" s="39" t="s">
        <v>193</v>
      </c>
      <c r="J45" s="39" t="s">
        <v>193</v>
      </c>
    </row>
    <row r="46" spans="1:10" s="51" customFormat="1" ht="15.05" customHeight="1" x14ac:dyDescent="0.2">
      <c r="A46" s="63"/>
      <c r="B46" s="28" t="s">
        <v>5</v>
      </c>
      <c r="C46" s="68" t="s">
        <v>42</v>
      </c>
      <c r="D46" s="50">
        <v>16</v>
      </c>
      <c r="E46" s="50">
        <v>30</v>
      </c>
      <c r="F46" s="22">
        <v>1.4</v>
      </c>
      <c r="G46" s="22">
        <v>0.7</v>
      </c>
      <c r="H46" s="50" t="s">
        <v>529</v>
      </c>
      <c r="I46" s="22">
        <v>38</v>
      </c>
      <c r="J46" s="22" t="s">
        <v>192</v>
      </c>
    </row>
    <row r="47" spans="1:10" s="51" customFormat="1" ht="15.05" customHeight="1" x14ac:dyDescent="0.25">
      <c r="A47" s="63"/>
      <c r="B47" s="69"/>
      <c r="C47" s="62" t="s">
        <v>43</v>
      </c>
      <c r="D47" s="50">
        <v>15</v>
      </c>
      <c r="E47" s="50">
        <v>33</v>
      </c>
      <c r="F47" s="22">
        <v>2.2999999999999998</v>
      </c>
      <c r="G47" s="22">
        <v>1.5</v>
      </c>
      <c r="H47" s="50" t="s">
        <v>528</v>
      </c>
      <c r="I47" s="22">
        <v>39</v>
      </c>
      <c r="J47" s="22" t="s">
        <v>192</v>
      </c>
    </row>
    <row r="48" spans="1:10" s="66" customFormat="1" ht="15.05" customHeight="1" x14ac:dyDescent="0.25">
      <c r="A48" s="63"/>
      <c r="B48" s="63" t="s">
        <v>20</v>
      </c>
      <c r="C48" s="70"/>
      <c r="D48" s="65">
        <f>SUM(D46:D47)</f>
        <v>31</v>
      </c>
      <c r="E48" s="65">
        <f>SUM(E46:E47)</f>
        <v>63</v>
      </c>
      <c r="F48" s="39">
        <f t="shared" ref="F48:G48" si="5">SUM(F46:F47)</f>
        <v>3.6999999999999997</v>
      </c>
      <c r="G48" s="39">
        <f t="shared" si="5"/>
        <v>2.2000000000000002</v>
      </c>
      <c r="H48" s="65" t="s">
        <v>193</v>
      </c>
      <c r="I48" s="39" t="s">
        <v>193</v>
      </c>
      <c r="J48" s="39" t="s">
        <v>193</v>
      </c>
    </row>
    <row r="49" spans="1:10" s="51" customFormat="1" ht="15.05" customHeight="1" x14ac:dyDescent="0.2">
      <c r="A49" s="137" t="s">
        <v>44</v>
      </c>
      <c r="B49" s="120" t="s">
        <v>5</v>
      </c>
      <c r="C49" s="138" t="s">
        <v>45</v>
      </c>
      <c r="D49" s="139">
        <v>32</v>
      </c>
      <c r="E49" s="139">
        <v>34</v>
      </c>
      <c r="F49" s="124">
        <v>3.85</v>
      </c>
      <c r="G49" s="124">
        <v>2</v>
      </c>
      <c r="H49" s="122" t="s">
        <v>530</v>
      </c>
      <c r="I49" s="124">
        <v>39</v>
      </c>
      <c r="J49" s="124" t="s">
        <v>194</v>
      </c>
    </row>
    <row r="50" spans="1:10" s="51" customFormat="1" ht="15.05" customHeight="1" x14ac:dyDescent="0.2">
      <c r="A50" s="71" t="s">
        <v>46</v>
      </c>
      <c r="B50" s="15" t="s">
        <v>14</v>
      </c>
      <c r="C50" s="72" t="s">
        <v>483</v>
      </c>
      <c r="D50" s="60">
        <v>96</v>
      </c>
      <c r="E50" s="60">
        <v>116</v>
      </c>
      <c r="F50" s="19">
        <v>29.84</v>
      </c>
      <c r="G50" s="19">
        <v>18.18</v>
      </c>
      <c r="H50" s="60" t="s">
        <v>512</v>
      </c>
      <c r="I50" s="19">
        <v>46</v>
      </c>
      <c r="J50" s="19" t="s">
        <v>194</v>
      </c>
    </row>
    <row r="51" spans="1:10" s="51" customFormat="1" ht="15.05" customHeight="1" x14ac:dyDescent="0.2">
      <c r="A51" s="63"/>
      <c r="B51" s="28"/>
      <c r="C51" s="73" t="s">
        <v>484</v>
      </c>
      <c r="D51" s="50">
        <v>49</v>
      </c>
      <c r="E51" s="50">
        <v>63</v>
      </c>
      <c r="F51" s="22">
        <v>14.2</v>
      </c>
      <c r="G51" s="22">
        <v>9</v>
      </c>
      <c r="H51" s="50" t="s">
        <v>512</v>
      </c>
      <c r="I51" s="22">
        <v>46</v>
      </c>
      <c r="J51" s="22" t="s">
        <v>194</v>
      </c>
    </row>
    <row r="52" spans="1:10" s="66" customFormat="1" ht="15.05" customHeight="1" x14ac:dyDescent="0.25">
      <c r="A52" s="47"/>
      <c r="B52" s="27" t="s">
        <v>16</v>
      </c>
      <c r="C52" s="70"/>
      <c r="D52" s="65">
        <f>SUM(D50:D51)</f>
        <v>145</v>
      </c>
      <c r="E52" s="65">
        <f t="shared" ref="E52:G52" si="6">SUM(E50:E51)</f>
        <v>179</v>
      </c>
      <c r="F52" s="39">
        <f t="shared" si="6"/>
        <v>44.04</v>
      </c>
      <c r="G52" s="39">
        <f t="shared" si="6"/>
        <v>27.18</v>
      </c>
      <c r="H52" s="65" t="s">
        <v>193</v>
      </c>
      <c r="I52" s="39" t="s">
        <v>193</v>
      </c>
      <c r="J52" s="39" t="s">
        <v>193</v>
      </c>
    </row>
    <row r="53" spans="1:10" s="76" customFormat="1" ht="15.05" customHeight="1" x14ac:dyDescent="0.25">
      <c r="A53" s="47"/>
      <c r="B53" s="28" t="s">
        <v>5</v>
      </c>
      <c r="C53" s="73" t="s">
        <v>47</v>
      </c>
      <c r="D53" s="74">
        <v>17</v>
      </c>
      <c r="E53" s="74">
        <v>19</v>
      </c>
      <c r="F53" s="75">
        <v>1.6</v>
      </c>
      <c r="G53" s="75">
        <v>0.8</v>
      </c>
      <c r="H53" s="74" t="s">
        <v>531</v>
      </c>
      <c r="I53" s="75">
        <v>38</v>
      </c>
      <c r="J53" s="75" t="s">
        <v>192</v>
      </c>
    </row>
    <row r="54" spans="1:10" s="76" customFormat="1" ht="15.05" customHeight="1" x14ac:dyDescent="0.25">
      <c r="A54" s="77"/>
      <c r="B54" s="28"/>
      <c r="C54" s="73" t="s">
        <v>48</v>
      </c>
      <c r="D54" s="74">
        <v>15</v>
      </c>
      <c r="E54" s="74">
        <v>27</v>
      </c>
      <c r="F54" s="75">
        <v>0.8</v>
      </c>
      <c r="G54" s="75">
        <v>0.4</v>
      </c>
      <c r="H54" s="74" t="s">
        <v>532</v>
      </c>
      <c r="I54" s="75">
        <v>38</v>
      </c>
      <c r="J54" s="75" t="s">
        <v>192</v>
      </c>
    </row>
    <row r="55" spans="1:10" s="76" customFormat="1" ht="15.05" customHeight="1" x14ac:dyDescent="0.25">
      <c r="A55" s="77"/>
      <c r="B55" s="28"/>
      <c r="C55" s="73" t="s">
        <v>49</v>
      </c>
      <c r="D55" s="74">
        <v>32</v>
      </c>
      <c r="E55" s="74">
        <v>70</v>
      </c>
      <c r="F55" s="75">
        <v>4.8</v>
      </c>
      <c r="G55" s="75">
        <v>2.2000000000000002</v>
      </c>
      <c r="H55" s="74" t="s">
        <v>531</v>
      </c>
      <c r="I55" s="75">
        <v>38</v>
      </c>
      <c r="J55" s="75" t="s">
        <v>192</v>
      </c>
    </row>
    <row r="56" spans="1:10" s="80" customFormat="1" ht="15.05" customHeight="1" x14ac:dyDescent="0.25">
      <c r="A56" s="77"/>
      <c r="B56" s="63" t="s">
        <v>20</v>
      </c>
      <c r="C56" s="70"/>
      <c r="D56" s="78">
        <f>SUM(D53:D55)</f>
        <v>64</v>
      </c>
      <c r="E56" s="78">
        <f>SUM(E53:E55)</f>
        <v>116</v>
      </c>
      <c r="F56" s="79">
        <f t="shared" ref="F56:G56" si="7">SUM(F53:F55)</f>
        <v>7.2</v>
      </c>
      <c r="G56" s="79">
        <f t="shared" si="7"/>
        <v>3.4000000000000004</v>
      </c>
      <c r="H56" s="78" t="s">
        <v>193</v>
      </c>
      <c r="I56" s="79" t="s">
        <v>193</v>
      </c>
      <c r="J56" s="79" t="s">
        <v>193</v>
      </c>
    </row>
    <row r="57" spans="1:10" s="76" customFormat="1" ht="15.05" customHeight="1" x14ac:dyDescent="0.25">
      <c r="A57" s="82" t="s">
        <v>50</v>
      </c>
      <c r="B57" s="15" t="s">
        <v>14</v>
      </c>
      <c r="C57" s="83" t="s">
        <v>317</v>
      </c>
      <c r="D57" s="84">
        <v>63</v>
      </c>
      <c r="E57" s="84">
        <v>78</v>
      </c>
      <c r="F57" s="85">
        <v>15.9</v>
      </c>
      <c r="G57" s="85">
        <v>10.199999999999999</v>
      </c>
      <c r="H57" s="84" t="s">
        <v>517</v>
      </c>
      <c r="I57" s="85">
        <v>45</v>
      </c>
      <c r="J57" s="85" t="s">
        <v>194</v>
      </c>
    </row>
    <row r="58" spans="1:10" s="76" customFormat="1" ht="15.05" customHeight="1" x14ac:dyDescent="0.25">
      <c r="A58" s="77"/>
      <c r="B58" s="28"/>
      <c r="C58" s="62" t="s">
        <v>472</v>
      </c>
      <c r="D58" s="74">
        <v>25</v>
      </c>
      <c r="E58" s="74">
        <v>33</v>
      </c>
      <c r="F58" s="75">
        <v>8.3000000000000007</v>
      </c>
      <c r="G58" s="75">
        <v>4.7</v>
      </c>
      <c r="H58" s="74" t="s">
        <v>517</v>
      </c>
      <c r="I58" s="75">
        <v>46</v>
      </c>
      <c r="J58" s="75" t="s">
        <v>194</v>
      </c>
    </row>
    <row r="59" spans="1:10" s="76" customFormat="1" ht="15.05" customHeight="1" x14ac:dyDescent="0.25">
      <c r="A59" s="77"/>
      <c r="B59" s="28"/>
      <c r="C59" s="86" t="s">
        <v>318</v>
      </c>
      <c r="D59" s="74">
        <v>53</v>
      </c>
      <c r="E59" s="74">
        <v>57</v>
      </c>
      <c r="F59" s="75">
        <v>14.8</v>
      </c>
      <c r="G59" s="75">
        <v>9.1999999999999993</v>
      </c>
      <c r="H59" s="74" t="s">
        <v>517</v>
      </c>
      <c r="I59" s="75">
        <v>45</v>
      </c>
      <c r="J59" s="75" t="s">
        <v>194</v>
      </c>
    </row>
    <row r="60" spans="1:10" s="80" customFormat="1" ht="15.05" customHeight="1" x14ac:dyDescent="0.25">
      <c r="A60" s="77"/>
      <c r="B60" s="27" t="s">
        <v>16</v>
      </c>
      <c r="C60" s="70"/>
      <c r="D60" s="78">
        <f>SUM(D57:D59)</f>
        <v>141</v>
      </c>
      <c r="E60" s="78">
        <f t="shared" ref="E60:F60" si="8">SUM(E57:E59)</f>
        <v>168</v>
      </c>
      <c r="F60" s="79">
        <f t="shared" si="8"/>
        <v>39</v>
      </c>
      <c r="G60" s="79">
        <f>SUM(G57:G59)</f>
        <v>24.099999999999998</v>
      </c>
      <c r="H60" s="78" t="s">
        <v>193</v>
      </c>
      <c r="I60" s="79" t="s">
        <v>193</v>
      </c>
      <c r="J60" s="79" t="s">
        <v>193</v>
      </c>
    </row>
    <row r="61" spans="1:10" s="76" customFormat="1" ht="15.05" customHeight="1" x14ac:dyDescent="0.25">
      <c r="A61" s="77"/>
      <c r="B61" s="28" t="s">
        <v>5</v>
      </c>
      <c r="C61" s="68" t="s">
        <v>51</v>
      </c>
      <c r="D61" s="74">
        <v>19</v>
      </c>
      <c r="E61" s="74">
        <v>30</v>
      </c>
      <c r="F61" s="75">
        <v>1.98</v>
      </c>
      <c r="G61" s="75">
        <v>1.98</v>
      </c>
      <c r="H61" s="74" t="s">
        <v>533</v>
      </c>
      <c r="I61" s="75">
        <v>39</v>
      </c>
      <c r="J61" s="75" t="s">
        <v>192</v>
      </c>
    </row>
    <row r="62" spans="1:10" s="80" customFormat="1" ht="15.05" customHeight="1" x14ac:dyDescent="0.25">
      <c r="A62" s="140"/>
      <c r="B62" s="141" t="s">
        <v>20</v>
      </c>
      <c r="C62" s="142"/>
      <c r="D62" s="143">
        <f>D61</f>
        <v>19</v>
      </c>
      <c r="E62" s="143">
        <f>E61</f>
        <v>30</v>
      </c>
      <c r="F62" s="144">
        <f>F61</f>
        <v>1.98</v>
      </c>
      <c r="G62" s="144">
        <f>G61</f>
        <v>1.98</v>
      </c>
      <c r="H62" s="143" t="s">
        <v>193</v>
      </c>
      <c r="I62" s="144" t="s">
        <v>193</v>
      </c>
      <c r="J62" s="144" t="s">
        <v>193</v>
      </c>
    </row>
    <row r="63" spans="1:10" s="76" customFormat="1" ht="15.05" customHeight="1" x14ac:dyDescent="0.25">
      <c r="A63" s="77" t="s">
        <v>52</v>
      </c>
      <c r="B63" s="28" t="s">
        <v>14</v>
      </c>
      <c r="C63" s="87" t="s">
        <v>319</v>
      </c>
      <c r="D63" s="74">
        <v>60</v>
      </c>
      <c r="E63" s="74">
        <v>78</v>
      </c>
      <c r="F63" s="75">
        <v>16.600000000000001</v>
      </c>
      <c r="G63" s="75">
        <v>10.4</v>
      </c>
      <c r="H63" s="74" t="s">
        <v>512</v>
      </c>
      <c r="I63" s="75">
        <v>46</v>
      </c>
      <c r="J63" s="75" t="s">
        <v>194</v>
      </c>
    </row>
    <row r="64" spans="1:10" s="76" customFormat="1" ht="15.05" customHeight="1" x14ac:dyDescent="0.25">
      <c r="A64" s="77"/>
      <c r="B64" s="27" t="s">
        <v>16</v>
      </c>
      <c r="C64" s="62"/>
      <c r="D64" s="78">
        <v>60</v>
      </c>
      <c r="E64" s="78">
        <f>E63</f>
        <v>78</v>
      </c>
      <c r="F64" s="79">
        <f>F63</f>
        <v>16.600000000000001</v>
      </c>
      <c r="G64" s="79">
        <f>G63</f>
        <v>10.4</v>
      </c>
      <c r="H64" s="78" t="s">
        <v>193</v>
      </c>
      <c r="I64" s="79" t="s">
        <v>193</v>
      </c>
      <c r="J64" s="79" t="s">
        <v>193</v>
      </c>
    </row>
    <row r="65" spans="1:10" s="76" customFormat="1" ht="15.05" customHeight="1" x14ac:dyDescent="0.25">
      <c r="A65" s="77"/>
      <c r="C65" s="62"/>
      <c r="D65" s="74"/>
      <c r="E65" s="74"/>
      <c r="F65" s="75"/>
      <c r="G65" s="75"/>
      <c r="H65" s="74"/>
      <c r="I65" s="75"/>
      <c r="J65" s="75"/>
    </row>
    <row r="66" spans="1:10" s="76" customFormat="1" ht="15.05" customHeight="1" x14ac:dyDescent="0.25">
      <c r="A66" s="47"/>
      <c r="B66" s="28" t="s">
        <v>5</v>
      </c>
      <c r="C66" s="62" t="s">
        <v>195</v>
      </c>
      <c r="D66" s="74">
        <v>18</v>
      </c>
      <c r="E66" s="74">
        <v>13</v>
      </c>
      <c r="F66" s="75">
        <v>1.75</v>
      </c>
      <c r="G66" s="75">
        <v>0.68</v>
      </c>
      <c r="H66" s="74" t="s">
        <v>534</v>
      </c>
      <c r="I66" s="75">
        <v>46</v>
      </c>
      <c r="J66" s="75" t="s">
        <v>194</v>
      </c>
    </row>
    <row r="67" spans="1:10" s="76" customFormat="1" ht="15.05" customHeight="1" x14ac:dyDescent="0.25">
      <c r="A67" s="47"/>
      <c r="B67" s="48"/>
      <c r="C67" s="62" t="s">
        <v>53</v>
      </c>
      <c r="D67" s="74">
        <v>14</v>
      </c>
      <c r="E67" s="74">
        <v>14</v>
      </c>
      <c r="F67" s="75">
        <v>1.24</v>
      </c>
      <c r="G67" s="75">
        <v>0.64</v>
      </c>
      <c r="H67" s="74" t="s">
        <v>534</v>
      </c>
      <c r="I67" s="75">
        <v>37</v>
      </c>
      <c r="J67" s="75" t="s">
        <v>194</v>
      </c>
    </row>
    <row r="68" spans="1:10" s="76" customFormat="1" ht="15.05" customHeight="1" x14ac:dyDescent="0.25">
      <c r="A68" s="88"/>
      <c r="B68" s="63" t="s">
        <v>20</v>
      </c>
      <c r="C68" s="62"/>
      <c r="D68" s="78">
        <f>SUM(D65:D67)</f>
        <v>32</v>
      </c>
      <c r="E68" s="78">
        <f>SUM(E65:E67)</f>
        <v>27</v>
      </c>
      <c r="F68" s="79">
        <f t="shared" ref="F68:G68" si="9">SUM(F65:F67)</f>
        <v>2.99</v>
      </c>
      <c r="G68" s="79">
        <f t="shared" si="9"/>
        <v>1.32</v>
      </c>
      <c r="H68" s="78" t="s">
        <v>193</v>
      </c>
      <c r="I68" s="79" t="s">
        <v>193</v>
      </c>
      <c r="J68" s="79" t="s">
        <v>193</v>
      </c>
    </row>
    <row r="69" spans="1:10" s="76" customFormat="1" ht="15.05" customHeight="1" x14ac:dyDescent="0.25">
      <c r="A69" s="92" t="s">
        <v>55</v>
      </c>
      <c r="B69" s="15" t="s">
        <v>14</v>
      </c>
      <c r="C69" s="83" t="s">
        <v>487</v>
      </c>
      <c r="D69" s="168">
        <v>52</v>
      </c>
      <c r="E69" s="168">
        <v>64</v>
      </c>
      <c r="F69" s="169">
        <v>14.9</v>
      </c>
      <c r="G69" s="169">
        <v>8.84</v>
      </c>
      <c r="H69" s="84" t="s">
        <v>512</v>
      </c>
      <c r="I69" s="85">
        <v>46</v>
      </c>
      <c r="J69" s="85" t="s">
        <v>194</v>
      </c>
    </row>
    <row r="70" spans="1:10" s="76" customFormat="1" ht="15.05" customHeight="1" x14ac:dyDescent="0.25">
      <c r="B70" s="28" t="s">
        <v>5</v>
      </c>
      <c r="C70" s="62" t="s">
        <v>56</v>
      </c>
      <c r="D70" s="162">
        <v>21</v>
      </c>
      <c r="E70" s="162">
        <v>17</v>
      </c>
      <c r="F70" s="161">
        <v>2.0499999999999998</v>
      </c>
      <c r="G70" s="161">
        <v>2.0499999999999998</v>
      </c>
      <c r="H70" s="74" t="s">
        <v>521</v>
      </c>
      <c r="I70" s="75">
        <v>39</v>
      </c>
      <c r="J70" s="75" t="s">
        <v>194</v>
      </c>
    </row>
    <row r="71" spans="1:10" s="76" customFormat="1" ht="15.05" customHeight="1" x14ac:dyDescent="0.25">
      <c r="A71" s="82" t="s">
        <v>57</v>
      </c>
      <c r="B71" s="15" t="s">
        <v>14</v>
      </c>
      <c r="C71" s="83" t="s">
        <v>263</v>
      </c>
      <c r="D71" s="84">
        <v>20</v>
      </c>
      <c r="E71" s="84">
        <v>29</v>
      </c>
      <c r="F71" s="85">
        <v>6.1</v>
      </c>
      <c r="G71" s="85">
        <v>3.3</v>
      </c>
      <c r="H71" s="84" t="s">
        <v>517</v>
      </c>
      <c r="I71" s="85">
        <v>46</v>
      </c>
      <c r="J71" s="85" t="s">
        <v>194</v>
      </c>
    </row>
    <row r="72" spans="1:10" s="76" customFormat="1" ht="15.05" customHeight="1" x14ac:dyDescent="0.25">
      <c r="A72" s="140"/>
      <c r="B72" s="127" t="s">
        <v>5</v>
      </c>
      <c r="C72" s="145" t="s">
        <v>264</v>
      </c>
      <c r="D72" s="146">
        <v>12</v>
      </c>
      <c r="E72" s="146">
        <v>26</v>
      </c>
      <c r="F72" s="147">
        <v>4.8</v>
      </c>
      <c r="G72" s="147">
        <v>2.2000000000000002</v>
      </c>
      <c r="H72" s="146" t="s">
        <v>535</v>
      </c>
      <c r="I72" s="147">
        <v>40</v>
      </c>
      <c r="J72" s="147" t="s">
        <v>194</v>
      </c>
    </row>
    <row r="73" spans="1:10" s="76" customFormat="1" ht="15.05" customHeight="1" x14ac:dyDescent="0.25">
      <c r="A73" s="82" t="s">
        <v>59</v>
      </c>
      <c r="B73" s="15" t="s">
        <v>14</v>
      </c>
      <c r="C73" s="83" t="s">
        <v>60</v>
      </c>
      <c r="D73" s="84">
        <v>60</v>
      </c>
      <c r="E73" s="84">
        <v>66</v>
      </c>
      <c r="F73" s="85">
        <v>15.55</v>
      </c>
      <c r="G73" s="85">
        <v>9.25</v>
      </c>
      <c r="H73" s="84" t="s">
        <v>520</v>
      </c>
      <c r="I73" s="85">
        <v>45</v>
      </c>
      <c r="J73" s="85" t="s">
        <v>194</v>
      </c>
    </row>
    <row r="74" spans="1:10" s="76" customFormat="1" ht="15.05" customHeight="1" x14ac:dyDescent="0.25">
      <c r="A74" s="77"/>
      <c r="B74" s="28"/>
      <c r="C74" s="73" t="s">
        <v>320</v>
      </c>
      <c r="D74" s="74">
        <v>65</v>
      </c>
      <c r="E74" s="74">
        <v>80</v>
      </c>
      <c r="F74" s="75">
        <v>18.95</v>
      </c>
      <c r="G74" s="75">
        <v>12.35</v>
      </c>
      <c r="H74" s="74" t="s">
        <v>520</v>
      </c>
      <c r="I74" s="75">
        <v>45</v>
      </c>
      <c r="J74" s="75" t="s">
        <v>194</v>
      </c>
    </row>
    <row r="75" spans="1:10" s="76" customFormat="1" ht="15.05" customHeight="1" x14ac:dyDescent="0.25">
      <c r="A75" s="77"/>
      <c r="B75" s="28"/>
      <c r="C75" s="73" t="s">
        <v>62</v>
      </c>
      <c r="D75" s="74">
        <v>20</v>
      </c>
      <c r="E75" s="74">
        <v>20</v>
      </c>
      <c r="F75" s="75">
        <v>4</v>
      </c>
      <c r="G75" s="75">
        <v>3.2</v>
      </c>
      <c r="H75" s="75" t="s">
        <v>517</v>
      </c>
      <c r="I75" s="75">
        <v>45</v>
      </c>
      <c r="J75" s="75" t="s">
        <v>194</v>
      </c>
    </row>
    <row r="76" spans="1:10" s="76" customFormat="1" ht="15.05" customHeight="1" x14ac:dyDescent="0.25">
      <c r="A76" s="77"/>
      <c r="B76" s="28"/>
      <c r="C76" s="73" t="s">
        <v>63</v>
      </c>
      <c r="D76" s="74">
        <v>70</v>
      </c>
      <c r="E76" s="74">
        <v>74</v>
      </c>
      <c r="F76" s="75">
        <v>19.2</v>
      </c>
      <c r="G76" s="75">
        <v>12</v>
      </c>
      <c r="H76" s="75" t="s">
        <v>517</v>
      </c>
      <c r="I76" s="75">
        <v>45</v>
      </c>
      <c r="J76" s="75" t="s">
        <v>194</v>
      </c>
    </row>
    <row r="77" spans="1:10" s="76" customFormat="1" ht="15.05" customHeight="1" x14ac:dyDescent="0.25">
      <c r="A77" s="77"/>
      <c r="B77" s="28"/>
      <c r="C77" s="73" t="s">
        <v>64</v>
      </c>
      <c r="D77" s="74">
        <v>44</v>
      </c>
      <c r="E77" s="74">
        <v>47</v>
      </c>
      <c r="F77" s="75">
        <v>11.7</v>
      </c>
      <c r="G77" s="75">
        <v>7</v>
      </c>
      <c r="H77" s="75" t="s">
        <v>512</v>
      </c>
      <c r="I77" s="75">
        <v>45</v>
      </c>
      <c r="J77" s="75" t="s">
        <v>194</v>
      </c>
    </row>
    <row r="78" spans="1:10" s="76" customFormat="1" ht="15.05" customHeight="1" x14ac:dyDescent="0.25">
      <c r="A78" s="77"/>
      <c r="B78" s="28"/>
      <c r="C78" s="73" t="s">
        <v>321</v>
      </c>
      <c r="D78" s="74">
        <v>60</v>
      </c>
      <c r="E78" s="74">
        <v>78</v>
      </c>
      <c r="F78" s="75">
        <v>20.3</v>
      </c>
      <c r="G78" s="75">
        <v>12</v>
      </c>
      <c r="H78" s="74" t="s">
        <v>520</v>
      </c>
      <c r="I78" s="75">
        <v>45</v>
      </c>
      <c r="J78" s="75" t="s">
        <v>194</v>
      </c>
    </row>
    <row r="79" spans="1:10" s="76" customFormat="1" ht="15.05" customHeight="1" x14ac:dyDescent="0.25">
      <c r="A79" s="77"/>
      <c r="B79" s="28"/>
      <c r="C79" s="73" t="s">
        <v>65</v>
      </c>
      <c r="D79" s="74">
        <v>63</v>
      </c>
      <c r="E79" s="74">
        <v>63</v>
      </c>
      <c r="F79" s="75">
        <v>18.399999999999999</v>
      </c>
      <c r="G79" s="75">
        <v>10.8</v>
      </c>
      <c r="H79" s="74" t="s">
        <v>520</v>
      </c>
      <c r="I79" s="75">
        <v>45</v>
      </c>
      <c r="J79" s="75" t="s">
        <v>194</v>
      </c>
    </row>
    <row r="80" spans="1:10" s="76" customFormat="1" ht="15.05" customHeight="1" x14ac:dyDescent="0.25">
      <c r="A80" s="77"/>
      <c r="B80" s="28"/>
      <c r="C80" s="73" t="s">
        <v>322</v>
      </c>
      <c r="D80" s="74">
        <v>28</v>
      </c>
      <c r="E80" s="74">
        <v>32</v>
      </c>
      <c r="F80" s="75">
        <v>8.5</v>
      </c>
      <c r="G80" s="75">
        <v>4.8</v>
      </c>
      <c r="H80" s="74" t="s">
        <v>520</v>
      </c>
      <c r="I80" s="75">
        <v>45</v>
      </c>
      <c r="J80" s="75" t="s">
        <v>194</v>
      </c>
    </row>
    <row r="81" spans="1:10" s="76" customFormat="1" ht="15.05" customHeight="1" x14ac:dyDescent="0.25">
      <c r="A81" s="77"/>
      <c r="B81" s="28"/>
      <c r="C81" s="73" t="s">
        <v>488</v>
      </c>
      <c r="D81" s="74">
        <v>38</v>
      </c>
      <c r="E81" s="74">
        <v>41</v>
      </c>
      <c r="F81" s="75">
        <v>13.4</v>
      </c>
      <c r="G81" s="75">
        <v>7.4</v>
      </c>
      <c r="H81" s="75" t="s">
        <v>517</v>
      </c>
      <c r="I81" s="75">
        <v>46</v>
      </c>
      <c r="J81" s="75" t="s">
        <v>194</v>
      </c>
    </row>
    <row r="82" spans="1:10" s="76" customFormat="1" ht="15.05" customHeight="1" x14ac:dyDescent="0.25">
      <c r="A82" s="77"/>
      <c r="B82" s="28"/>
      <c r="C82" s="62" t="s">
        <v>66</v>
      </c>
      <c r="D82" s="74">
        <v>54</v>
      </c>
      <c r="E82" s="74">
        <v>40</v>
      </c>
      <c r="F82" s="75">
        <v>13.1</v>
      </c>
      <c r="G82" s="75">
        <v>8.3000000000000007</v>
      </c>
      <c r="H82" s="74" t="s">
        <v>520</v>
      </c>
      <c r="I82" s="75">
        <v>45</v>
      </c>
      <c r="J82" s="75" t="s">
        <v>194</v>
      </c>
    </row>
    <row r="83" spans="1:10" s="76" customFormat="1" ht="15.05" customHeight="1" x14ac:dyDescent="0.25">
      <c r="A83" s="77"/>
      <c r="B83" s="28"/>
      <c r="C83" s="114" t="s">
        <v>197</v>
      </c>
      <c r="D83" s="74">
        <v>92</v>
      </c>
      <c r="E83" s="74">
        <v>91</v>
      </c>
      <c r="F83" s="75">
        <v>26.91</v>
      </c>
      <c r="G83" s="75">
        <v>15.1</v>
      </c>
      <c r="H83" s="74" t="s">
        <v>520</v>
      </c>
      <c r="I83" s="75">
        <v>45</v>
      </c>
      <c r="J83" s="75" t="s">
        <v>194</v>
      </c>
    </row>
    <row r="84" spans="1:10" s="76" customFormat="1" ht="15.05" customHeight="1" x14ac:dyDescent="0.25">
      <c r="A84" s="77"/>
      <c r="B84" s="28"/>
      <c r="C84" s="73" t="s">
        <v>198</v>
      </c>
      <c r="D84" s="74">
        <v>54</v>
      </c>
      <c r="E84" s="74">
        <v>52</v>
      </c>
      <c r="F84" s="75">
        <v>14.2</v>
      </c>
      <c r="G84" s="75">
        <v>8.94</v>
      </c>
      <c r="H84" s="74" t="s">
        <v>520</v>
      </c>
      <c r="I84" s="75">
        <v>45</v>
      </c>
      <c r="J84" s="75" t="s">
        <v>194</v>
      </c>
    </row>
    <row r="85" spans="1:10" s="76" customFormat="1" ht="15.05" customHeight="1" x14ac:dyDescent="0.25">
      <c r="A85" s="77"/>
      <c r="B85" s="28"/>
      <c r="C85" s="73" t="s">
        <v>67</v>
      </c>
      <c r="D85" s="74">
        <v>52</v>
      </c>
      <c r="E85" s="74">
        <v>52</v>
      </c>
      <c r="F85" s="75">
        <v>14</v>
      </c>
      <c r="G85" s="75">
        <v>8.4</v>
      </c>
      <c r="H85" s="74" t="s">
        <v>520</v>
      </c>
      <c r="I85" s="75">
        <v>45</v>
      </c>
      <c r="J85" s="75" t="s">
        <v>194</v>
      </c>
    </row>
    <row r="86" spans="1:10" s="76" customFormat="1" ht="15.05" customHeight="1" x14ac:dyDescent="0.25">
      <c r="A86" s="77"/>
      <c r="B86" s="28"/>
      <c r="C86" s="73" t="s">
        <v>323</v>
      </c>
      <c r="D86" s="74">
        <v>104</v>
      </c>
      <c r="E86" s="74">
        <v>115</v>
      </c>
      <c r="F86" s="75">
        <v>28.5</v>
      </c>
      <c r="G86" s="75">
        <v>17</v>
      </c>
      <c r="H86" s="74" t="s">
        <v>520</v>
      </c>
      <c r="I86" s="75">
        <v>45</v>
      </c>
      <c r="J86" s="75" t="s">
        <v>194</v>
      </c>
    </row>
    <row r="87" spans="1:10" s="76" customFormat="1" ht="15.05" customHeight="1" x14ac:dyDescent="0.25">
      <c r="A87" s="77"/>
      <c r="B87" s="28"/>
      <c r="C87" s="73" t="s">
        <v>226</v>
      </c>
      <c r="D87" s="74">
        <v>52</v>
      </c>
      <c r="E87" s="74">
        <v>55</v>
      </c>
      <c r="F87" s="75">
        <v>14.7</v>
      </c>
      <c r="G87" s="75">
        <v>8.6999999999999993</v>
      </c>
      <c r="H87" s="74" t="s">
        <v>520</v>
      </c>
      <c r="I87" s="75">
        <v>45</v>
      </c>
      <c r="J87" s="161" t="s">
        <v>194</v>
      </c>
    </row>
    <row r="88" spans="1:10" s="76" customFormat="1" ht="15.05" customHeight="1" x14ac:dyDescent="0.25">
      <c r="A88" s="77"/>
      <c r="B88" s="28"/>
      <c r="C88" s="73" t="s">
        <v>266</v>
      </c>
      <c r="D88" s="74">
        <v>70</v>
      </c>
      <c r="E88" s="74">
        <v>86</v>
      </c>
      <c r="F88" s="75">
        <v>18.600000000000001</v>
      </c>
      <c r="G88" s="75">
        <v>11.4</v>
      </c>
      <c r="H88" s="74" t="s">
        <v>520</v>
      </c>
      <c r="I88" s="75">
        <v>45</v>
      </c>
      <c r="J88" s="75" t="s">
        <v>194</v>
      </c>
    </row>
    <row r="89" spans="1:10" s="76" customFormat="1" ht="15.05" customHeight="1" x14ac:dyDescent="0.25">
      <c r="A89" s="77"/>
      <c r="B89" s="28"/>
      <c r="C89" s="73" t="s">
        <v>402</v>
      </c>
      <c r="D89" s="74">
        <v>107</v>
      </c>
      <c r="E89" s="74">
        <v>107</v>
      </c>
      <c r="F89" s="75">
        <v>32.6</v>
      </c>
      <c r="G89" s="75">
        <v>20.399999999999999</v>
      </c>
      <c r="H89" s="74" t="s">
        <v>520</v>
      </c>
      <c r="I89" s="75">
        <v>45</v>
      </c>
      <c r="J89" s="75" t="s">
        <v>194</v>
      </c>
    </row>
    <row r="90" spans="1:10" s="76" customFormat="1" ht="15.05" customHeight="1" x14ac:dyDescent="0.25">
      <c r="A90" s="77"/>
      <c r="B90" s="28"/>
      <c r="C90" s="73" t="s">
        <v>70</v>
      </c>
      <c r="D90" s="74">
        <v>62</v>
      </c>
      <c r="E90" s="74">
        <v>65</v>
      </c>
      <c r="F90" s="75">
        <v>18.2</v>
      </c>
      <c r="G90" s="75">
        <v>9.8000000000000007</v>
      </c>
      <c r="H90" s="75" t="s">
        <v>512</v>
      </c>
      <c r="I90" s="75">
        <v>45</v>
      </c>
      <c r="J90" s="75" t="s">
        <v>194</v>
      </c>
    </row>
    <row r="91" spans="1:10" s="76" customFormat="1" ht="15.05" customHeight="1" x14ac:dyDescent="0.25">
      <c r="A91" s="77"/>
      <c r="B91" s="28"/>
      <c r="C91" s="73" t="s">
        <v>200</v>
      </c>
      <c r="D91" s="74">
        <v>94</v>
      </c>
      <c r="E91" s="74">
        <v>94</v>
      </c>
      <c r="F91" s="75">
        <v>28.6</v>
      </c>
      <c r="G91" s="75">
        <v>16.2</v>
      </c>
      <c r="H91" s="74" t="s">
        <v>520</v>
      </c>
      <c r="I91" s="75">
        <v>45</v>
      </c>
      <c r="J91" s="75" t="s">
        <v>194</v>
      </c>
    </row>
    <row r="92" spans="1:10" s="76" customFormat="1" ht="15.05" customHeight="1" x14ac:dyDescent="0.25">
      <c r="A92" s="77"/>
      <c r="B92" s="28"/>
      <c r="C92" s="73" t="s">
        <v>72</v>
      </c>
      <c r="D92" s="74">
        <v>92</v>
      </c>
      <c r="E92" s="74">
        <v>104</v>
      </c>
      <c r="F92" s="75">
        <v>25.6</v>
      </c>
      <c r="G92" s="75">
        <v>14.9</v>
      </c>
      <c r="H92" s="75" t="s">
        <v>517</v>
      </c>
      <c r="I92" s="75">
        <v>45</v>
      </c>
      <c r="J92" s="75" t="s">
        <v>194</v>
      </c>
    </row>
    <row r="93" spans="1:10" s="76" customFormat="1" ht="15.05" customHeight="1" x14ac:dyDescent="0.25">
      <c r="A93" s="77"/>
      <c r="B93" s="28"/>
      <c r="C93" s="73" t="s">
        <v>73</v>
      </c>
      <c r="D93" s="74">
        <v>48</v>
      </c>
      <c r="E93" s="74">
        <v>54</v>
      </c>
      <c r="F93" s="75">
        <v>15.6</v>
      </c>
      <c r="G93" s="75">
        <v>8.5</v>
      </c>
      <c r="H93" s="74" t="s">
        <v>520</v>
      </c>
      <c r="I93" s="75">
        <v>45</v>
      </c>
      <c r="J93" s="75" t="s">
        <v>194</v>
      </c>
    </row>
    <row r="94" spans="1:10" s="76" customFormat="1" ht="15.05" customHeight="1" x14ac:dyDescent="0.25">
      <c r="A94" s="77"/>
      <c r="B94" s="28"/>
      <c r="C94" s="73" t="s">
        <v>325</v>
      </c>
      <c r="D94" s="74">
        <v>59</v>
      </c>
      <c r="E94" s="74">
        <v>68</v>
      </c>
      <c r="F94" s="75">
        <v>15.7</v>
      </c>
      <c r="G94" s="75">
        <v>10.4</v>
      </c>
      <c r="H94" s="75" t="s">
        <v>517</v>
      </c>
      <c r="I94" s="75">
        <v>45</v>
      </c>
      <c r="J94" s="75" t="s">
        <v>194</v>
      </c>
    </row>
    <row r="95" spans="1:10" s="76" customFormat="1" ht="15.05" customHeight="1" x14ac:dyDescent="0.25">
      <c r="A95" s="77"/>
      <c r="B95" s="28"/>
      <c r="C95" s="73" t="s">
        <v>326</v>
      </c>
      <c r="D95" s="74">
        <v>55</v>
      </c>
      <c r="E95" s="74">
        <v>64</v>
      </c>
      <c r="F95" s="75">
        <v>18.3</v>
      </c>
      <c r="G95" s="75">
        <v>8.4</v>
      </c>
      <c r="H95" s="75" t="s">
        <v>517</v>
      </c>
      <c r="I95" s="75">
        <v>45</v>
      </c>
      <c r="J95" s="75" t="s">
        <v>194</v>
      </c>
    </row>
    <row r="96" spans="1:10" s="76" customFormat="1" ht="15.05" customHeight="1" x14ac:dyDescent="0.25">
      <c r="A96" s="77"/>
      <c r="B96" s="28"/>
      <c r="C96" s="73" t="s">
        <v>403</v>
      </c>
      <c r="D96" s="74">
        <v>67</v>
      </c>
      <c r="E96" s="74">
        <v>69</v>
      </c>
      <c r="F96" s="75">
        <v>16.8</v>
      </c>
      <c r="G96" s="75">
        <v>10.7</v>
      </c>
      <c r="H96" s="161" t="s">
        <v>526</v>
      </c>
      <c r="I96" s="75">
        <v>47</v>
      </c>
      <c r="J96" s="75" t="s">
        <v>194</v>
      </c>
    </row>
    <row r="97" spans="1:10" s="76" customFormat="1" ht="15.05" customHeight="1" x14ac:dyDescent="0.25">
      <c r="A97" s="77"/>
      <c r="B97" s="28"/>
      <c r="C97" s="62" t="s">
        <v>396</v>
      </c>
      <c r="D97" s="74">
        <v>48</v>
      </c>
      <c r="E97" s="74">
        <v>56</v>
      </c>
      <c r="F97" s="75">
        <v>15.3</v>
      </c>
      <c r="G97" s="75">
        <v>8.5</v>
      </c>
      <c r="H97" s="74" t="s">
        <v>520</v>
      </c>
      <c r="I97" s="75">
        <v>45</v>
      </c>
      <c r="J97" s="75" t="s">
        <v>194</v>
      </c>
    </row>
    <row r="98" spans="1:10" s="76" customFormat="1" ht="15.05" customHeight="1" x14ac:dyDescent="0.25">
      <c r="A98" s="77"/>
      <c r="B98" s="28"/>
      <c r="C98" s="62" t="s">
        <v>74</v>
      </c>
      <c r="D98" s="74">
        <v>60</v>
      </c>
      <c r="E98" s="74">
        <v>65</v>
      </c>
      <c r="F98" s="75">
        <v>17.600000000000001</v>
      </c>
      <c r="G98" s="75">
        <v>9.5</v>
      </c>
      <c r="H98" s="74" t="s">
        <v>520</v>
      </c>
      <c r="I98" s="75">
        <v>52</v>
      </c>
      <c r="J98" s="75" t="s">
        <v>194</v>
      </c>
    </row>
    <row r="99" spans="1:10" s="76" customFormat="1" ht="15.05" customHeight="1" x14ac:dyDescent="0.25">
      <c r="A99" s="77"/>
      <c r="B99" s="28"/>
      <c r="C99" s="62" t="s">
        <v>328</v>
      </c>
      <c r="D99" s="74">
        <v>84</v>
      </c>
      <c r="E99" s="74">
        <v>97</v>
      </c>
      <c r="F99" s="75">
        <v>23.95</v>
      </c>
      <c r="G99" s="75">
        <v>14.75</v>
      </c>
      <c r="H99" s="74" t="s">
        <v>520</v>
      </c>
      <c r="I99" s="75">
        <v>45</v>
      </c>
      <c r="J99" s="75" t="s">
        <v>194</v>
      </c>
    </row>
    <row r="100" spans="1:10" s="76" customFormat="1" ht="15.05" customHeight="1" x14ac:dyDescent="0.25">
      <c r="A100" s="77"/>
      <c r="B100" s="28"/>
      <c r="C100" s="73" t="s">
        <v>329</v>
      </c>
      <c r="D100" s="74">
        <v>118</v>
      </c>
      <c r="E100" s="74">
        <v>145</v>
      </c>
      <c r="F100" s="75">
        <v>34.020000000000003</v>
      </c>
      <c r="G100" s="75">
        <v>20.420000000000002</v>
      </c>
      <c r="H100" s="74" t="s">
        <v>520</v>
      </c>
      <c r="I100" s="75">
        <v>45</v>
      </c>
      <c r="J100" s="75" t="s">
        <v>194</v>
      </c>
    </row>
    <row r="101" spans="1:10" s="76" customFormat="1" ht="15.05" customHeight="1" x14ac:dyDescent="0.25">
      <c r="A101" s="77"/>
      <c r="B101" s="28"/>
      <c r="C101" s="73" t="s">
        <v>76</v>
      </c>
      <c r="D101" s="74">
        <v>112</v>
      </c>
      <c r="E101" s="74">
        <v>126</v>
      </c>
      <c r="F101" s="75">
        <v>30.45</v>
      </c>
      <c r="G101" s="75">
        <v>20.55</v>
      </c>
      <c r="H101" s="75" t="s">
        <v>517</v>
      </c>
      <c r="I101" s="75">
        <v>45</v>
      </c>
      <c r="J101" s="161" t="s">
        <v>194</v>
      </c>
    </row>
    <row r="102" spans="1:10" s="76" customFormat="1" ht="15.05" customHeight="1" x14ac:dyDescent="0.25">
      <c r="A102" s="77"/>
      <c r="B102" s="28"/>
      <c r="C102" s="62" t="s">
        <v>227</v>
      </c>
      <c r="D102" s="74">
        <v>57</v>
      </c>
      <c r="E102" s="74">
        <v>69</v>
      </c>
      <c r="F102" s="75">
        <v>19.600000000000001</v>
      </c>
      <c r="G102" s="75">
        <v>12</v>
      </c>
      <c r="H102" s="74" t="s">
        <v>520</v>
      </c>
      <c r="I102" s="75">
        <v>45</v>
      </c>
      <c r="J102" s="75" t="s">
        <v>194</v>
      </c>
    </row>
    <row r="103" spans="1:10" s="76" customFormat="1" ht="15.05" customHeight="1" x14ac:dyDescent="0.25">
      <c r="A103" s="77"/>
      <c r="B103" s="28"/>
      <c r="C103" s="62" t="s">
        <v>330</v>
      </c>
      <c r="D103" s="74">
        <v>45</v>
      </c>
      <c r="E103" s="74">
        <v>54</v>
      </c>
      <c r="F103" s="75">
        <v>12.4</v>
      </c>
      <c r="G103" s="75">
        <v>7.4</v>
      </c>
      <c r="H103" s="74" t="s">
        <v>520</v>
      </c>
      <c r="I103" s="75">
        <v>46</v>
      </c>
      <c r="J103" s="75" t="s">
        <v>194</v>
      </c>
    </row>
    <row r="104" spans="1:10" s="76" customFormat="1" ht="15.05" customHeight="1" x14ac:dyDescent="0.25">
      <c r="A104" s="77"/>
      <c r="B104" s="28"/>
      <c r="C104" s="73" t="s">
        <v>201</v>
      </c>
      <c r="D104" s="74">
        <v>72</v>
      </c>
      <c r="E104" s="74">
        <v>74</v>
      </c>
      <c r="F104" s="75">
        <v>21.7</v>
      </c>
      <c r="G104" s="75">
        <v>13.75</v>
      </c>
      <c r="H104" s="74" t="s">
        <v>520</v>
      </c>
      <c r="I104" s="75">
        <v>45</v>
      </c>
      <c r="J104" s="75" t="s">
        <v>194</v>
      </c>
    </row>
    <row r="105" spans="1:10" s="76" customFormat="1" ht="15.05" customHeight="1" x14ac:dyDescent="0.25">
      <c r="A105" s="77"/>
      <c r="B105" s="28"/>
      <c r="C105" s="62" t="s">
        <v>332</v>
      </c>
      <c r="D105" s="74">
        <v>80</v>
      </c>
      <c r="E105" s="74">
        <v>90</v>
      </c>
      <c r="F105" s="75">
        <v>22.05</v>
      </c>
      <c r="G105" s="75">
        <v>12.6</v>
      </c>
      <c r="H105" s="74" t="s">
        <v>520</v>
      </c>
      <c r="I105" s="75">
        <v>45</v>
      </c>
      <c r="J105" s="75" t="s">
        <v>194</v>
      </c>
    </row>
    <row r="106" spans="1:10" s="76" customFormat="1" ht="15.05" customHeight="1" x14ac:dyDescent="0.25">
      <c r="A106" s="77"/>
      <c r="B106" s="28"/>
      <c r="C106" s="62" t="s">
        <v>536</v>
      </c>
      <c r="D106" s="74">
        <v>40</v>
      </c>
      <c r="E106" s="74">
        <v>49</v>
      </c>
      <c r="F106" s="75">
        <v>15.6</v>
      </c>
      <c r="G106" s="75">
        <v>7.6</v>
      </c>
      <c r="H106" s="75" t="s">
        <v>520</v>
      </c>
      <c r="I106" s="75">
        <v>45</v>
      </c>
      <c r="J106" s="161" t="s">
        <v>194</v>
      </c>
    </row>
    <row r="107" spans="1:10" s="76" customFormat="1" ht="15.05" customHeight="1" x14ac:dyDescent="0.25">
      <c r="A107" s="77"/>
      <c r="B107" s="28"/>
      <c r="C107" s="73" t="s">
        <v>77</v>
      </c>
      <c r="D107" s="74">
        <v>30</v>
      </c>
      <c r="E107" s="74">
        <v>30</v>
      </c>
      <c r="F107" s="75">
        <v>7.5</v>
      </c>
      <c r="G107" s="75">
        <v>5.8</v>
      </c>
      <c r="H107" s="75" t="s">
        <v>527</v>
      </c>
      <c r="I107" s="75">
        <v>45</v>
      </c>
      <c r="J107" s="75" t="s">
        <v>194</v>
      </c>
    </row>
    <row r="108" spans="1:10" s="76" customFormat="1" ht="15.05" customHeight="1" x14ac:dyDescent="0.25">
      <c r="A108" s="77"/>
      <c r="B108" s="28"/>
      <c r="C108" s="73" t="s">
        <v>333</v>
      </c>
      <c r="D108" s="74">
        <v>117</v>
      </c>
      <c r="E108" s="74">
        <v>127</v>
      </c>
      <c r="F108" s="75">
        <v>32.840000000000003</v>
      </c>
      <c r="G108" s="75">
        <v>19.03</v>
      </c>
      <c r="H108" s="75" t="s">
        <v>517</v>
      </c>
      <c r="I108" s="75">
        <v>45</v>
      </c>
      <c r="J108" s="75" t="s">
        <v>194</v>
      </c>
    </row>
    <row r="109" spans="1:10" s="76" customFormat="1" ht="15.05" customHeight="1" x14ac:dyDescent="0.25">
      <c r="A109" s="77"/>
      <c r="B109" s="28"/>
      <c r="C109" s="62" t="s">
        <v>489</v>
      </c>
      <c r="D109" s="74">
        <v>20</v>
      </c>
      <c r="E109" s="74">
        <v>22</v>
      </c>
      <c r="F109" s="75">
        <v>5.4</v>
      </c>
      <c r="G109" s="75">
        <v>3</v>
      </c>
      <c r="H109" s="74" t="s">
        <v>512</v>
      </c>
      <c r="I109" s="75">
        <v>48</v>
      </c>
      <c r="J109" s="75" t="s">
        <v>194</v>
      </c>
    </row>
    <row r="110" spans="1:10" s="76" customFormat="1" ht="15.05" customHeight="1" x14ac:dyDescent="0.25">
      <c r="A110" s="80"/>
      <c r="B110" s="28"/>
      <c r="C110" s="73" t="s">
        <v>404</v>
      </c>
      <c r="D110" s="74">
        <v>52</v>
      </c>
      <c r="E110" s="74">
        <v>52</v>
      </c>
      <c r="F110" s="75">
        <v>15.2</v>
      </c>
      <c r="G110" s="75">
        <v>8.1999999999999993</v>
      </c>
      <c r="H110" s="74" t="s">
        <v>520</v>
      </c>
      <c r="I110" s="75">
        <v>46</v>
      </c>
      <c r="J110" s="75" t="s">
        <v>194</v>
      </c>
    </row>
    <row r="111" spans="1:10" s="76" customFormat="1" ht="15.05" customHeight="1" x14ac:dyDescent="0.25">
      <c r="A111" s="80"/>
      <c r="B111" s="28"/>
      <c r="C111" s="73" t="s">
        <v>202</v>
      </c>
      <c r="D111" s="74">
        <v>104</v>
      </c>
      <c r="E111" s="74">
        <v>114</v>
      </c>
      <c r="F111" s="75">
        <v>30.1</v>
      </c>
      <c r="G111" s="75">
        <v>17.5</v>
      </c>
      <c r="H111" s="74" t="s">
        <v>520</v>
      </c>
      <c r="I111" s="75">
        <v>47</v>
      </c>
      <c r="J111" s="75" t="s">
        <v>194</v>
      </c>
    </row>
    <row r="112" spans="1:10" s="76" customFormat="1" ht="15.05" customHeight="1" x14ac:dyDescent="0.25">
      <c r="A112" s="80"/>
      <c r="B112" s="28"/>
      <c r="C112" s="73" t="s">
        <v>78</v>
      </c>
      <c r="D112" s="74">
        <v>92</v>
      </c>
      <c r="E112" s="74">
        <v>112</v>
      </c>
      <c r="F112" s="75">
        <v>27.45</v>
      </c>
      <c r="G112" s="75">
        <v>15.85</v>
      </c>
      <c r="H112" s="75" t="s">
        <v>520</v>
      </c>
      <c r="I112" s="75">
        <v>45</v>
      </c>
      <c r="J112" s="75" t="s">
        <v>194</v>
      </c>
    </row>
    <row r="113" spans="1:18" s="76" customFormat="1" ht="15.05" customHeight="1" x14ac:dyDescent="0.25">
      <c r="A113" s="77"/>
      <c r="B113" s="28"/>
      <c r="C113" s="73" t="s">
        <v>334</v>
      </c>
      <c r="D113" s="74">
        <v>47</v>
      </c>
      <c r="E113" s="74">
        <v>53</v>
      </c>
      <c r="F113" s="75">
        <v>15.1</v>
      </c>
      <c r="G113" s="75">
        <v>9.4</v>
      </c>
      <c r="H113" s="75" t="s">
        <v>517</v>
      </c>
      <c r="I113" s="75">
        <v>45</v>
      </c>
      <c r="J113" s="75" t="s">
        <v>194</v>
      </c>
    </row>
    <row r="114" spans="1:18" s="76" customFormat="1" ht="15.05" customHeight="1" x14ac:dyDescent="0.25">
      <c r="A114" s="77"/>
      <c r="B114" s="28"/>
      <c r="C114" s="73" t="s">
        <v>79</v>
      </c>
      <c r="D114" s="74">
        <v>20</v>
      </c>
      <c r="E114" s="74">
        <v>21</v>
      </c>
      <c r="F114" s="75">
        <v>5.2</v>
      </c>
      <c r="G114" s="75">
        <v>3.1</v>
      </c>
      <c r="H114" s="74" t="s">
        <v>512</v>
      </c>
      <c r="I114" s="75">
        <v>45</v>
      </c>
      <c r="J114" s="75" t="s">
        <v>194</v>
      </c>
    </row>
    <row r="115" spans="1:18" s="76" customFormat="1" ht="15.05" customHeight="1" x14ac:dyDescent="0.25">
      <c r="A115" s="77"/>
      <c r="B115" s="28"/>
      <c r="C115" s="62" t="s">
        <v>80</v>
      </c>
      <c r="D115" s="74">
        <v>60</v>
      </c>
      <c r="E115" s="74">
        <v>73</v>
      </c>
      <c r="F115" s="75">
        <v>16.5</v>
      </c>
      <c r="G115" s="75">
        <v>10</v>
      </c>
      <c r="H115" s="74" t="s">
        <v>520</v>
      </c>
      <c r="I115" s="75">
        <v>45</v>
      </c>
      <c r="J115" s="75" t="s">
        <v>194</v>
      </c>
    </row>
    <row r="116" spans="1:18" s="76" customFormat="1" ht="15.05" customHeight="1" x14ac:dyDescent="0.25">
      <c r="A116" s="77"/>
      <c r="B116" s="28"/>
      <c r="C116" s="62" t="s">
        <v>405</v>
      </c>
      <c r="D116" s="74">
        <v>104</v>
      </c>
      <c r="E116" s="74">
        <v>128</v>
      </c>
      <c r="F116" s="75">
        <v>28.6</v>
      </c>
      <c r="G116" s="75">
        <v>17.7</v>
      </c>
      <c r="H116" s="75" t="s">
        <v>520</v>
      </c>
      <c r="I116" s="75">
        <v>45</v>
      </c>
      <c r="J116" s="75" t="s">
        <v>194</v>
      </c>
    </row>
    <row r="117" spans="1:18" s="76" customFormat="1" ht="15.05" customHeight="1" x14ac:dyDescent="0.25">
      <c r="A117" s="77"/>
      <c r="B117" s="28"/>
      <c r="C117" s="62" t="s">
        <v>406</v>
      </c>
      <c r="D117" s="74">
        <v>41</v>
      </c>
      <c r="E117" s="74">
        <v>57</v>
      </c>
      <c r="F117" s="75">
        <v>11.57</v>
      </c>
      <c r="G117" s="75">
        <v>6.95</v>
      </c>
      <c r="H117" s="74" t="s">
        <v>517</v>
      </c>
      <c r="I117" s="75">
        <v>47</v>
      </c>
      <c r="J117" s="75" t="s">
        <v>194</v>
      </c>
    </row>
    <row r="118" spans="1:18" s="76" customFormat="1" ht="15.05" customHeight="1" x14ac:dyDescent="0.25">
      <c r="A118" s="77"/>
      <c r="B118" s="28"/>
      <c r="C118" s="62" t="s">
        <v>335</v>
      </c>
      <c r="D118" s="74">
        <v>121</v>
      </c>
      <c r="E118" s="74">
        <v>140</v>
      </c>
      <c r="F118" s="75">
        <v>34.1</v>
      </c>
      <c r="G118" s="75">
        <v>20.399999999999999</v>
      </c>
      <c r="H118" s="75" t="s">
        <v>520</v>
      </c>
      <c r="I118" s="75">
        <v>45</v>
      </c>
      <c r="J118" s="75" t="s">
        <v>194</v>
      </c>
    </row>
    <row r="119" spans="1:18" s="76" customFormat="1" ht="15.05" customHeight="1" x14ac:dyDescent="0.25">
      <c r="A119" s="77"/>
      <c r="B119" s="28"/>
      <c r="C119" s="73" t="s">
        <v>185</v>
      </c>
      <c r="D119" s="74">
        <v>68</v>
      </c>
      <c r="E119" s="74">
        <v>74</v>
      </c>
      <c r="F119" s="75">
        <v>21.1</v>
      </c>
      <c r="G119" s="75">
        <v>12.9</v>
      </c>
      <c r="H119" s="75" t="s">
        <v>517</v>
      </c>
      <c r="I119" s="75">
        <v>46</v>
      </c>
      <c r="J119" s="75" t="s">
        <v>194</v>
      </c>
    </row>
    <row r="120" spans="1:18" s="76" customFormat="1" ht="15.05" customHeight="1" x14ac:dyDescent="0.25">
      <c r="A120" s="77"/>
      <c r="B120" s="28"/>
      <c r="C120" s="62" t="s">
        <v>81</v>
      </c>
      <c r="D120" s="74">
        <v>81</v>
      </c>
      <c r="E120" s="74">
        <v>73</v>
      </c>
      <c r="F120" s="75">
        <v>20.100000000000001</v>
      </c>
      <c r="G120" s="75">
        <v>12.4</v>
      </c>
      <c r="H120" s="75" t="s">
        <v>537</v>
      </c>
      <c r="I120" s="75">
        <v>47</v>
      </c>
      <c r="J120" s="75" t="s">
        <v>194</v>
      </c>
    </row>
    <row r="121" spans="1:18" s="76" customFormat="1" ht="15.05" customHeight="1" x14ac:dyDescent="0.25">
      <c r="A121" s="115"/>
      <c r="B121" s="28"/>
      <c r="C121" s="62" t="s">
        <v>82</v>
      </c>
      <c r="D121" s="74">
        <v>87</v>
      </c>
      <c r="E121" s="74">
        <v>93</v>
      </c>
      <c r="F121" s="75">
        <v>24.3</v>
      </c>
      <c r="G121" s="75">
        <v>14.5</v>
      </c>
      <c r="H121" s="75" t="s">
        <v>517</v>
      </c>
      <c r="I121" s="75">
        <v>52</v>
      </c>
      <c r="J121" s="75" t="s">
        <v>194</v>
      </c>
    </row>
    <row r="122" spans="1:18" s="76" customFormat="1" ht="15.05" customHeight="1" x14ac:dyDescent="0.25">
      <c r="A122" s="77"/>
      <c r="B122" s="28"/>
      <c r="C122" s="62" t="s">
        <v>83</v>
      </c>
      <c r="D122" s="74">
        <v>48</v>
      </c>
      <c r="E122" s="74">
        <v>54</v>
      </c>
      <c r="F122" s="75">
        <v>13.25</v>
      </c>
      <c r="G122" s="75">
        <v>8.25</v>
      </c>
      <c r="H122" s="75" t="s">
        <v>512</v>
      </c>
      <c r="I122" s="75">
        <v>45</v>
      </c>
      <c r="J122" s="75" t="s">
        <v>194</v>
      </c>
    </row>
    <row r="123" spans="1:18" s="76" customFormat="1" ht="15.05" customHeight="1" x14ac:dyDescent="0.25">
      <c r="A123" s="77"/>
      <c r="B123" s="28"/>
      <c r="C123" s="62" t="s">
        <v>84</v>
      </c>
      <c r="D123" s="74">
        <v>40</v>
      </c>
      <c r="E123" s="74">
        <v>42</v>
      </c>
      <c r="F123" s="75">
        <v>10.55</v>
      </c>
      <c r="G123" s="75">
        <v>7.25</v>
      </c>
      <c r="H123" s="74" t="s">
        <v>512</v>
      </c>
      <c r="I123" s="75">
        <v>45</v>
      </c>
      <c r="J123" s="75" t="s">
        <v>194</v>
      </c>
    </row>
    <row r="124" spans="1:18" s="76" customFormat="1" ht="15.05" customHeight="1" x14ac:dyDescent="0.25">
      <c r="A124" s="77"/>
      <c r="B124" s="28"/>
      <c r="C124" s="62" t="s">
        <v>397</v>
      </c>
      <c r="D124" s="74">
        <v>36</v>
      </c>
      <c r="E124" s="74">
        <v>43</v>
      </c>
      <c r="F124" s="75">
        <v>11.2</v>
      </c>
      <c r="G124" s="75">
        <v>6.4</v>
      </c>
      <c r="H124" s="74" t="s">
        <v>520</v>
      </c>
      <c r="I124" s="75">
        <v>45</v>
      </c>
      <c r="J124" s="75" t="s">
        <v>194</v>
      </c>
      <c r="K124" s="80"/>
      <c r="L124" s="80"/>
      <c r="M124" s="80"/>
      <c r="N124" s="80"/>
      <c r="O124" s="80"/>
      <c r="P124" s="80"/>
      <c r="Q124" s="80"/>
      <c r="R124" s="80"/>
    </row>
    <row r="125" spans="1:18" s="76" customFormat="1" ht="15.05" customHeight="1" x14ac:dyDescent="0.25">
      <c r="A125" s="77"/>
      <c r="B125" s="28"/>
      <c r="C125" s="62" t="s">
        <v>85</v>
      </c>
      <c r="D125" s="74">
        <v>48</v>
      </c>
      <c r="E125" s="74">
        <v>52</v>
      </c>
      <c r="F125" s="75">
        <v>14.2</v>
      </c>
      <c r="G125" s="75">
        <v>8.8000000000000007</v>
      </c>
      <c r="H125" s="75" t="s">
        <v>520</v>
      </c>
      <c r="I125" s="75">
        <v>45</v>
      </c>
      <c r="J125" s="75" t="s">
        <v>194</v>
      </c>
    </row>
    <row r="126" spans="1:18" s="76" customFormat="1" ht="15.05" customHeight="1" x14ac:dyDescent="0.25">
      <c r="A126" s="77"/>
      <c r="B126" s="28"/>
      <c r="C126" s="62" t="s">
        <v>86</v>
      </c>
      <c r="D126" s="74">
        <v>24</v>
      </c>
      <c r="E126" s="74">
        <v>26</v>
      </c>
      <c r="F126" s="75">
        <v>4.7</v>
      </c>
      <c r="G126" s="75">
        <v>2.6</v>
      </c>
      <c r="H126" s="75" t="s">
        <v>512</v>
      </c>
      <c r="I126" s="75">
        <v>45</v>
      </c>
      <c r="J126" s="75" t="s">
        <v>194</v>
      </c>
    </row>
    <row r="127" spans="1:18" s="80" customFormat="1" ht="15.05" customHeight="1" x14ac:dyDescent="0.25">
      <c r="A127" s="77"/>
      <c r="B127" s="77" t="s">
        <v>16</v>
      </c>
      <c r="C127" s="70"/>
      <c r="D127" s="94">
        <f>SUM(D73:D126)</f>
        <v>3466</v>
      </c>
      <c r="E127" s="94">
        <f>SUM(E73:E126)</f>
        <v>3828</v>
      </c>
      <c r="F127" s="95">
        <f>SUM(F73:F126)</f>
        <v>993.04000000000053</v>
      </c>
      <c r="G127" s="95">
        <f>SUM(G73:G126)</f>
        <v>593.04</v>
      </c>
      <c r="H127" s="79" t="s">
        <v>193</v>
      </c>
      <c r="I127" s="79" t="s">
        <v>193</v>
      </c>
      <c r="J127" s="95" t="s">
        <v>193</v>
      </c>
    </row>
    <row r="128" spans="1:18" s="76" customFormat="1" ht="15.05" customHeight="1" x14ac:dyDescent="0.25">
      <c r="A128" s="115" t="s">
        <v>222</v>
      </c>
      <c r="B128" s="28" t="s">
        <v>5</v>
      </c>
      <c r="C128" s="62" t="s">
        <v>205</v>
      </c>
      <c r="D128" s="162">
        <v>21</v>
      </c>
      <c r="E128" s="74">
        <v>31</v>
      </c>
      <c r="F128" s="75">
        <v>3.34</v>
      </c>
      <c r="G128" s="75">
        <v>2.0299999999999998</v>
      </c>
      <c r="H128" s="75" t="s">
        <v>521</v>
      </c>
      <c r="I128" s="75">
        <v>39</v>
      </c>
      <c r="J128" s="75" t="s">
        <v>192</v>
      </c>
    </row>
    <row r="129" spans="1:10" s="76" customFormat="1" ht="15.05" customHeight="1" x14ac:dyDescent="0.25">
      <c r="A129" s="77"/>
      <c r="B129" s="28"/>
      <c r="C129" s="62" t="s">
        <v>400</v>
      </c>
      <c r="D129" s="74">
        <v>20</v>
      </c>
      <c r="E129" s="74">
        <v>16</v>
      </c>
      <c r="F129" s="75">
        <v>1.86</v>
      </c>
      <c r="G129" s="75">
        <v>1.34</v>
      </c>
      <c r="H129" s="75" t="s">
        <v>538</v>
      </c>
      <c r="I129" s="75">
        <v>39</v>
      </c>
      <c r="J129" s="75" t="s">
        <v>192</v>
      </c>
    </row>
    <row r="130" spans="1:10" s="76" customFormat="1" ht="15.05" customHeight="1" x14ac:dyDescent="0.25">
      <c r="A130" s="77"/>
      <c r="B130" s="28"/>
      <c r="C130" s="62" t="s">
        <v>230</v>
      </c>
      <c r="D130" s="74">
        <v>15</v>
      </c>
      <c r="E130" s="74">
        <v>18</v>
      </c>
      <c r="F130" s="75">
        <v>1.1000000000000001</v>
      </c>
      <c r="G130" s="75">
        <v>0.4</v>
      </c>
      <c r="H130" s="75" t="s">
        <v>522</v>
      </c>
      <c r="I130" s="75">
        <v>39</v>
      </c>
      <c r="J130" s="75" t="s">
        <v>192</v>
      </c>
    </row>
    <row r="131" spans="1:10" s="76" customFormat="1" ht="15.05" customHeight="1" x14ac:dyDescent="0.25">
      <c r="A131" s="77"/>
      <c r="B131" s="28"/>
      <c r="C131" s="62" t="s">
        <v>473</v>
      </c>
      <c r="D131" s="74">
        <v>21</v>
      </c>
      <c r="E131" s="74">
        <v>41</v>
      </c>
      <c r="F131" s="75">
        <v>3.56</v>
      </c>
      <c r="G131" s="75">
        <v>2.52</v>
      </c>
      <c r="H131" s="161" t="s">
        <v>533</v>
      </c>
      <c r="I131" s="75">
        <v>42</v>
      </c>
      <c r="J131" s="75" t="s">
        <v>192</v>
      </c>
    </row>
    <row r="132" spans="1:10" s="76" customFormat="1" ht="15.05" customHeight="1" x14ac:dyDescent="0.25">
      <c r="A132" s="77"/>
      <c r="B132" s="28"/>
      <c r="C132" s="62" t="s">
        <v>91</v>
      </c>
      <c r="D132" s="74">
        <v>14</v>
      </c>
      <c r="E132" s="74">
        <v>26</v>
      </c>
      <c r="F132" s="75">
        <v>3.05</v>
      </c>
      <c r="G132" s="75">
        <v>2.2000000000000002</v>
      </c>
      <c r="H132" s="75" t="s">
        <v>539</v>
      </c>
      <c r="I132" s="75">
        <v>43</v>
      </c>
      <c r="J132" s="75" t="s">
        <v>194</v>
      </c>
    </row>
    <row r="133" spans="1:10" s="76" customFormat="1" ht="15.05" customHeight="1" x14ac:dyDescent="0.25">
      <c r="A133" s="115"/>
      <c r="B133" s="28"/>
      <c r="C133" s="73" t="s">
        <v>336</v>
      </c>
      <c r="D133" s="74">
        <v>22</v>
      </c>
      <c r="E133" s="74">
        <v>44</v>
      </c>
      <c r="F133" s="75">
        <v>4.0999999999999996</v>
      </c>
      <c r="G133" s="75">
        <v>2.2999999999999998</v>
      </c>
      <c r="H133" s="75" t="s">
        <v>540</v>
      </c>
      <c r="I133" s="75">
        <v>38.799999999999997</v>
      </c>
      <c r="J133" s="75" t="s">
        <v>192</v>
      </c>
    </row>
    <row r="134" spans="1:10" s="76" customFormat="1" ht="15.05" customHeight="1" x14ac:dyDescent="0.25">
      <c r="A134" s="77"/>
      <c r="B134" s="28"/>
      <c r="C134" s="73" t="s">
        <v>271</v>
      </c>
      <c r="D134" s="74">
        <v>12</v>
      </c>
      <c r="E134" s="74">
        <v>27</v>
      </c>
      <c r="F134" s="75">
        <v>2.4</v>
      </c>
      <c r="G134" s="75">
        <v>1.2</v>
      </c>
      <c r="H134" s="161" t="s">
        <v>541</v>
      </c>
      <c r="I134" s="75">
        <v>39</v>
      </c>
      <c r="J134" s="75" t="s">
        <v>192</v>
      </c>
    </row>
    <row r="135" spans="1:10" s="76" customFormat="1" ht="15.05" customHeight="1" x14ac:dyDescent="0.25">
      <c r="A135" s="77"/>
      <c r="B135" s="28"/>
      <c r="C135" s="62" t="s">
        <v>401</v>
      </c>
      <c r="D135" s="74">
        <v>24</v>
      </c>
      <c r="E135" s="74">
        <v>42</v>
      </c>
      <c r="F135" s="75">
        <v>4.16</v>
      </c>
      <c r="G135" s="75">
        <v>2.5099999999999998</v>
      </c>
      <c r="H135" s="75" t="s">
        <v>521</v>
      </c>
      <c r="I135" s="75">
        <v>39</v>
      </c>
      <c r="J135" s="75" t="s">
        <v>194</v>
      </c>
    </row>
    <row r="136" spans="1:10" s="76" customFormat="1" ht="15.05" customHeight="1" x14ac:dyDescent="0.25">
      <c r="A136" s="77"/>
      <c r="B136" s="28"/>
      <c r="C136" s="62" t="s">
        <v>94</v>
      </c>
      <c r="D136" s="74">
        <v>23</v>
      </c>
      <c r="E136" s="74">
        <v>48</v>
      </c>
      <c r="F136" s="75">
        <v>3.51</v>
      </c>
      <c r="G136" s="75">
        <v>2.36</v>
      </c>
      <c r="H136" s="75" t="s">
        <v>513</v>
      </c>
      <c r="I136" s="75">
        <v>30</v>
      </c>
      <c r="J136" s="75" t="s">
        <v>192</v>
      </c>
    </row>
    <row r="137" spans="1:10" s="76" customFormat="1" ht="15.05" customHeight="1" x14ac:dyDescent="0.25">
      <c r="A137" s="115"/>
      <c r="C137" s="62" t="s">
        <v>95</v>
      </c>
      <c r="D137" s="74">
        <v>24</v>
      </c>
      <c r="E137" s="74">
        <v>43</v>
      </c>
      <c r="F137" s="75">
        <v>4</v>
      </c>
      <c r="G137" s="75">
        <v>2.8</v>
      </c>
      <c r="H137" s="75" t="s">
        <v>542</v>
      </c>
      <c r="I137" s="75">
        <v>39</v>
      </c>
      <c r="J137" s="75" t="s">
        <v>192</v>
      </c>
    </row>
    <row r="138" spans="1:10" s="76" customFormat="1" ht="15.05" customHeight="1" x14ac:dyDescent="0.25">
      <c r="A138" s="115"/>
      <c r="C138" s="62" t="s">
        <v>493</v>
      </c>
      <c r="D138" s="74">
        <v>25</v>
      </c>
      <c r="E138" s="74">
        <v>52</v>
      </c>
      <c r="F138" s="75">
        <v>6.67</v>
      </c>
      <c r="G138" s="75">
        <v>2.83</v>
      </c>
      <c r="H138" s="75" t="s">
        <v>541</v>
      </c>
      <c r="I138" s="75">
        <v>39</v>
      </c>
      <c r="J138" s="75" t="s">
        <v>192</v>
      </c>
    </row>
    <row r="139" spans="1:10" s="76" customFormat="1" ht="15.05" customHeight="1" x14ac:dyDescent="0.25">
      <c r="A139" s="115"/>
      <c r="C139" s="62" t="s">
        <v>203</v>
      </c>
      <c r="D139" s="74">
        <v>16</v>
      </c>
      <c r="E139" s="74">
        <v>34</v>
      </c>
      <c r="F139" s="75">
        <v>1.6</v>
      </c>
      <c r="G139" s="75">
        <v>0.8</v>
      </c>
      <c r="H139" s="75" t="s">
        <v>529</v>
      </c>
      <c r="I139" s="75">
        <v>40</v>
      </c>
      <c r="J139" s="75" t="s">
        <v>192</v>
      </c>
    </row>
    <row r="140" spans="1:10" s="76" customFormat="1" ht="15.05" customHeight="1" x14ac:dyDescent="0.25">
      <c r="B140" s="28"/>
      <c r="C140" s="62" t="s">
        <v>99</v>
      </c>
      <c r="D140" s="74">
        <v>28</v>
      </c>
      <c r="E140" s="74">
        <v>56</v>
      </c>
      <c r="F140" s="75">
        <v>6.4</v>
      </c>
      <c r="G140" s="75">
        <v>5.12</v>
      </c>
      <c r="H140" s="75" t="s">
        <v>542</v>
      </c>
      <c r="I140" s="75">
        <v>39</v>
      </c>
      <c r="J140" s="75" t="s">
        <v>192</v>
      </c>
    </row>
    <row r="141" spans="1:10" s="76" customFormat="1" ht="15.05" customHeight="1" x14ac:dyDescent="0.25">
      <c r="B141" s="28"/>
      <c r="C141" s="62" t="s">
        <v>100</v>
      </c>
      <c r="D141" s="74">
        <v>22</v>
      </c>
      <c r="E141" s="74">
        <v>39</v>
      </c>
      <c r="F141" s="75">
        <v>3.65</v>
      </c>
      <c r="G141" s="75">
        <v>2.4300000000000002</v>
      </c>
      <c r="H141" s="75" t="s">
        <v>541</v>
      </c>
      <c r="I141" s="75">
        <v>25</v>
      </c>
      <c r="J141" s="75" t="s">
        <v>192</v>
      </c>
    </row>
    <row r="142" spans="1:10" s="76" customFormat="1" ht="15.05" customHeight="1" x14ac:dyDescent="0.25">
      <c r="A142" s="115"/>
      <c r="B142" s="28"/>
      <c r="C142" s="62" t="s">
        <v>101</v>
      </c>
      <c r="D142" s="74">
        <v>8</v>
      </c>
      <c r="E142" s="74">
        <v>10</v>
      </c>
      <c r="F142" s="75">
        <v>3</v>
      </c>
      <c r="G142" s="75">
        <v>2</v>
      </c>
      <c r="H142" s="75" t="s">
        <v>513</v>
      </c>
      <c r="I142" s="75">
        <v>40</v>
      </c>
      <c r="J142" s="75" t="s">
        <v>192</v>
      </c>
    </row>
    <row r="143" spans="1:10" s="76" customFormat="1" ht="15.05" customHeight="1" x14ac:dyDescent="0.25">
      <c r="A143" s="77"/>
      <c r="B143" s="28"/>
      <c r="C143" s="62" t="s">
        <v>106</v>
      </c>
      <c r="D143" s="74">
        <v>18</v>
      </c>
      <c r="E143" s="74">
        <v>17</v>
      </c>
      <c r="F143" s="75">
        <v>3.45</v>
      </c>
      <c r="G143" s="75">
        <v>1.75</v>
      </c>
      <c r="H143" s="75" t="s">
        <v>534</v>
      </c>
      <c r="I143" s="75">
        <v>45</v>
      </c>
      <c r="J143" s="75" t="s">
        <v>192</v>
      </c>
    </row>
    <row r="144" spans="1:10" s="76" customFormat="1" ht="15.05" customHeight="1" x14ac:dyDescent="0.25">
      <c r="A144" s="115"/>
      <c r="B144" s="28"/>
      <c r="C144" s="62" t="s">
        <v>102</v>
      </c>
      <c r="D144" s="74">
        <v>20</v>
      </c>
      <c r="E144" s="74">
        <v>36</v>
      </c>
      <c r="F144" s="75">
        <v>3.35</v>
      </c>
      <c r="G144" s="75">
        <v>1.75</v>
      </c>
      <c r="H144" s="75" t="s">
        <v>528</v>
      </c>
      <c r="I144" s="75">
        <v>39</v>
      </c>
      <c r="J144" s="75" t="s">
        <v>192</v>
      </c>
    </row>
    <row r="145" spans="1:10" s="76" customFormat="1" ht="15.05" customHeight="1" x14ac:dyDescent="0.25">
      <c r="A145" s="77"/>
      <c r="B145" s="28"/>
      <c r="C145" s="62" t="s">
        <v>103</v>
      </c>
      <c r="D145" s="74">
        <v>25</v>
      </c>
      <c r="E145" s="74">
        <v>52</v>
      </c>
      <c r="F145" s="75">
        <v>2.4</v>
      </c>
      <c r="G145" s="75">
        <v>1.5</v>
      </c>
      <c r="H145" s="75" t="s">
        <v>533</v>
      </c>
      <c r="I145" s="75">
        <v>41</v>
      </c>
      <c r="J145" s="75" t="s">
        <v>192</v>
      </c>
    </row>
    <row r="146" spans="1:10" s="76" customFormat="1" ht="15.05" customHeight="1" x14ac:dyDescent="0.25">
      <c r="A146" s="77"/>
      <c r="B146" s="28"/>
      <c r="C146" s="62" t="s">
        <v>104</v>
      </c>
      <c r="D146" s="74">
        <v>17</v>
      </c>
      <c r="E146" s="74">
        <v>17</v>
      </c>
      <c r="F146" s="75">
        <v>0.48</v>
      </c>
      <c r="G146" s="75">
        <v>0</v>
      </c>
      <c r="H146" s="75" t="s">
        <v>538</v>
      </c>
      <c r="I146" s="75">
        <v>37</v>
      </c>
      <c r="J146" s="75" t="s">
        <v>192</v>
      </c>
    </row>
    <row r="147" spans="1:10" s="76" customFormat="1" ht="15.05" customHeight="1" x14ac:dyDescent="0.25">
      <c r="A147" s="77"/>
      <c r="B147" s="28"/>
      <c r="C147" s="62" t="s">
        <v>105</v>
      </c>
      <c r="D147" s="74">
        <v>25</v>
      </c>
      <c r="E147" s="74">
        <v>55</v>
      </c>
      <c r="F147" s="75">
        <v>4.3</v>
      </c>
      <c r="G147" s="75">
        <v>2.2999999999999998</v>
      </c>
      <c r="H147" s="75" t="s">
        <v>540</v>
      </c>
      <c r="I147" s="75">
        <v>39</v>
      </c>
      <c r="J147" s="75" t="s">
        <v>192</v>
      </c>
    </row>
    <row r="148" spans="1:10" s="76" customFormat="1" ht="15.05" customHeight="1" x14ac:dyDescent="0.25">
      <c r="A148" s="77"/>
      <c r="B148" s="28"/>
      <c r="C148" s="62" t="s">
        <v>337</v>
      </c>
      <c r="D148" s="74">
        <v>15</v>
      </c>
      <c r="E148" s="74">
        <v>24</v>
      </c>
      <c r="F148" s="75">
        <v>1.5</v>
      </c>
      <c r="G148" s="75">
        <v>0.75</v>
      </c>
      <c r="H148" s="75" t="s">
        <v>514</v>
      </c>
      <c r="I148" s="75">
        <v>39</v>
      </c>
      <c r="J148" s="75" t="s">
        <v>192</v>
      </c>
    </row>
    <row r="149" spans="1:10" s="76" customFormat="1" ht="15.05" customHeight="1" x14ac:dyDescent="0.25">
      <c r="A149" s="77"/>
      <c r="B149" s="28"/>
      <c r="C149" s="62" t="s">
        <v>107</v>
      </c>
      <c r="D149" s="74">
        <v>21</v>
      </c>
      <c r="E149" s="74">
        <v>47</v>
      </c>
      <c r="F149" s="75">
        <v>3.8</v>
      </c>
      <c r="G149" s="75">
        <v>2.6</v>
      </c>
      <c r="H149" s="75" t="s">
        <v>541</v>
      </c>
      <c r="I149" s="75">
        <v>39</v>
      </c>
      <c r="J149" s="75" t="s">
        <v>192</v>
      </c>
    </row>
    <row r="150" spans="1:10" s="76" customFormat="1" ht="15.05" customHeight="1" x14ac:dyDescent="0.25">
      <c r="A150" s="77"/>
      <c r="B150" s="28"/>
      <c r="C150" s="62" t="s">
        <v>204</v>
      </c>
      <c r="D150" s="74">
        <v>20</v>
      </c>
      <c r="E150" s="74">
        <v>58</v>
      </c>
      <c r="F150" s="75">
        <v>4.05</v>
      </c>
      <c r="G150" s="75">
        <v>2.8</v>
      </c>
      <c r="H150" s="75" t="s">
        <v>540</v>
      </c>
      <c r="I150" s="75">
        <v>30</v>
      </c>
      <c r="J150" s="75" t="s">
        <v>192</v>
      </c>
    </row>
    <row r="151" spans="1:10" s="76" customFormat="1" ht="15.05" customHeight="1" x14ac:dyDescent="0.25">
      <c r="A151" s="77"/>
      <c r="B151" s="28"/>
      <c r="C151" s="62" t="s">
        <v>108</v>
      </c>
      <c r="D151" s="74">
        <v>32</v>
      </c>
      <c r="E151" s="74">
        <v>32</v>
      </c>
      <c r="F151" s="75">
        <v>4.4000000000000004</v>
      </c>
      <c r="G151" s="75">
        <v>2.5</v>
      </c>
      <c r="H151" s="75" t="s">
        <v>543</v>
      </c>
      <c r="I151" s="75">
        <v>42</v>
      </c>
      <c r="J151" s="75" t="s">
        <v>194</v>
      </c>
    </row>
    <row r="152" spans="1:10" s="76" customFormat="1" ht="15.05" customHeight="1" x14ac:dyDescent="0.25">
      <c r="A152" s="77"/>
      <c r="B152" s="28"/>
      <c r="C152" s="62" t="s">
        <v>109</v>
      </c>
      <c r="D152" s="74">
        <v>17</v>
      </c>
      <c r="E152" s="74">
        <v>28</v>
      </c>
      <c r="F152" s="75">
        <v>4.5</v>
      </c>
      <c r="G152" s="75">
        <v>2.4</v>
      </c>
      <c r="H152" s="75" t="s">
        <v>544</v>
      </c>
      <c r="I152" s="75">
        <v>46</v>
      </c>
      <c r="J152" s="75" t="s">
        <v>192</v>
      </c>
    </row>
    <row r="153" spans="1:10" s="80" customFormat="1" ht="15.05" customHeight="1" x14ac:dyDescent="0.25">
      <c r="A153" s="77"/>
      <c r="B153" s="77" t="s">
        <v>20</v>
      </c>
      <c r="C153" s="70"/>
      <c r="D153" s="94">
        <f>SUM(D128:D152)</f>
        <v>505</v>
      </c>
      <c r="E153" s="94">
        <f>SUM(E128:E152)</f>
        <v>893</v>
      </c>
      <c r="F153" s="95">
        <f>SUM(F128:F152)</f>
        <v>84.63</v>
      </c>
      <c r="G153" s="95">
        <f>SUM(G128:G152)</f>
        <v>51.19</v>
      </c>
      <c r="H153" s="79" t="s">
        <v>193</v>
      </c>
      <c r="I153" s="79" t="s">
        <v>193</v>
      </c>
      <c r="J153" s="95" t="s">
        <v>193</v>
      </c>
    </row>
    <row r="154" spans="1:10" s="76" customFormat="1" ht="15.05" customHeight="1" x14ac:dyDescent="0.25">
      <c r="A154" s="148" t="s">
        <v>110</v>
      </c>
      <c r="B154" s="120" t="s">
        <v>5</v>
      </c>
      <c r="C154" s="138" t="s">
        <v>338</v>
      </c>
      <c r="D154" s="149">
        <v>26</v>
      </c>
      <c r="E154" s="149">
        <v>37</v>
      </c>
      <c r="F154" s="150">
        <v>1.81</v>
      </c>
      <c r="G154" s="150">
        <v>1.2749999999999999</v>
      </c>
      <c r="H154" s="150" t="s">
        <v>545</v>
      </c>
      <c r="I154" s="150">
        <v>32</v>
      </c>
      <c r="J154" s="150" t="s">
        <v>192</v>
      </c>
    </row>
    <row r="155" spans="1:10" s="76" customFormat="1" ht="15.05" customHeight="1" x14ac:dyDescent="0.25">
      <c r="A155" s="82" t="s">
        <v>111</v>
      </c>
      <c r="B155" s="15" t="s">
        <v>14</v>
      </c>
      <c r="C155" s="83" t="s">
        <v>407</v>
      </c>
      <c r="D155" s="84">
        <v>25</v>
      </c>
      <c r="E155" s="84">
        <v>27</v>
      </c>
      <c r="F155" s="85">
        <v>4.71</v>
      </c>
      <c r="G155" s="85">
        <v>2.4</v>
      </c>
      <c r="H155" s="85" t="s">
        <v>527</v>
      </c>
      <c r="I155" s="85">
        <v>45</v>
      </c>
      <c r="J155" s="85" t="s">
        <v>194</v>
      </c>
    </row>
    <row r="156" spans="1:10" s="76" customFormat="1" ht="15.05" customHeight="1" x14ac:dyDescent="0.25">
      <c r="A156" s="77"/>
      <c r="B156" s="28"/>
      <c r="C156" s="86" t="s">
        <v>339</v>
      </c>
      <c r="D156" s="74">
        <v>100</v>
      </c>
      <c r="E156" s="74">
        <v>106</v>
      </c>
      <c r="F156" s="75">
        <v>29.8</v>
      </c>
      <c r="G156" s="75">
        <v>17.399999999999999</v>
      </c>
      <c r="H156" s="75" t="s">
        <v>520</v>
      </c>
      <c r="I156" s="75">
        <v>45</v>
      </c>
      <c r="J156" s="75" t="s">
        <v>194</v>
      </c>
    </row>
    <row r="157" spans="1:10" s="76" customFormat="1" ht="15.05" customHeight="1" x14ac:dyDescent="0.25">
      <c r="A157" s="77"/>
      <c r="B157" s="28"/>
      <c r="C157" s="73" t="s">
        <v>113</v>
      </c>
      <c r="D157" s="74">
        <v>84</v>
      </c>
      <c r="E157" s="74">
        <v>94</v>
      </c>
      <c r="F157" s="75">
        <v>22.9</v>
      </c>
      <c r="G157" s="75">
        <v>13.5</v>
      </c>
      <c r="H157" s="75" t="s">
        <v>517</v>
      </c>
      <c r="I157" s="75">
        <v>45</v>
      </c>
      <c r="J157" s="75" t="s">
        <v>194</v>
      </c>
    </row>
    <row r="158" spans="1:10" s="76" customFormat="1" ht="15.05" customHeight="1" x14ac:dyDescent="0.25">
      <c r="A158" s="77"/>
      <c r="B158" s="28"/>
      <c r="C158" s="62" t="s">
        <v>114</v>
      </c>
      <c r="D158" s="74">
        <v>52</v>
      </c>
      <c r="E158" s="74">
        <v>68</v>
      </c>
      <c r="F158" s="75">
        <v>14.1</v>
      </c>
      <c r="G158" s="75">
        <v>8.1</v>
      </c>
      <c r="H158" s="75" t="s">
        <v>512</v>
      </c>
      <c r="I158" s="75">
        <v>46</v>
      </c>
      <c r="J158" s="75" t="s">
        <v>194</v>
      </c>
    </row>
    <row r="159" spans="1:10" s="76" customFormat="1" ht="15.05" customHeight="1" x14ac:dyDescent="0.25">
      <c r="A159" s="77"/>
      <c r="B159" s="28"/>
      <c r="C159" s="62" t="s">
        <v>115</v>
      </c>
      <c r="D159" s="74">
        <v>52</v>
      </c>
      <c r="E159" s="74">
        <v>61</v>
      </c>
      <c r="F159" s="75">
        <v>14.4</v>
      </c>
      <c r="G159" s="75">
        <v>7.9</v>
      </c>
      <c r="H159" s="75" t="s">
        <v>512</v>
      </c>
      <c r="I159" s="75">
        <v>46</v>
      </c>
      <c r="J159" s="75" t="s">
        <v>194</v>
      </c>
    </row>
    <row r="160" spans="1:10" s="80" customFormat="1" ht="15.05" customHeight="1" x14ac:dyDescent="0.25">
      <c r="A160" s="77"/>
      <c r="B160" s="77" t="s">
        <v>16</v>
      </c>
      <c r="C160" s="70"/>
      <c r="D160" s="78">
        <f>SUM(D155:D159)</f>
        <v>313</v>
      </c>
      <c r="E160" s="78">
        <f>SUM(E155:E159)</f>
        <v>356</v>
      </c>
      <c r="F160" s="79">
        <f>SUM(F155:F159)</f>
        <v>85.91</v>
      </c>
      <c r="G160" s="79">
        <f>SUM(G155:G159)</f>
        <v>49.3</v>
      </c>
      <c r="H160" s="79" t="s">
        <v>193</v>
      </c>
      <c r="I160" s="79" t="s">
        <v>193</v>
      </c>
      <c r="J160" s="79" t="s">
        <v>193</v>
      </c>
    </row>
    <row r="161" spans="1:10" s="76" customFormat="1" ht="15.05" customHeight="1" x14ac:dyDescent="0.25">
      <c r="A161" s="77"/>
      <c r="B161" s="28" t="s">
        <v>5</v>
      </c>
      <c r="C161" s="62" t="s">
        <v>118</v>
      </c>
      <c r="D161" s="74">
        <v>4</v>
      </c>
      <c r="E161" s="74">
        <v>7</v>
      </c>
      <c r="F161" s="75">
        <v>3</v>
      </c>
      <c r="G161" s="75">
        <v>3</v>
      </c>
      <c r="H161" s="75" t="s">
        <v>528</v>
      </c>
      <c r="I161" s="75">
        <v>36</v>
      </c>
      <c r="J161" s="75" t="s">
        <v>192</v>
      </c>
    </row>
    <row r="162" spans="1:10" s="76" customFormat="1" ht="15.05" customHeight="1" x14ac:dyDescent="0.25">
      <c r="A162" s="77"/>
      <c r="C162" s="62" t="s">
        <v>116</v>
      </c>
      <c r="D162" s="74">
        <v>17</v>
      </c>
      <c r="E162" s="74">
        <v>50</v>
      </c>
      <c r="F162" s="75">
        <v>1.56</v>
      </c>
      <c r="G162" s="75">
        <v>0.78</v>
      </c>
      <c r="H162" s="75" t="s">
        <v>543</v>
      </c>
      <c r="I162" s="75">
        <v>32</v>
      </c>
      <c r="J162" s="75" t="s">
        <v>192</v>
      </c>
    </row>
    <row r="163" spans="1:10" s="76" customFormat="1" ht="15.05" customHeight="1" x14ac:dyDescent="0.25">
      <c r="A163" s="77"/>
      <c r="B163" s="28"/>
      <c r="C163" s="62" t="s">
        <v>546</v>
      </c>
      <c r="D163" s="74">
        <v>17</v>
      </c>
      <c r="E163" s="74">
        <v>16</v>
      </c>
      <c r="F163" s="75">
        <v>1</v>
      </c>
      <c r="G163" s="75">
        <v>0.5</v>
      </c>
      <c r="H163" s="75" t="s">
        <v>547</v>
      </c>
      <c r="I163" s="75">
        <v>37</v>
      </c>
      <c r="J163" s="75" t="s">
        <v>192</v>
      </c>
    </row>
    <row r="164" spans="1:10" s="76" customFormat="1" ht="15.05" customHeight="1" x14ac:dyDescent="0.25">
      <c r="A164" s="77"/>
      <c r="B164" s="28"/>
      <c r="C164" s="62" t="s">
        <v>436</v>
      </c>
      <c r="D164" s="74">
        <v>16</v>
      </c>
      <c r="E164" s="74">
        <v>28</v>
      </c>
      <c r="F164" s="75">
        <v>1.75</v>
      </c>
      <c r="G164" s="75">
        <v>0.8</v>
      </c>
      <c r="H164" s="75" t="s">
        <v>548</v>
      </c>
      <c r="I164" s="75">
        <v>45</v>
      </c>
      <c r="J164" s="75" t="s">
        <v>192</v>
      </c>
    </row>
    <row r="165" spans="1:10" s="80" customFormat="1" ht="15.05" customHeight="1" x14ac:dyDescent="0.25">
      <c r="A165" s="77"/>
      <c r="B165" s="77" t="s">
        <v>20</v>
      </c>
      <c r="C165" s="70"/>
      <c r="D165" s="78">
        <f>SUM(D161:D164)</f>
        <v>54</v>
      </c>
      <c r="E165" s="78">
        <f>SUM(E161:E164)</f>
        <v>101</v>
      </c>
      <c r="F165" s="79">
        <f>SUM(F161:F164)</f>
        <v>7.3100000000000005</v>
      </c>
      <c r="G165" s="79">
        <f>SUM(G161:G164)</f>
        <v>5.08</v>
      </c>
      <c r="H165" s="79" t="s">
        <v>193</v>
      </c>
      <c r="I165" s="79" t="s">
        <v>193</v>
      </c>
      <c r="J165" s="79" t="s">
        <v>193</v>
      </c>
    </row>
    <row r="166" spans="1:10" s="76" customFormat="1" ht="15.05" customHeight="1" x14ac:dyDescent="0.25">
      <c r="A166" s="148" t="s">
        <v>119</v>
      </c>
      <c r="B166" s="120" t="s">
        <v>5</v>
      </c>
      <c r="C166" s="138" t="s">
        <v>207</v>
      </c>
      <c r="D166" s="149">
        <v>17</v>
      </c>
      <c r="E166" s="149">
        <v>18</v>
      </c>
      <c r="F166" s="150">
        <v>1.8</v>
      </c>
      <c r="G166" s="150">
        <v>1.1000000000000001</v>
      </c>
      <c r="H166" s="150" t="s">
        <v>549</v>
      </c>
      <c r="I166" s="150">
        <v>39</v>
      </c>
      <c r="J166" s="150" t="s">
        <v>192</v>
      </c>
    </row>
    <row r="167" spans="1:10" s="76" customFormat="1" ht="15.05" customHeight="1" x14ac:dyDescent="0.25">
      <c r="A167" s="148" t="s">
        <v>121</v>
      </c>
      <c r="B167" s="120" t="s">
        <v>5</v>
      </c>
      <c r="C167" s="151" t="s">
        <v>340</v>
      </c>
      <c r="D167" s="149">
        <v>17</v>
      </c>
      <c r="E167" s="149">
        <v>14</v>
      </c>
      <c r="F167" s="150">
        <v>0.86</v>
      </c>
      <c r="G167" s="150">
        <v>0.43</v>
      </c>
      <c r="H167" s="150" t="s">
        <v>550</v>
      </c>
      <c r="I167" s="150">
        <v>40</v>
      </c>
      <c r="J167" s="150" t="s">
        <v>192</v>
      </c>
    </row>
    <row r="168" spans="1:10" s="76" customFormat="1" ht="15.05" customHeight="1" x14ac:dyDescent="0.25">
      <c r="A168" s="77" t="s">
        <v>122</v>
      </c>
      <c r="B168" s="28" t="s">
        <v>14</v>
      </c>
      <c r="C168" s="62" t="s">
        <v>123</v>
      </c>
      <c r="D168" s="74">
        <v>90</v>
      </c>
      <c r="E168" s="74">
        <v>121</v>
      </c>
      <c r="F168" s="75">
        <v>29.8</v>
      </c>
      <c r="G168" s="75">
        <v>18.600000000000001</v>
      </c>
      <c r="H168" s="75" t="s">
        <v>517</v>
      </c>
      <c r="I168" s="159">
        <v>46</v>
      </c>
      <c r="J168" s="157" t="s">
        <v>194</v>
      </c>
    </row>
    <row r="169" spans="1:10" s="76" customFormat="1" ht="15.05" customHeight="1" x14ac:dyDescent="0.25">
      <c r="A169" s="77"/>
      <c r="B169" s="28"/>
      <c r="C169" s="73" t="s">
        <v>341</v>
      </c>
      <c r="D169" s="74">
        <v>118</v>
      </c>
      <c r="E169" s="74">
        <v>156</v>
      </c>
      <c r="F169" s="75">
        <v>38.6</v>
      </c>
      <c r="G169" s="75">
        <v>23.2</v>
      </c>
      <c r="H169" s="75" t="s">
        <v>517</v>
      </c>
      <c r="I169" s="160">
        <v>46</v>
      </c>
      <c r="J169" s="158" t="s">
        <v>194</v>
      </c>
    </row>
    <row r="170" spans="1:10" s="76" customFormat="1" ht="15.05" customHeight="1" x14ac:dyDescent="0.25">
      <c r="A170" s="77"/>
      <c r="B170" s="28"/>
      <c r="C170" s="73" t="s">
        <v>551</v>
      </c>
      <c r="D170" s="74">
        <v>98</v>
      </c>
      <c r="E170" s="74">
        <v>136</v>
      </c>
      <c r="F170" s="75">
        <v>32.6</v>
      </c>
      <c r="G170" s="75">
        <v>21</v>
      </c>
      <c r="H170" s="75" t="s">
        <v>517</v>
      </c>
      <c r="I170" s="160">
        <v>46</v>
      </c>
      <c r="J170" s="158" t="s">
        <v>194</v>
      </c>
    </row>
    <row r="171" spans="1:10" s="76" customFormat="1" ht="15.05" customHeight="1" x14ac:dyDescent="0.25">
      <c r="A171" s="77"/>
      <c r="B171" s="28"/>
      <c r="C171" s="73" t="s">
        <v>552</v>
      </c>
      <c r="D171" s="74">
        <v>64</v>
      </c>
      <c r="E171" s="74">
        <v>52</v>
      </c>
      <c r="F171" s="75">
        <v>20</v>
      </c>
      <c r="G171" s="75">
        <v>13.2</v>
      </c>
      <c r="H171" s="75" t="s">
        <v>520</v>
      </c>
      <c r="I171" s="160">
        <v>50</v>
      </c>
      <c r="J171" s="158" t="s">
        <v>194</v>
      </c>
    </row>
    <row r="172" spans="1:10" s="76" customFormat="1" ht="15.05" customHeight="1" x14ac:dyDescent="0.25">
      <c r="A172" s="77"/>
      <c r="B172" s="28"/>
      <c r="C172" s="73" t="s">
        <v>342</v>
      </c>
      <c r="D172" s="74">
        <v>60</v>
      </c>
      <c r="E172" s="74">
        <v>69</v>
      </c>
      <c r="F172" s="75">
        <v>22.8</v>
      </c>
      <c r="G172" s="75">
        <v>16.100000000000001</v>
      </c>
      <c r="H172" s="75" t="s">
        <v>517</v>
      </c>
      <c r="I172" s="160">
        <v>46</v>
      </c>
      <c r="J172" s="158" t="s">
        <v>194</v>
      </c>
    </row>
    <row r="173" spans="1:10" s="76" customFormat="1" ht="15.05" customHeight="1" x14ac:dyDescent="0.25">
      <c r="A173" s="77"/>
      <c r="B173" s="28"/>
      <c r="C173" s="73" t="s">
        <v>476</v>
      </c>
      <c r="D173" s="74">
        <v>56</v>
      </c>
      <c r="E173" s="74">
        <v>84</v>
      </c>
      <c r="F173" s="75">
        <v>18.2</v>
      </c>
      <c r="G173" s="75">
        <v>10.199999999999999</v>
      </c>
      <c r="H173" s="75" t="s">
        <v>517</v>
      </c>
      <c r="I173" s="160">
        <v>46</v>
      </c>
      <c r="J173" s="158" t="s">
        <v>194</v>
      </c>
    </row>
    <row r="174" spans="1:10" s="76" customFormat="1" ht="15.05" customHeight="1" x14ac:dyDescent="0.25">
      <c r="A174" s="77"/>
      <c r="B174" s="28"/>
      <c r="C174" s="73" t="s">
        <v>409</v>
      </c>
      <c r="D174" s="74">
        <v>55</v>
      </c>
      <c r="E174" s="74">
        <v>135</v>
      </c>
      <c r="F174" s="75">
        <v>14</v>
      </c>
      <c r="G174" s="75">
        <v>7</v>
      </c>
      <c r="H174" s="75" t="s">
        <v>520</v>
      </c>
      <c r="I174" s="160">
        <v>49</v>
      </c>
      <c r="J174" s="158" t="s">
        <v>194</v>
      </c>
    </row>
    <row r="175" spans="1:10" s="80" customFormat="1" ht="15.05" customHeight="1" x14ac:dyDescent="0.25">
      <c r="A175" s="77"/>
      <c r="B175" s="77" t="s">
        <v>16</v>
      </c>
      <c r="C175" s="77"/>
      <c r="D175" s="78">
        <f>SUM(D168:D174)</f>
        <v>541</v>
      </c>
      <c r="E175" s="78">
        <f t="shared" ref="E175:F175" si="10">SUM(E168:E174)</f>
        <v>753</v>
      </c>
      <c r="F175" s="79">
        <f t="shared" si="10"/>
        <v>176</v>
      </c>
      <c r="G175" s="79">
        <f>SUM(G168:G174)</f>
        <v>109.3</v>
      </c>
      <c r="H175" s="79" t="s">
        <v>193</v>
      </c>
      <c r="I175" s="79" t="s">
        <v>193</v>
      </c>
      <c r="J175" s="79" t="s">
        <v>193</v>
      </c>
    </row>
    <row r="176" spans="1:10" s="76" customFormat="1" ht="15.05" customHeight="1" x14ac:dyDescent="0.25">
      <c r="A176" s="77"/>
      <c r="B176" s="28" t="s">
        <v>5</v>
      </c>
      <c r="C176" s="62" t="s">
        <v>125</v>
      </c>
      <c r="D176" s="74">
        <v>26</v>
      </c>
      <c r="E176" s="74">
        <v>51</v>
      </c>
      <c r="F176" s="75">
        <v>5.0199999999999996</v>
      </c>
      <c r="G176" s="75">
        <v>2.61</v>
      </c>
      <c r="H176" s="75" t="s">
        <v>521</v>
      </c>
      <c r="I176" s="75">
        <v>39</v>
      </c>
      <c r="J176" s="75" t="s">
        <v>194</v>
      </c>
    </row>
    <row r="177" spans="1:10" s="76" customFormat="1" ht="15.05" customHeight="1" x14ac:dyDescent="0.25">
      <c r="A177" s="77"/>
      <c r="B177" s="28"/>
      <c r="C177" s="62" t="s">
        <v>126</v>
      </c>
      <c r="D177" s="74">
        <v>39</v>
      </c>
      <c r="E177" s="74">
        <v>79</v>
      </c>
      <c r="F177" s="75">
        <v>6.76</v>
      </c>
      <c r="G177" s="75">
        <v>4.16</v>
      </c>
      <c r="H177" s="75" t="s">
        <v>553</v>
      </c>
      <c r="I177" s="75">
        <v>39</v>
      </c>
      <c r="J177" s="75" t="s">
        <v>192</v>
      </c>
    </row>
    <row r="178" spans="1:10" s="76" customFormat="1" ht="15.05" customHeight="1" x14ac:dyDescent="0.25">
      <c r="A178" s="77"/>
      <c r="B178" s="28"/>
      <c r="C178" s="73" t="s">
        <v>344</v>
      </c>
      <c r="D178" s="74">
        <v>16</v>
      </c>
      <c r="E178" s="74">
        <v>31</v>
      </c>
      <c r="F178" s="75">
        <v>2.77</v>
      </c>
      <c r="G178" s="75">
        <v>1.84</v>
      </c>
      <c r="H178" s="75" t="s">
        <v>521</v>
      </c>
      <c r="I178" s="75">
        <v>39</v>
      </c>
      <c r="J178" s="75" t="s">
        <v>192</v>
      </c>
    </row>
    <row r="179" spans="1:10" s="76" customFormat="1" ht="15.05" customHeight="1" x14ac:dyDescent="0.25">
      <c r="A179" s="77"/>
      <c r="B179" s="28"/>
      <c r="C179" s="62" t="s">
        <v>127</v>
      </c>
      <c r="D179" s="74">
        <v>21</v>
      </c>
      <c r="E179" s="74">
        <v>49</v>
      </c>
      <c r="F179" s="75">
        <v>2.81</v>
      </c>
      <c r="G179" s="75">
        <v>1.87</v>
      </c>
      <c r="H179" s="75" t="s">
        <v>521</v>
      </c>
      <c r="I179" s="75">
        <v>39</v>
      </c>
      <c r="J179" s="75" t="s">
        <v>192</v>
      </c>
    </row>
    <row r="180" spans="1:10" s="76" customFormat="1" ht="15.05" customHeight="1" x14ac:dyDescent="0.25">
      <c r="A180" s="77"/>
      <c r="B180" s="28"/>
      <c r="C180" s="62" t="s">
        <v>128</v>
      </c>
      <c r="D180" s="74">
        <v>20</v>
      </c>
      <c r="E180" s="74">
        <v>44</v>
      </c>
      <c r="F180" s="75">
        <v>2.8</v>
      </c>
      <c r="G180" s="75">
        <v>1.87</v>
      </c>
      <c r="H180" s="75" t="s">
        <v>521</v>
      </c>
      <c r="I180" s="75">
        <v>39</v>
      </c>
      <c r="J180" s="75" t="s">
        <v>192</v>
      </c>
    </row>
    <row r="181" spans="1:10" s="80" customFormat="1" ht="15.05" customHeight="1" x14ac:dyDescent="0.25">
      <c r="A181" s="77"/>
      <c r="B181" s="77" t="s">
        <v>20</v>
      </c>
      <c r="C181" s="77"/>
      <c r="D181" s="78">
        <f>SUM(D176:D180)</f>
        <v>122</v>
      </c>
      <c r="E181" s="78">
        <f>SUM(E176:E180)</f>
        <v>254</v>
      </c>
      <c r="F181" s="79">
        <f>SUM(F176:F180)</f>
        <v>20.16</v>
      </c>
      <c r="G181" s="79">
        <f>SUM(G176:G180)</f>
        <v>12.350000000000001</v>
      </c>
      <c r="H181" s="79" t="s">
        <v>193</v>
      </c>
      <c r="I181" s="79" t="s">
        <v>193</v>
      </c>
      <c r="J181" s="79" t="s">
        <v>193</v>
      </c>
    </row>
    <row r="182" spans="1:10" s="76" customFormat="1" ht="15.05" customHeight="1" x14ac:dyDescent="0.25">
      <c r="A182" s="82" t="s">
        <v>129</v>
      </c>
      <c r="B182" s="15" t="s">
        <v>14</v>
      </c>
      <c r="C182" s="72" t="s">
        <v>345</v>
      </c>
      <c r="D182" s="84">
        <v>43</v>
      </c>
      <c r="E182" s="84">
        <v>60</v>
      </c>
      <c r="F182" s="85">
        <v>11.45</v>
      </c>
      <c r="G182" s="85">
        <v>6.35</v>
      </c>
      <c r="H182" s="85" t="s">
        <v>512</v>
      </c>
      <c r="I182" s="85">
        <v>45</v>
      </c>
      <c r="J182" s="85" t="s">
        <v>194</v>
      </c>
    </row>
    <row r="183" spans="1:10" s="76" customFormat="1" ht="15.05" customHeight="1" x14ac:dyDescent="0.25">
      <c r="A183" s="140"/>
      <c r="B183" s="127" t="s">
        <v>5</v>
      </c>
      <c r="C183" s="145" t="s">
        <v>129</v>
      </c>
      <c r="D183" s="146">
        <v>18</v>
      </c>
      <c r="E183" s="146">
        <v>23</v>
      </c>
      <c r="F183" s="147">
        <v>1.88</v>
      </c>
      <c r="G183" s="147">
        <v>1.33</v>
      </c>
      <c r="H183" s="147" t="s">
        <v>554</v>
      </c>
      <c r="I183" s="147">
        <v>39</v>
      </c>
      <c r="J183" s="147" t="s">
        <v>192</v>
      </c>
    </row>
    <row r="184" spans="1:10" s="76" customFormat="1" ht="15.05" customHeight="1" x14ac:dyDescent="0.25">
      <c r="A184" s="77" t="s">
        <v>130</v>
      </c>
      <c r="B184" s="28" t="s">
        <v>14</v>
      </c>
      <c r="C184" s="73" t="s">
        <v>346</v>
      </c>
      <c r="D184" s="74">
        <v>90</v>
      </c>
      <c r="E184" s="74">
        <v>104</v>
      </c>
      <c r="F184" s="75">
        <v>24.2</v>
      </c>
      <c r="G184" s="75">
        <v>14.8</v>
      </c>
      <c r="H184" s="75" t="s">
        <v>517</v>
      </c>
      <c r="I184" s="75">
        <v>46</v>
      </c>
      <c r="J184" s="75" t="s">
        <v>194</v>
      </c>
    </row>
    <row r="185" spans="1:10" s="76" customFormat="1" ht="15.05" customHeight="1" x14ac:dyDescent="0.25">
      <c r="A185" s="77"/>
      <c r="B185" s="28"/>
      <c r="C185" s="62" t="s">
        <v>132</v>
      </c>
      <c r="D185" s="74">
        <v>56</v>
      </c>
      <c r="E185" s="74">
        <v>58</v>
      </c>
      <c r="F185" s="75">
        <v>12</v>
      </c>
      <c r="G185" s="75">
        <v>7.2</v>
      </c>
      <c r="H185" s="75" t="s">
        <v>527</v>
      </c>
      <c r="I185" s="75">
        <v>52</v>
      </c>
      <c r="J185" s="75" t="s">
        <v>194</v>
      </c>
    </row>
    <row r="186" spans="1:10" s="76" customFormat="1" ht="15.05" customHeight="1" x14ac:dyDescent="0.25">
      <c r="A186" s="77"/>
      <c r="B186" s="28"/>
      <c r="C186" s="114" t="s">
        <v>208</v>
      </c>
      <c r="D186" s="74">
        <v>90</v>
      </c>
      <c r="E186" s="74">
        <v>110</v>
      </c>
      <c r="F186" s="75">
        <v>24.2</v>
      </c>
      <c r="G186" s="75">
        <v>15.4</v>
      </c>
      <c r="H186" s="75" t="s">
        <v>517</v>
      </c>
      <c r="I186" s="75">
        <v>46</v>
      </c>
      <c r="J186" s="75" t="s">
        <v>194</v>
      </c>
    </row>
    <row r="187" spans="1:10" s="76" customFormat="1" ht="15.05" customHeight="1" x14ac:dyDescent="0.25">
      <c r="A187" s="77"/>
      <c r="B187" s="28"/>
      <c r="C187" s="114" t="s">
        <v>295</v>
      </c>
      <c r="D187" s="74">
        <v>90</v>
      </c>
      <c r="E187" s="74">
        <v>106</v>
      </c>
      <c r="F187" s="75">
        <v>24.2</v>
      </c>
      <c r="G187" s="75">
        <v>14</v>
      </c>
      <c r="H187" s="75" t="s">
        <v>517</v>
      </c>
      <c r="I187" s="75">
        <v>46</v>
      </c>
      <c r="J187" s="75" t="s">
        <v>194</v>
      </c>
    </row>
    <row r="188" spans="1:10" s="76" customFormat="1" ht="15.05" customHeight="1" x14ac:dyDescent="0.25">
      <c r="A188" s="77"/>
      <c r="B188" s="28"/>
      <c r="C188" s="62" t="s">
        <v>347</v>
      </c>
      <c r="D188" s="74">
        <v>44</v>
      </c>
      <c r="E188" s="74">
        <v>39</v>
      </c>
      <c r="F188" s="75">
        <v>11.4</v>
      </c>
      <c r="G188" s="75">
        <v>6</v>
      </c>
      <c r="H188" s="75" t="s">
        <v>527</v>
      </c>
      <c r="I188" s="75">
        <v>46</v>
      </c>
      <c r="J188" s="75" t="s">
        <v>194</v>
      </c>
    </row>
    <row r="189" spans="1:10" s="76" customFormat="1" ht="15.05" customHeight="1" x14ac:dyDescent="0.25">
      <c r="A189" s="77"/>
      <c r="B189" s="28"/>
      <c r="C189" s="62" t="s">
        <v>296</v>
      </c>
      <c r="D189" s="74">
        <v>50</v>
      </c>
      <c r="E189" s="74">
        <v>59</v>
      </c>
      <c r="F189" s="75">
        <v>13</v>
      </c>
      <c r="G189" s="75">
        <v>8.4</v>
      </c>
      <c r="H189" s="75" t="s">
        <v>517</v>
      </c>
      <c r="I189" s="75">
        <v>46</v>
      </c>
      <c r="J189" s="75" t="s">
        <v>194</v>
      </c>
    </row>
    <row r="190" spans="1:10" s="80" customFormat="1" ht="15.05" customHeight="1" x14ac:dyDescent="0.25">
      <c r="A190" s="77"/>
      <c r="B190" s="77" t="s">
        <v>16</v>
      </c>
      <c r="C190" s="77"/>
      <c r="D190" s="78">
        <f>SUM(D184:D189)</f>
        <v>420</v>
      </c>
      <c r="E190" s="78">
        <f t="shared" ref="E190:G190" si="11">SUM(E184:E189)</f>
        <v>476</v>
      </c>
      <c r="F190" s="78">
        <f t="shared" si="11"/>
        <v>109.00000000000001</v>
      </c>
      <c r="G190" s="78">
        <f t="shared" si="11"/>
        <v>65.8</v>
      </c>
      <c r="H190" s="79" t="s">
        <v>193</v>
      </c>
      <c r="I190" s="79" t="s">
        <v>193</v>
      </c>
      <c r="J190" s="79" t="s">
        <v>193</v>
      </c>
    </row>
    <row r="191" spans="1:10" s="76" customFormat="1" ht="15.05" customHeight="1" x14ac:dyDescent="0.25">
      <c r="A191" s="77"/>
      <c r="B191" s="28" t="s">
        <v>5</v>
      </c>
      <c r="C191" s="29" t="s">
        <v>348</v>
      </c>
      <c r="D191" s="74">
        <v>49</v>
      </c>
      <c r="E191" s="74">
        <v>44</v>
      </c>
      <c r="F191" s="75">
        <v>9</v>
      </c>
      <c r="G191" s="75">
        <v>5</v>
      </c>
      <c r="H191" s="75" t="s">
        <v>555</v>
      </c>
      <c r="I191" s="75">
        <v>39</v>
      </c>
      <c r="J191" s="75" t="s">
        <v>194</v>
      </c>
    </row>
    <row r="192" spans="1:10" s="76" customFormat="1" ht="15.05" customHeight="1" x14ac:dyDescent="0.25">
      <c r="A192" s="77"/>
      <c r="B192" s="28"/>
      <c r="C192" s="62" t="s">
        <v>297</v>
      </c>
      <c r="D192" s="74">
        <v>60</v>
      </c>
      <c r="E192" s="74">
        <v>141</v>
      </c>
      <c r="F192" s="75">
        <v>12.3</v>
      </c>
      <c r="G192" s="75">
        <v>9</v>
      </c>
      <c r="H192" s="75" t="s">
        <v>513</v>
      </c>
      <c r="I192" s="75">
        <v>34</v>
      </c>
      <c r="J192" s="75" t="s">
        <v>192</v>
      </c>
    </row>
    <row r="193" spans="1:10" s="76" customFormat="1" ht="15.05" customHeight="1" x14ac:dyDescent="0.25">
      <c r="A193" s="77"/>
      <c r="B193" s="28"/>
      <c r="C193" s="62" t="s">
        <v>209</v>
      </c>
      <c r="D193" s="74">
        <v>16</v>
      </c>
      <c r="E193" s="74">
        <v>41</v>
      </c>
      <c r="F193" s="75">
        <v>2.1</v>
      </c>
      <c r="G193" s="75">
        <v>0.5</v>
      </c>
      <c r="H193" s="75" t="s">
        <v>529</v>
      </c>
      <c r="I193" s="75">
        <v>40</v>
      </c>
      <c r="J193" s="75" t="s">
        <v>192</v>
      </c>
    </row>
    <row r="194" spans="1:10" s="76" customFormat="1" ht="15.05" customHeight="1" x14ac:dyDescent="0.25">
      <c r="A194" s="77"/>
      <c r="B194" s="77" t="s">
        <v>20</v>
      </c>
      <c r="C194" s="28"/>
      <c r="D194" s="78">
        <f>SUM(D191:D193)</f>
        <v>125</v>
      </c>
      <c r="E194" s="78">
        <f>SUM(E191:E193)</f>
        <v>226</v>
      </c>
      <c r="F194" s="79">
        <f>SUM(F191:F193)</f>
        <v>23.400000000000002</v>
      </c>
      <c r="G194" s="79">
        <f>SUM(G191:G193)</f>
        <v>14.5</v>
      </c>
      <c r="H194" s="79" t="s">
        <v>193</v>
      </c>
      <c r="I194" s="79" t="s">
        <v>193</v>
      </c>
      <c r="J194" s="79" t="s">
        <v>193</v>
      </c>
    </row>
    <row r="195" spans="1:10" s="76" customFormat="1" ht="15.05" customHeight="1" x14ac:dyDescent="0.25">
      <c r="A195" s="82" t="s">
        <v>136</v>
      </c>
      <c r="B195" s="15" t="s">
        <v>14</v>
      </c>
      <c r="C195" s="72" t="s">
        <v>349</v>
      </c>
      <c r="D195" s="84">
        <v>34</v>
      </c>
      <c r="E195" s="84">
        <v>41</v>
      </c>
      <c r="F195" s="85">
        <v>9.41</v>
      </c>
      <c r="G195" s="85">
        <v>4.9000000000000004</v>
      </c>
      <c r="H195" s="85" t="s">
        <v>512</v>
      </c>
      <c r="I195" s="85">
        <v>46</v>
      </c>
      <c r="J195" s="85" t="s">
        <v>194</v>
      </c>
    </row>
    <row r="196" spans="1:10" s="76" customFormat="1" ht="15.05" customHeight="1" x14ac:dyDescent="0.25">
      <c r="A196" s="77"/>
      <c r="B196" s="28"/>
      <c r="C196" s="62" t="s">
        <v>137</v>
      </c>
      <c r="D196" s="74">
        <v>57</v>
      </c>
      <c r="E196" s="74">
        <v>73</v>
      </c>
      <c r="F196" s="75">
        <v>16.8</v>
      </c>
      <c r="G196" s="75">
        <v>10.8</v>
      </c>
      <c r="H196" s="75" t="s">
        <v>512</v>
      </c>
      <c r="I196" s="75">
        <v>46</v>
      </c>
      <c r="J196" s="75" t="s">
        <v>194</v>
      </c>
    </row>
    <row r="197" spans="1:10" s="76" customFormat="1" ht="15.05" customHeight="1" x14ac:dyDescent="0.25">
      <c r="A197" s="77"/>
      <c r="B197" s="28"/>
      <c r="C197" s="62" t="s">
        <v>138</v>
      </c>
      <c r="D197" s="74">
        <v>59</v>
      </c>
      <c r="E197" s="74">
        <v>66</v>
      </c>
      <c r="F197" s="75">
        <v>14.9</v>
      </c>
      <c r="G197" s="75">
        <v>9.4</v>
      </c>
      <c r="H197" s="75" t="s">
        <v>524</v>
      </c>
      <c r="I197" s="75">
        <v>45</v>
      </c>
      <c r="J197" s="75" t="s">
        <v>194</v>
      </c>
    </row>
    <row r="198" spans="1:10" s="80" customFormat="1" ht="15.05" customHeight="1" x14ac:dyDescent="0.25">
      <c r="A198" s="77"/>
      <c r="B198" s="77" t="s">
        <v>16</v>
      </c>
      <c r="C198" s="77"/>
      <c r="D198" s="78">
        <f>SUM(D195:D197)</f>
        <v>150</v>
      </c>
      <c r="E198" s="78">
        <f>SUM(E195:E197)</f>
        <v>180</v>
      </c>
      <c r="F198" s="79">
        <f t="shared" ref="F198:G198" si="12">SUM(F195:F197)</f>
        <v>41.11</v>
      </c>
      <c r="G198" s="79">
        <f t="shared" si="12"/>
        <v>25.1</v>
      </c>
      <c r="H198" s="79" t="s">
        <v>193</v>
      </c>
      <c r="I198" s="79" t="s">
        <v>193</v>
      </c>
      <c r="J198" s="79" t="s">
        <v>193</v>
      </c>
    </row>
    <row r="199" spans="1:10" s="76" customFormat="1" ht="15.05" customHeight="1" x14ac:dyDescent="0.25">
      <c r="A199" s="77"/>
      <c r="B199" s="28" t="s">
        <v>5</v>
      </c>
      <c r="C199" s="62" t="s">
        <v>139</v>
      </c>
      <c r="D199" s="74">
        <v>17</v>
      </c>
      <c r="E199" s="74">
        <v>35</v>
      </c>
      <c r="F199" s="75">
        <v>1.8</v>
      </c>
      <c r="G199" s="75">
        <v>0.9</v>
      </c>
      <c r="H199" s="75" t="s">
        <v>533</v>
      </c>
      <c r="I199" s="75">
        <v>42</v>
      </c>
      <c r="J199" s="75" t="s">
        <v>192</v>
      </c>
    </row>
    <row r="200" spans="1:10" s="76" customFormat="1" ht="15.05" customHeight="1" x14ac:dyDescent="0.25">
      <c r="A200" s="77"/>
      <c r="B200" s="28"/>
      <c r="C200" s="62" t="s">
        <v>140</v>
      </c>
      <c r="D200" s="74">
        <v>25</v>
      </c>
      <c r="E200" s="74">
        <v>25</v>
      </c>
      <c r="F200" s="75">
        <v>3.7</v>
      </c>
      <c r="G200" s="75">
        <v>1.9</v>
      </c>
      <c r="H200" s="75" t="s">
        <v>535</v>
      </c>
      <c r="I200" s="75">
        <v>45</v>
      </c>
      <c r="J200" s="75" t="s">
        <v>192</v>
      </c>
    </row>
    <row r="201" spans="1:10" s="76" customFormat="1" ht="15.05" customHeight="1" x14ac:dyDescent="0.25">
      <c r="A201" s="77"/>
      <c r="B201" s="28"/>
      <c r="C201" s="62" t="s">
        <v>141</v>
      </c>
      <c r="D201" s="74">
        <v>15</v>
      </c>
      <c r="E201" s="74">
        <v>34</v>
      </c>
      <c r="F201" s="75">
        <v>1.8</v>
      </c>
      <c r="G201" s="75">
        <v>1.3</v>
      </c>
      <c r="H201" s="75" t="s">
        <v>543</v>
      </c>
      <c r="I201" s="75">
        <v>41</v>
      </c>
      <c r="J201" s="75" t="s">
        <v>192</v>
      </c>
    </row>
    <row r="202" spans="1:10" s="80" customFormat="1" ht="15.05" customHeight="1" x14ac:dyDescent="0.25">
      <c r="A202" s="77"/>
      <c r="B202" s="77" t="s">
        <v>20</v>
      </c>
      <c r="C202" s="77"/>
      <c r="D202" s="78">
        <f>SUM(D199:D201)</f>
        <v>57</v>
      </c>
      <c r="E202" s="78">
        <f>SUM(E199:E201)</f>
        <v>94</v>
      </c>
      <c r="F202" s="79">
        <f t="shared" ref="F202:G202" si="13">SUM(F199:F201)</f>
        <v>7.3</v>
      </c>
      <c r="G202" s="79">
        <f t="shared" si="13"/>
        <v>4.0999999999999996</v>
      </c>
      <c r="H202" s="79" t="s">
        <v>193</v>
      </c>
      <c r="I202" s="79" t="s">
        <v>193</v>
      </c>
      <c r="J202" s="79" t="s">
        <v>193</v>
      </c>
    </row>
    <row r="203" spans="1:10" s="80" customFormat="1" ht="15.05" customHeight="1" x14ac:dyDescent="0.25">
      <c r="A203" s="82" t="s">
        <v>142</v>
      </c>
      <c r="B203" s="15" t="s">
        <v>14</v>
      </c>
      <c r="C203" s="16" t="s">
        <v>496</v>
      </c>
      <c r="D203" s="168">
        <v>54</v>
      </c>
      <c r="E203" s="168">
        <v>72</v>
      </c>
      <c r="F203" s="169">
        <v>13.4</v>
      </c>
      <c r="G203" s="169">
        <v>8.8000000000000007</v>
      </c>
      <c r="H203" s="85" t="s">
        <v>517</v>
      </c>
      <c r="I203" s="85">
        <v>50</v>
      </c>
      <c r="J203" s="85" t="s">
        <v>194</v>
      </c>
    </row>
    <row r="204" spans="1:10" s="76" customFormat="1" ht="15.05" customHeight="1" x14ac:dyDescent="0.25">
      <c r="B204" s="127" t="s">
        <v>5</v>
      </c>
      <c r="C204" s="145" t="s">
        <v>143</v>
      </c>
      <c r="D204" s="146">
        <v>18</v>
      </c>
      <c r="E204" s="146">
        <v>23</v>
      </c>
      <c r="F204" s="147">
        <v>2.64</v>
      </c>
      <c r="G204" s="147">
        <v>1.77</v>
      </c>
      <c r="H204" s="147" t="s">
        <v>528</v>
      </c>
      <c r="I204" s="147">
        <v>39</v>
      </c>
      <c r="J204" s="147" t="s">
        <v>192</v>
      </c>
    </row>
    <row r="205" spans="1:10" s="76" customFormat="1" ht="15.05" customHeight="1" x14ac:dyDescent="0.25">
      <c r="A205" s="82" t="s">
        <v>144</v>
      </c>
      <c r="B205" s="15" t="s">
        <v>14</v>
      </c>
      <c r="C205" s="83" t="s">
        <v>210</v>
      </c>
      <c r="D205" s="84">
        <v>64</v>
      </c>
      <c r="E205" s="84">
        <v>88</v>
      </c>
      <c r="F205" s="85">
        <v>18.600000000000001</v>
      </c>
      <c r="G205" s="85">
        <v>11.5</v>
      </c>
      <c r="H205" s="85" t="s">
        <v>517</v>
      </c>
      <c r="I205" s="85">
        <v>46</v>
      </c>
      <c r="J205" s="85" t="s">
        <v>194</v>
      </c>
    </row>
    <row r="206" spans="1:10" s="76" customFormat="1" ht="15.05" customHeight="1" x14ac:dyDescent="0.25">
      <c r="A206" s="77"/>
      <c r="B206" s="28"/>
      <c r="C206" s="62" t="s">
        <v>145</v>
      </c>
      <c r="D206" s="74">
        <v>97</v>
      </c>
      <c r="E206" s="74">
        <v>117</v>
      </c>
      <c r="F206" s="75">
        <v>25.33</v>
      </c>
      <c r="G206" s="75">
        <v>14.97</v>
      </c>
      <c r="H206" s="75" t="s">
        <v>524</v>
      </c>
      <c r="I206" s="75">
        <v>46</v>
      </c>
      <c r="J206" s="75" t="s">
        <v>194</v>
      </c>
    </row>
    <row r="207" spans="1:10" s="76" customFormat="1" ht="15.05" customHeight="1" x14ac:dyDescent="0.25">
      <c r="A207" s="77"/>
      <c r="B207" s="28"/>
      <c r="C207" s="62" t="s">
        <v>146</v>
      </c>
      <c r="D207" s="74">
        <v>32</v>
      </c>
      <c r="E207" s="74">
        <v>43</v>
      </c>
      <c r="F207" s="75">
        <v>9.3000000000000007</v>
      </c>
      <c r="G207" s="75">
        <v>6.1</v>
      </c>
      <c r="H207" s="75" t="s">
        <v>517</v>
      </c>
      <c r="I207" s="75">
        <v>46</v>
      </c>
      <c r="J207" s="75" t="s">
        <v>194</v>
      </c>
    </row>
    <row r="208" spans="1:10" s="76" customFormat="1" ht="15.05" customHeight="1" x14ac:dyDescent="0.25">
      <c r="A208" s="77"/>
      <c r="B208" s="28"/>
      <c r="C208" s="62" t="s">
        <v>497</v>
      </c>
      <c r="D208" s="74">
        <v>32</v>
      </c>
      <c r="E208" s="74">
        <v>47</v>
      </c>
      <c r="F208" s="75">
        <v>9.3000000000000007</v>
      </c>
      <c r="G208" s="75">
        <v>6.1</v>
      </c>
      <c r="H208" s="75" t="s">
        <v>517</v>
      </c>
      <c r="I208" s="75">
        <v>46</v>
      </c>
      <c r="J208" s="75" t="s">
        <v>194</v>
      </c>
    </row>
    <row r="209" spans="1:10" s="80" customFormat="1" ht="15.05" customHeight="1" x14ac:dyDescent="0.25">
      <c r="A209" s="77"/>
      <c r="B209" s="77" t="s">
        <v>16</v>
      </c>
      <c r="C209" s="77"/>
      <c r="D209" s="78">
        <f>SUM(D205:D208)</f>
        <v>225</v>
      </c>
      <c r="E209" s="78">
        <f t="shared" ref="E209:G209" si="14">SUM(E205:E208)</f>
        <v>295</v>
      </c>
      <c r="F209" s="79">
        <f t="shared" si="14"/>
        <v>62.53</v>
      </c>
      <c r="G209" s="79">
        <f t="shared" si="14"/>
        <v>38.67</v>
      </c>
      <c r="H209" s="79" t="s">
        <v>193</v>
      </c>
      <c r="I209" s="79" t="s">
        <v>193</v>
      </c>
      <c r="J209" s="79" t="s">
        <v>193</v>
      </c>
    </row>
    <row r="210" spans="1:10" s="76" customFormat="1" ht="15.05" customHeight="1" x14ac:dyDescent="0.25">
      <c r="A210" s="77"/>
      <c r="B210" s="28" t="s">
        <v>5</v>
      </c>
      <c r="C210" s="62" t="s">
        <v>147</v>
      </c>
      <c r="D210" s="74">
        <v>33</v>
      </c>
      <c r="E210" s="74">
        <v>66</v>
      </c>
      <c r="F210" s="75">
        <v>3.3</v>
      </c>
      <c r="G210" s="75">
        <v>1.6</v>
      </c>
      <c r="H210" s="75" t="s">
        <v>545</v>
      </c>
      <c r="I210" s="75">
        <v>38</v>
      </c>
      <c r="J210" s="75" t="s">
        <v>192</v>
      </c>
    </row>
    <row r="211" spans="1:10" s="76" customFormat="1" ht="15.05" customHeight="1" x14ac:dyDescent="0.25">
      <c r="A211" s="77"/>
      <c r="B211" s="28"/>
      <c r="C211" s="62" t="s">
        <v>440</v>
      </c>
      <c r="D211" s="74">
        <v>16</v>
      </c>
      <c r="E211" s="74">
        <v>19</v>
      </c>
      <c r="F211" s="75">
        <v>2.2799999999999998</v>
      </c>
      <c r="G211" s="75">
        <v>1.1399999999999999</v>
      </c>
      <c r="H211" s="75" t="s">
        <v>556</v>
      </c>
      <c r="I211" s="75">
        <v>40</v>
      </c>
      <c r="J211" s="75" t="s">
        <v>192</v>
      </c>
    </row>
    <row r="212" spans="1:10" s="76" customFormat="1" ht="15.05" customHeight="1" x14ac:dyDescent="0.25">
      <c r="A212" s="77"/>
      <c r="B212" s="28"/>
      <c r="C212" s="62" t="s">
        <v>148</v>
      </c>
      <c r="D212" s="74">
        <v>20</v>
      </c>
      <c r="E212" s="74">
        <v>36</v>
      </c>
      <c r="F212" s="75">
        <v>3.5</v>
      </c>
      <c r="G212" s="75">
        <v>2.2000000000000002</v>
      </c>
      <c r="H212" s="75" t="s">
        <v>542</v>
      </c>
      <c r="I212" s="75">
        <v>39</v>
      </c>
      <c r="J212" s="75" t="s">
        <v>192</v>
      </c>
    </row>
    <row r="213" spans="1:10" s="80" customFormat="1" ht="15.05" customHeight="1" x14ac:dyDescent="0.25">
      <c r="A213" s="77"/>
      <c r="B213" s="77" t="s">
        <v>20</v>
      </c>
      <c r="C213" s="77"/>
      <c r="D213" s="78">
        <f>SUM(D210:D212)</f>
        <v>69</v>
      </c>
      <c r="E213" s="78">
        <f>SUM(E210:E212)</f>
        <v>121</v>
      </c>
      <c r="F213" s="79">
        <f t="shared" ref="F213:G213" si="15">SUM(F210:F212)</f>
        <v>9.08</v>
      </c>
      <c r="G213" s="79">
        <f t="shared" si="15"/>
        <v>4.9400000000000004</v>
      </c>
      <c r="H213" s="79" t="s">
        <v>193</v>
      </c>
      <c r="I213" s="79" t="s">
        <v>193</v>
      </c>
      <c r="J213" s="79" t="s">
        <v>193</v>
      </c>
    </row>
    <row r="214" spans="1:10" s="76" customFormat="1" ht="15.05" customHeight="1" x14ac:dyDescent="0.25">
      <c r="A214" s="148" t="s">
        <v>149</v>
      </c>
      <c r="B214" s="120" t="s">
        <v>5</v>
      </c>
      <c r="C214" s="138" t="s">
        <v>150</v>
      </c>
      <c r="D214" s="149">
        <v>16</v>
      </c>
      <c r="E214" s="149">
        <v>28</v>
      </c>
      <c r="F214" s="150">
        <v>2</v>
      </c>
      <c r="G214" s="150">
        <v>1</v>
      </c>
      <c r="H214" s="150" t="s">
        <v>533</v>
      </c>
      <c r="I214" s="150">
        <v>39</v>
      </c>
      <c r="J214" s="150" t="s">
        <v>192</v>
      </c>
    </row>
    <row r="215" spans="1:10" s="76" customFormat="1" ht="15.05" customHeight="1" x14ac:dyDescent="0.25">
      <c r="A215" s="82" t="s">
        <v>151</v>
      </c>
      <c r="B215" s="83" t="s">
        <v>14</v>
      </c>
      <c r="C215" s="83" t="s">
        <v>211</v>
      </c>
      <c r="D215" s="84">
        <v>38</v>
      </c>
      <c r="E215" s="84">
        <v>51</v>
      </c>
      <c r="F215" s="85">
        <v>9.6</v>
      </c>
      <c r="G215" s="85">
        <v>5.8</v>
      </c>
      <c r="H215" s="85" t="s">
        <v>512</v>
      </c>
      <c r="I215" s="85">
        <v>45</v>
      </c>
      <c r="J215" s="85" t="s">
        <v>194</v>
      </c>
    </row>
    <row r="216" spans="1:10" s="76" customFormat="1" ht="15.05" customHeight="1" x14ac:dyDescent="0.25">
      <c r="A216" s="77"/>
      <c r="B216" s="28" t="s">
        <v>5</v>
      </c>
      <c r="C216" s="62" t="s">
        <v>212</v>
      </c>
      <c r="D216" s="74">
        <v>26</v>
      </c>
      <c r="E216" s="74">
        <v>43</v>
      </c>
      <c r="F216" s="75">
        <v>2.56</v>
      </c>
      <c r="G216" s="75">
        <v>1.28</v>
      </c>
      <c r="H216" s="75" t="s">
        <v>528</v>
      </c>
      <c r="I216" s="75">
        <v>39</v>
      </c>
      <c r="J216" s="75" t="s">
        <v>192</v>
      </c>
    </row>
    <row r="217" spans="1:10" s="76" customFormat="1" ht="15.05" customHeight="1" x14ac:dyDescent="0.25">
      <c r="A217" s="82" t="s">
        <v>154</v>
      </c>
      <c r="B217" s="15" t="s">
        <v>14</v>
      </c>
      <c r="C217" s="83" t="s">
        <v>155</v>
      </c>
      <c r="D217" s="84">
        <v>80</v>
      </c>
      <c r="E217" s="84">
        <v>99</v>
      </c>
      <c r="F217" s="85">
        <v>21.85</v>
      </c>
      <c r="G217" s="85">
        <v>13.6</v>
      </c>
      <c r="H217" s="85" t="s">
        <v>517</v>
      </c>
      <c r="I217" s="85">
        <v>45</v>
      </c>
      <c r="J217" s="85" t="s">
        <v>194</v>
      </c>
    </row>
    <row r="218" spans="1:10" s="76" customFormat="1" ht="15.05" customHeight="1" x14ac:dyDescent="0.25">
      <c r="A218" s="140"/>
      <c r="B218" s="127" t="s">
        <v>5</v>
      </c>
      <c r="C218" s="145" t="s">
        <v>156</v>
      </c>
      <c r="D218" s="146">
        <v>15</v>
      </c>
      <c r="E218" s="146">
        <v>31</v>
      </c>
      <c r="F218" s="147">
        <v>2.1</v>
      </c>
      <c r="G218" s="147">
        <v>1.05</v>
      </c>
      <c r="H218" s="147" t="s">
        <v>521</v>
      </c>
      <c r="I218" s="147">
        <v>39</v>
      </c>
      <c r="J218" s="147" t="s">
        <v>192</v>
      </c>
    </row>
    <row r="219" spans="1:10" s="76" customFormat="1" ht="15.05" customHeight="1" x14ac:dyDescent="0.25">
      <c r="A219" s="82" t="s">
        <v>157</v>
      </c>
      <c r="B219" s="15" t="s">
        <v>14</v>
      </c>
      <c r="C219" s="83" t="s">
        <v>213</v>
      </c>
      <c r="D219" s="84">
        <v>29</v>
      </c>
      <c r="E219" s="84">
        <v>31</v>
      </c>
      <c r="F219" s="85">
        <v>8</v>
      </c>
      <c r="G219" s="85">
        <v>4.4000000000000004</v>
      </c>
      <c r="H219" s="85" t="s">
        <v>512</v>
      </c>
      <c r="I219" s="85">
        <v>45</v>
      </c>
      <c r="J219" s="85" t="s">
        <v>194</v>
      </c>
    </row>
    <row r="220" spans="1:10" s="76" customFormat="1" ht="15.05" customHeight="1" x14ac:dyDescent="0.25">
      <c r="A220" s="77"/>
      <c r="B220" s="28"/>
      <c r="C220" s="62" t="s">
        <v>499</v>
      </c>
      <c r="D220" s="74">
        <v>61</v>
      </c>
      <c r="E220" s="74">
        <v>71</v>
      </c>
      <c r="F220" s="75">
        <v>25</v>
      </c>
      <c r="G220" s="75">
        <v>14.8</v>
      </c>
      <c r="H220" s="75" t="s">
        <v>512</v>
      </c>
      <c r="I220" s="75">
        <v>45</v>
      </c>
      <c r="J220" s="75" t="s">
        <v>194</v>
      </c>
    </row>
    <row r="221" spans="1:10" s="76" customFormat="1" ht="15.05" customHeight="1" x14ac:dyDescent="0.25">
      <c r="A221" s="77"/>
      <c r="B221" s="28"/>
      <c r="C221" s="96" t="s">
        <v>350</v>
      </c>
      <c r="D221" s="74">
        <v>75</v>
      </c>
      <c r="E221" s="74">
        <v>89</v>
      </c>
      <c r="F221" s="75">
        <v>24.2</v>
      </c>
      <c r="G221" s="75">
        <v>15.4</v>
      </c>
      <c r="H221" s="75" t="s">
        <v>512</v>
      </c>
      <c r="I221" s="75">
        <v>45</v>
      </c>
      <c r="J221" s="75" t="s">
        <v>194</v>
      </c>
    </row>
    <row r="222" spans="1:10" s="76" customFormat="1" ht="15.05" customHeight="1" x14ac:dyDescent="0.25">
      <c r="A222" s="77"/>
      <c r="B222" s="77" t="s">
        <v>16</v>
      </c>
      <c r="C222" s="28"/>
      <c r="D222" s="78">
        <f>SUM(D219:D221)</f>
        <v>165</v>
      </c>
      <c r="E222" s="78">
        <f>SUM(E219:E221)</f>
        <v>191</v>
      </c>
      <c r="F222" s="79">
        <f t="shared" ref="F222:G222" si="16">SUM(F219:F221)</f>
        <v>57.2</v>
      </c>
      <c r="G222" s="79">
        <f t="shared" si="16"/>
        <v>34.6</v>
      </c>
      <c r="H222" s="79" t="s">
        <v>193</v>
      </c>
      <c r="I222" s="79" t="s">
        <v>193</v>
      </c>
      <c r="J222" s="79" t="s">
        <v>193</v>
      </c>
    </row>
    <row r="223" spans="1:10" s="76" customFormat="1" ht="15.05" customHeight="1" x14ac:dyDescent="0.25">
      <c r="A223" s="77"/>
      <c r="B223" s="28" t="s">
        <v>5</v>
      </c>
      <c r="C223" s="62" t="s">
        <v>214</v>
      </c>
      <c r="D223" s="74">
        <v>25</v>
      </c>
      <c r="E223" s="74">
        <v>56</v>
      </c>
      <c r="F223" s="75">
        <v>4.2</v>
      </c>
      <c r="G223" s="75">
        <v>2.4</v>
      </c>
      <c r="H223" s="161" t="s">
        <v>557</v>
      </c>
      <c r="I223" s="75">
        <v>45</v>
      </c>
      <c r="J223" s="75" t="s">
        <v>194</v>
      </c>
    </row>
    <row r="224" spans="1:10" s="80" customFormat="1" ht="15.05" customHeight="1" x14ac:dyDescent="0.25">
      <c r="A224" s="77"/>
      <c r="B224" s="77" t="s">
        <v>20</v>
      </c>
      <c r="C224" s="77"/>
      <c r="D224" s="78">
        <f>SUM(D223:D223)</f>
        <v>25</v>
      </c>
      <c r="E224" s="78">
        <f>SUM(E223:E223)</f>
        <v>56</v>
      </c>
      <c r="F224" s="79">
        <f>SUM(F223:F223)</f>
        <v>4.2</v>
      </c>
      <c r="G224" s="79">
        <f>SUM(G223:G223)</f>
        <v>2.4</v>
      </c>
      <c r="H224" s="79" t="s">
        <v>193</v>
      </c>
      <c r="I224" s="79" t="s">
        <v>193</v>
      </c>
      <c r="J224" s="79" t="s">
        <v>193</v>
      </c>
    </row>
    <row r="225" spans="1:10" s="76" customFormat="1" ht="15.05" customHeight="1" x14ac:dyDescent="0.25">
      <c r="A225" s="148" t="s">
        <v>160</v>
      </c>
      <c r="B225" s="120" t="s">
        <v>5</v>
      </c>
      <c r="C225" s="138" t="s">
        <v>161</v>
      </c>
      <c r="D225" s="149">
        <v>24</v>
      </c>
      <c r="E225" s="149">
        <v>38</v>
      </c>
      <c r="F225" s="150">
        <v>3</v>
      </c>
      <c r="G225" s="150">
        <v>2</v>
      </c>
      <c r="H225" s="150" t="s">
        <v>521</v>
      </c>
      <c r="I225" s="150">
        <v>39</v>
      </c>
      <c r="J225" s="150" t="s">
        <v>192</v>
      </c>
    </row>
    <row r="226" spans="1:10" s="76" customFormat="1" ht="15.05" customHeight="1" x14ac:dyDescent="0.25">
      <c r="A226" s="82" t="s">
        <v>162</v>
      </c>
      <c r="B226" s="15" t="s">
        <v>5</v>
      </c>
      <c r="C226" s="83" t="s">
        <v>163</v>
      </c>
      <c r="D226" s="84">
        <v>16</v>
      </c>
      <c r="E226" s="84">
        <v>19</v>
      </c>
      <c r="F226" s="85">
        <v>0.8</v>
      </c>
      <c r="G226" s="85">
        <v>0.4</v>
      </c>
      <c r="H226" s="85" t="s">
        <v>522</v>
      </c>
      <c r="I226" s="85">
        <v>38</v>
      </c>
      <c r="J226" s="85" t="s">
        <v>192</v>
      </c>
    </row>
    <row r="227" spans="1:10" s="76" customFormat="1" ht="15.05" customHeight="1" x14ac:dyDescent="0.25">
      <c r="A227" s="77"/>
      <c r="B227" s="28"/>
      <c r="C227" s="62" t="s">
        <v>164</v>
      </c>
      <c r="D227" s="74">
        <v>16</v>
      </c>
      <c r="E227" s="74">
        <v>24</v>
      </c>
      <c r="F227" s="75">
        <v>2.2999999999999998</v>
      </c>
      <c r="G227" s="75">
        <v>1.5</v>
      </c>
      <c r="H227" s="75" t="s">
        <v>558</v>
      </c>
      <c r="I227" s="161">
        <v>39</v>
      </c>
      <c r="J227" s="75" t="s">
        <v>194</v>
      </c>
    </row>
    <row r="228" spans="1:10" s="80" customFormat="1" ht="15.05" customHeight="1" x14ac:dyDescent="0.25">
      <c r="A228" s="140"/>
      <c r="B228" s="140" t="s">
        <v>20</v>
      </c>
      <c r="C228" s="142"/>
      <c r="D228" s="143">
        <f>SUM(D226:D227)</f>
        <v>32</v>
      </c>
      <c r="E228" s="143">
        <f>SUM(E226:E227)</f>
        <v>43</v>
      </c>
      <c r="F228" s="144">
        <f t="shared" ref="F228:G228" si="17">SUM(F226:F227)</f>
        <v>3.0999999999999996</v>
      </c>
      <c r="G228" s="144">
        <f t="shared" si="17"/>
        <v>1.9</v>
      </c>
      <c r="H228" s="144" t="s">
        <v>193</v>
      </c>
      <c r="I228" s="144" t="s">
        <v>193</v>
      </c>
      <c r="J228" s="144" t="s">
        <v>193</v>
      </c>
    </row>
    <row r="229" spans="1:10" s="76" customFormat="1" ht="15.05" customHeight="1" x14ac:dyDescent="0.25">
      <c r="A229" s="77" t="s">
        <v>165</v>
      </c>
      <c r="B229" s="28" t="s">
        <v>14</v>
      </c>
      <c r="C229" s="62" t="s">
        <v>166</v>
      </c>
      <c r="D229" s="74">
        <v>28</v>
      </c>
      <c r="E229" s="74">
        <v>35</v>
      </c>
      <c r="F229" s="75">
        <v>8.5</v>
      </c>
      <c r="G229" s="75">
        <v>4.5999999999999996</v>
      </c>
      <c r="H229" s="75" t="s">
        <v>517</v>
      </c>
      <c r="I229" s="75">
        <v>46</v>
      </c>
      <c r="J229" s="75" t="s">
        <v>194</v>
      </c>
    </row>
    <row r="230" spans="1:10" s="76" customFormat="1" ht="15.05" customHeight="1" x14ac:dyDescent="0.25">
      <c r="A230" s="77"/>
      <c r="B230" s="28"/>
      <c r="C230" s="62" t="s">
        <v>501</v>
      </c>
      <c r="D230" s="74">
        <v>118</v>
      </c>
      <c r="E230" s="74">
        <v>154</v>
      </c>
      <c r="F230" s="75">
        <v>36.200000000000003</v>
      </c>
      <c r="G230" s="75">
        <v>22.2</v>
      </c>
      <c r="H230" s="75" t="s">
        <v>517</v>
      </c>
      <c r="I230" s="75">
        <v>46</v>
      </c>
      <c r="J230" s="75" t="s">
        <v>194</v>
      </c>
    </row>
    <row r="231" spans="1:10" s="76" customFormat="1" ht="15.05" customHeight="1" x14ac:dyDescent="0.25">
      <c r="A231" s="77"/>
      <c r="B231" s="28"/>
      <c r="C231" s="62" t="s">
        <v>441</v>
      </c>
      <c r="D231" s="74">
        <v>32</v>
      </c>
      <c r="E231" s="74">
        <v>39</v>
      </c>
      <c r="F231" s="75">
        <v>9.1</v>
      </c>
      <c r="G231" s="75">
        <v>5.65</v>
      </c>
      <c r="H231" s="75" t="s">
        <v>517</v>
      </c>
      <c r="I231" s="75">
        <v>46</v>
      </c>
      <c r="J231" s="75" t="s">
        <v>194</v>
      </c>
    </row>
    <row r="232" spans="1:10" s="76" customFormat="1" ht="15.05" customHeight="1" x14ac:dyDescent="0.25">
      <c r="A232" s="77"/>
      <c r="B232" s="28"/>
      <c r="C232" s="96" t="s">
        <v>301</v>
      </c>
      <c r="D232" s="74">
        <v>157</v>
      </c>
      <c r="E232" s="74">
        <v>196</v>
      </c>
      <c r="F232" s="75">
        <v>37.200000000000003</v>
      </c>
      <c r="G232" s="75">
        <v>23.8</v>
      </c>
      <c r="H232" s="75" t="s">
        <v>517</v>
      </c>
      <c r="I232" s="75">
        <v>46</v>
      </c>
      <c r="J232" s="75" t="s">
        <v>194</v>
      </c>
    </row>
    <row r="233" spans="1:10" s="76" customFormat="1" ht="15.05" customHeight="1" x14ac:dyDescent="0.25">
      <c r="A233" s="77"/>
      <c r="B233" s="28"/>
      <c r="C233" s="96" t="s">
        <v>167</v>
      </c>
      <c r="D233" s="74">
        <v>94</v>
      </c>
      <c r="E233" s="74">
        <v>121</v>
      </c>
      <c r="F233" s="75">
        <v>29.3</v>
      </c>
      <c r="G233" s="75">
        <v>18.399999999999999</v>
      </c>
      <c r="H233" s="75" t="s">
        <v>517</v>
      </c>
      <c r="I233" s="75">
        <v>46</v>
      </c>
      <c r="J233" s="75" t="s">
        <v>194</v>
      </c>
    </row>
    <row r="234" spans="1:10" s="76" customFormat="1" ht="15.05" customHeight="1" x14ac:dyDescent="0.25">
      <c r="A234" s="77"/>
      <c r="B234" s="28"/>
      <c r="C234" s="96" t="s">
        <v>302</v>
      </c>
      <c r="D234" s="74">
        <v>78</v>
      </c>
      <c r="E234" s="74">
        <v>95</v>
      </c>
      <c r="F234" s="75">
        <v>21.1</v>
      </c>
      <c r="G234" s="75">
        <v>11.5</v>
      </c>
      <c r="H234" s="75" t="s">
        <v>517</v>
      </c>
      <c r="I234" s="75">
        <v>46</v>
      </c>
      <c r="J234" s="75" t="s">
        <v>194</v>
      </c>
    </row>
    <row r="235" spans="1:10" s="76" customFormat="1" ht="15.05" customHeight="1" x14ac:dyDescent="0.25">
      <c r="A235" s="77"/>
      <c r="B235" s="77" t="s">
        <v>16</v>
      </c>
      <c r="C235" s="28"/>
      <c r="D235" s="78">
        <f>SUM(D229:D234)</f>
        <v>507</v>
      </c>
      <c r="E235" s="78">
        <f>SUM(E229:E234)</f>
        <v>640</v>
      </c>
      <c r="F235" s="79">
        <f t="shared" ref="F235:G235" si="18">SUM(F229:F234)</f>
        <v>141.4</v>
      </c>
      <c r="G235" s="79">
        <f t="shared" si="18"/>
        <v>86.15</v>
      </c>
      <c r="H235" s="79" t="s">
        <v>193</v>
      </c>
      <c r="I235" s="79" t="s">
        <v>193</v>
      </c>
      <c r="J235" s="79" t="s">
        <v>193</v>
      </c>
    </row>
    <row r="236" spans="1:10" s="76" customFormat="1" ht="15.05" customHeight="1" x14ac:dyDescent="0.25">
      <c r="A236" s="77"/>
      <c r="B236" s="28" t="s">
        <v>5</v>
      </c>
      <c r="C236" s="62" t="s">
        <v>168</v>
      </c>
      <c r="D236" s="74">
        <v>20</v>
      </c>
      <c r="E236" s="74">
        <v>41</v>
      </c>
      <c r="F236" s="75">
        <v>2.66</v>
      </c>
      <c r="G236" s="75">
        <v>1.86</v>
      </c>
      <c r="H236" s="75" t="s">
        <v>521</v>
      </c>
      <c r="I236" s="75">
        <v>39</v>
      </c>
      <c r="J236" s="75" t="s">
        <v>192</v>
      </c>
    </row>
    <row r="237" spans="1:10" s="76" customFormat="1" ht="15.05" customHeight="1" x14ac:dyDescent="0.25">
      <c r="A237" s="77"/>
      <c r="B237" s="28"/>
      <c r="C237" s="62" t="s">
        <v>215</v>
      </c>
      <c r="D237" s="74">
        <v>17</v>
      </c>
      <c r="E237" s="74">
        <v>34</v>
      </c>
      <c r="F237" s="75">
        <v>2.64</v>
      </c>
      <c r="G237" s="75">
        <v>0.92</v>
      </c>
      <c r="H237" s="75" t="s">
        <v>521</v>
      </c>
      <c r="I237" s="75">
        <v>39</v>
      </c>
      <c r="J237" s="75" t="s">
        <v>192</v>
      </c>
    </row>
    <row r="238" spans="1:10" s="76" customFormat="1" ht="15.05" customHeight="1" x14ac:dyDescent="0.25">
      <c r="A238" s="77"/>
      <c r="B238" s="28"/>
      <c r="C238" s="62" t="s">
        <v>216</v>
      </c>
      <c r="D238" s="74">
        <v>17</v>
      </c>
      <c r="E238" s="74">
        <v>36</v>
      </c>
      <c r="F238" s="75">
        <v>2.64</v>
      </c>
      <c r="G238" s="75">
        <v>0.92</v>
      </c>
      <c r="H238" s="75" t="s">
        <v>521</v>
      </c>
      <c r="I238" s="75">
        <v>39</v>
      </c>
      <c r="J238" s="75" t="s">
        <v>192</v>
      </c>
    </row>
    <row r="239" spans="1:10" s="76" customFormat="1" ht="15.05" customHeight="1" x14ac:dyDescent="0.25">
      <c r="A239" s="77"/>
      <c r="B239" s="28"/>
      <c r="C239" s="62" t="s">
        <v>165</v>
      </c>
      <c r="D239" s="74">
        <v>20</v>
      </c>
      <c r="E239" s="74">
        <v>45</v>
      </c>
      <c r="F239" s="75">
        <v>2.64</v>
      </c>
      <c r="G239" s="75">
        <v>1.84</v>
      </c>
      <c r="H239" s="75" t="s">
        <v>521</v>
      </c>
      <c r="I239" s="75">
        <v>39</v>
      </c>
      <c r="J239" s="75" t="s">
        <v>192</v>
      </c>
    </row>
    <row r="240" spans="1:10" s="76" customFormat="1" ht="15.05" customHeight="1" x14ac:dyDescent="0.25">
      <c r="A240" s="77"/>
      <c r="B240" s="77" t="s">
        <v>20</v>
      </c>
      <c r="C240" s="28"/>
      <c r="D240" s="78">
        <f>SUM(D236:D239)</f>
        <v>74</v>
      </c>
      <c r="E240" s="78">
        <f>SUM(E236:E239)</f>
        <v>156</v>
      </c>
      <c r="F240" s="79">
        <f t="shared" ref="F240:G240" si="19">SUM(F236:F239)</f>
        <v>10.580000000000002</v>
      </c>
      <c r="G240" s="79">
        <f t="shared" si="19"/>
        <v>5.54</v>
      </c>
      <c r="H240" s="79" t="s">
        <v>193</v>
      </c>
      <c r="I240" s="79" t="s">
        <v>193</v>
      </c>
      <c r="J240" s="79" t="s">
        <v>193</v>
      </c>
    </row>
    <row r="241" spans="1:10" s="76" customFormat="1" ht="15.05" customHeight="1" x14ac:dyDescent="0.25">
      <c r="A241" s="82" t="s">
        <v>170</v>
      </c>
      <c r="B241" s="15" t="s">
        <v>14</v>
      </c>
      <c r="C241" s="83" t="s">
        <v>171</v>
      </c>
      <c r="D241" s="84">
        <v>60</v>
      </c>
      <c r="E241" s="84">
        <v>72</v>
      </c>
      <c r="F241" s="85">
        <v>15.4</v>
      </c>
      <c r="G241" s="85">
        <v>9.6</v>
      </c>
      <c r="H241" s="85" t="s">
        <v>517</v>
      </c>
      <c r="I241" s="85">
        <v>45</v>
      </c>
      <c r="J241" s="85" t="s">
        <v>194</v>
      </c>
    </row>
    <row r="242" spans="1:10" s="76" customFormat="1" ht="15.05" customHeight="1" x14ac:dyDescent="0.25">
      <c r="A242" s="77"/>
      <c r="B242" s="28"/>
      <c r="C242" s="62" t="s">
        <v>231</v>
      </c>
      <c r="D242" s="74">
        <v>44</v>
      </c>
      <c r="E242" s="74">
        <v>60</v>
      </c>
      <c r="F242" s="75">
        <v>11.5</v>
      </c>
      <c r="G242" s="75">
        <v>6.9</v>
      </c>
      <c r="H242" s="75" t="s">
        <v>517</v>
      </c>
      <c r="I242" s="75">
        <v>50</v>
      </c>
      <c r="J242" s="75" t="s">
        <v>194</v>
      </c>
    </row>
    <row r="243" spans="1:10" s="76" customFormat="1" ht="15.05" customHeight="1" x14ac:dyDescent="0.25">
      <c r="A243" s="77"/>
      <c r="B243" s="28"/>
      <c r="C243" s="62" t="s">
        <v>172</v>
      </c>
      <c r="D243" s="74">
        <v>64</v>
      </c>
      <c r="E243" s="74">
        <v>78</v>
      </c>
      <c r="F243" s="75">
        <v>18.7</v>
      </c>
      <c r="G243" s="75">
        <v>11.3</v>
      </c>
      <c r="H243" s="75" t="s">
        <v>517</v>
      </c>
      <c r="I243" s="75">
        <v>45</v>
      </c>
      <c r="J243" s="75" t="s">
        <v>194</v>
      </c>
    </row>
    <row r="244" spans="1:10" s="76" customFormat="1" ht="15.05" customHeight="1" x14ac:dyDescent="0.25">
      <c r="A244" s="77"/>
      <c r="B244" s="28"/>
      <c r="C244" s="62" t="s">
        <v>442</v>
      </c>
      <c r="D244" s="74">
        <v>40</v>
      </c>
      <c r="E244" s="74">
        <v>44</v>
      </c>
      <c r="F244" s="75">
        <v>12</v>
      </c>
      <c r="G244" s="75">
        <v>6.2</v>
      </c>
      <c r="H244" s="75" t="s">
        <v>517</v>
      </c>
      <c r="I244" s="75">
        <v>45</v>
      </c>
      <c r="J244" s="75" t="s">
        <v>194</v>
      </c>
    </row>
    <row r="245" spans="1:10" s="80" customFormat="1" ht="15.05" customHeight="1" x14ac:dyDescent="0.25">
      <c r="A245" s="77"/>
      <c r="B245" s="77" t="s">
        <v>16</v>
      </c>
      <c r="C245" s="77"/>
      <c r="D245" s="78">
        <f>SUM(D241:D244)</f>
        <v>208</v>
      </c>
      <c r="E245" s="78">
        <f>SUM(E241:E244)</f>
        <v>254</v>
      </c>
      <c r="F245" s="79">
        <f>SUM(F241:F244)</f>
        <v>57.599999999999994</v>
      </c>
      <c r="G245" s="79">
        <f>SUM(G241:G244)</f>
        <v>34</v>
      </c>
      <c r="H245" s="79" t="s">
        <v>193</v>
      </c>
      <c r="I245" s="79" t="s">
        <v>193</v>
      </c>
      <c r="J245" s="79" t="s">
        <v>193</v>
      </c>
    </row>
    <row r="246" spans="1:10" s="76" customFormat="1" ht="15.05" customHeight="1" x14ac:dyDescent="0.25">
      <c r="A246" s="77"/>
      <c r="B246" s="28" t="s">
        <v>5</v>
      </c>
      <c r="C246" s="62" t="s">
        <v>173</v>
      </c>
      <c r="D246" s="74">
        <v>12</v>
      </c>
      <c r="E246" s="74">
        <v>12</v>
      </c>
      <c r="F246" s="75">
        <v>1.6</v>
      </c>
      <c r="G246" s="75">
        <v>0.8</v>
      </c>
      <c r="H246" s="161" t="s">
        <v>559</v>
      </c>
      <c r="I246" s="75">
        <v>36</v>
      </c>
      <c r="J246" s="75" t="s">
        <v>194</v>
      </c>
    </row>
    <row r="247" spans="1:10" s="76" customFormat="1" ht="15.05" customHeight="1" x14ac:dyDescent="0.25">
      <c r="A247" s="77"/>
      <c r="B247" s="28"/>
      <c r="C247" s="62" t="s">
        <v>175</v>
      </c>
      <c r="D247" s="74">
        <v>16</v>
      </c>
      <c r="E247" s="74">
        <v>29</v>
      </c>
      <c r="F247" s="75">
        <v>1.76</v>
      </c>
      <c r="G247" s="75">
        <v>0.88</v>
      </c>
      <c r="H247" s="75" t="s">
        <v>521</v>
      </c>
      <c r="I247" s="75">
        <v>37</v>
      </c>
      <c r="J247" s="75" t="s">
        <v>192</v>
      </c>
    </row>
    <row r="248" spans="1:10" s="76" customFormat="1" ht="15.05" customHeight="1" x14ac:dyDescent="0.25">
      <c r="A248" s="77"/>
      <c r="B248" s="28"/>
      <c r="C248" s="62" t="s">
        <v>176</v>
      </c>
      <c r="D248" s="74">
        <v>16</v>
      </c>
      <c r="E248" s="74">
        <v>36</v>
      </c>
      <c r="F248" s="75">
        <v>1.76</v>
      </c>
      <c r="G248" s="75">
        <v>0.88</v>
      </c>
      <c r="H248" s="75" t="s">
        <v>521</v>
      </c>
      <c r="I248" s="75">
        <v>37</v>
      </c>
      <c r="J248" s="75" t="s">
        <v>192</v>
      </c>
    </row>
    <row r="249" spans="1:10" s="80" customFormat="1" ht="15.05" customHeight="1" x14ac:dyDescent="0.25">
      <c r="A249" s="77"/>
      <c r="B249" s="77" t="s">
        <v>20</v>
      </c>
      <c r="C249" s="77"/>
      <c r="D249" s="78">
        <f>SUM(D246:D248)</f>
        <v>44</v>
      </c>
      <c r="E249" s="78">
        <f>SUM(E246:E248)</f>
        <v>77</v>
      </c>
      <c r="F249" s="79">
        <f>SUM(F246:F248)</f>
        <v>5.12</v>
      </c>
      <c r="G249" s="79">
        <f>SUM(G246:G248)</f>
        <v>2.56</v>
      </c>
      <c r="H249" s="79" t="s">
        <v>193</v>
      </c>
      <c r="I249" s="79" t="s">
        <v>193</v>
      </c>
      <c r="J249" s="79" t="s">
        <v>193</v>
      </c>
    </row>
    <row r="250" spans="1:10" s="76" customFormat="1" ht="15.05" customHeight="1" x14ac:dyDescent="0.25">
      <c r="A250" s="82" t="s">
        <v>178</v>
      </c>
      <c r="B250" s="15" t="s">
        <v>14</v>
      </c>
      <c r="C250" s="35" t="s">
        <v>306</v>
      </c>
      <c r="D250" s="84">
        <v>80</v>
      </c>
      <c r="E250" s="84">
        <v>98</v>
      </c>
      <c r="F250" s="85">
        <v>21.6</v>
      </c>
      <c r="G250" s="85">
        <v>15.6</v>
      </c>
      <c r="H250" s="85" t="s">
        <v>512</v>
      </c>
      <c r="I250" s="85">
        <v>45</v>
      </c>
      <c r="J250" s="85" t="s">
        <v>194</v>
      </c>
    </row>
    <row r="251" spans="1:10" s="76" customFormat="1" ht="15.05" customHeight="1" x14ac:dyDescent="0.25">
      <c r="A251" s="77"/>
      <c r="B251" s="28"/>
      <c r="C251" s="87" t="s">
        <v>443</v>
      </c>
      <c r="D251" s="74">
        <v>54</v>
      </c>
      <c r="E251" s="74">
        <v>63</v>
      </c>
      <c r="F251" s="75">
        <v>16.100000000000001</v>
      </c>
      <c r="G251" s="75">
        <v>9.6</v>
      </c>
      <c r="H251" s="75" t="s">
        <v>517</v>
      </c>
      <c r="I251" s="75">
        <v>46</v>
      </c>
      <c r="J251" s="75" t="s">
        <v>194</v>
      </c>
    </row>
    <row r="252" spans="1:10" s="76" customFormat="1" ht="15.05" customHeight="1" x14ac:dyDescent="0.25">
      <c r="A252" s="77"/>
      <c r="B252" s="28"/>
      <c r="C252" s="62" t="s">
        <v>305</v>
      </c>
      <c r="D252" s="74">
        <v>25</v>
      </c>
      <c r="E252" s="74">
        <v>29</v>
      </c>
      <c r="F252" s="75">
        <v>7.5</v>
      </c>
      <c r="G252" s="75">
        <v>5.0999999999999996</v>
      </c>
      <c r="H252" s="75" t="s">
        <v>517</v>
      </c>
      <c r="I252" s="75">
        <v>46</v>
      </c>
      <c r="J252" s="75" t="s">
        <v>194</v>
      </c>
    </row>
    <row r="253" spans="1:10" s="80" customFormat="1" ht="15.05" customHeight="1" x14ac:dyDescent="0.25">
      <c r="A253" s="77"/>
      <c r="B253" s="77" t="s">
        <v>16</v>
      </c>
      <c r="C253" s="77"/>
      <c r="D253" s="78">
        <f>SUM(D250:D252)</f>
        <v>159</v>
      </c>
      <c r="E253" s="78">
        <f>SUM(E250:E252)</f>
        <v>190</v>
      </c>
      <c r="F253" s="79">
        <f t="shared" ref="F253:G253" si="20">SUM(F250:F252)</f>
        <v>45.2</v>
      </c>
      <c r="G253" s="79">
        <f t="shared" si="20"/>
        <v>30.299999999999997</v>
      </c>
      <c r="H253" s="79" t="s">
        <v>193</v>
      </c>
      <c r="I253" s="79" t="s">
        <v>193</v>
      </c>
      <c r="J253" s="79" t="s">
        <v>193</v>
      </c>
    </row>
    <row r="254" spans="1:10" s="76" customFormat="1" ht="15.05" customHeight="1" x14ac:dyDescent="0.25">
      <c r="A254" s="77"/>
      <c r="B254" s="28" t="s">
        <v>5</v>
      </c>
      <c r="C254" s="62" t="s">
        <v>217</v>
      </c>
      <c r="D254" s="74">
        <v>50</v>
      </c>
      <c r="E254" s="74">
        <v>52</v>
      </c>
      <c r="F254" s="75">
        <v>8.5500000000000007</v>
      </c>
      <c r="G254" s="75">
        <v>5.7</v>
      </c>
      <c r="H254" s="75" t="s">
        <v>560</v>
      </c>
      <c r="I254" s="75">
        <v>40</v>
      </c>
      <c r="J254" s="75" t="s">
        <v>194</v>
      </c>
    </row>
    <row r="255" spans="1:10" s="76" customFormat="1" ht="15.05" customHeight="1" x14ac:dyDescent="0.25">
      <c r="A255" s="77"/>
      <c r="B255" s="28"/>
      <c r="C255" s="62" t="s">
        <v>411</v>
      </c>
      <c r="D255" s="74">
        <v>36</v>
      </c>
      <c r="E255" s="74">
        <v>41</v>
      </c>
      <c r="F255" s="75">
        <v>5</v>
      </c>
      <c r="G255" s="75">
        <v>3</v>
      </c>
      <c r="H255" s="75" t="s">
        <v>561</v>
      </c>
      <c r="I255" s="75">
        <v>39</v>
      </c>
      <c r="J255" s="75" t="s">
        <v>194</v>
      </c>
    </row>
    <row r="256" spans="1:10" s="76" customFormat="1" ht="15.05" customHeight="1" x14ac:dyDescent="0.25">
      <c r="A256" s="77"/>
      <c r="B256" s="28"/>
      <c r="C256" s="62" t="s">
        <v>183</v>
      </c>
      <c r="D256" s="74">
        <v>20</v>
      </c>
      <c r="E256" s="74">
        <v>34</v>
      </c>
      <c r="F256" s="75">
        <v>3</v>
      </c>
      <c r="G256" s="75">
        <v>1.6</v>
      </c>
      <c r="H256" s="75" t="s">
        <v>539</v>
      </c>
      <c r="I256" s="75">
        <v>38</v>
      </c>
      <c r="J256" s="75" t="s">
        <v>194</v>
      </c>
    </row>
    <row r="257" spans="1:12" s="76" customFormat="1" ht="15.05" customHeight="1" x14ac:dyDescent="0.25">
      <c r="A257" s="77"/>
      <c r="B257" s="28"/>
      <c r="C257" s="62" t="s">
        <v>412</v>
      </c>
      <c r="D257" s="74">
        <v>18</v>
      </c>
      <c r="E257" s="74">
        <v>29</v>
      </c>
      <c r="F257" s="75">
        <v>2.5</v>
      </c>
      <c r="G257" s="75">
        <v>2.5</v>
      </c>
      <c r="H257" s="75" t="s">
        <v>561</v>
      </c>
      <c r="I257" s="75">
        <v>38</v>
      </c>
      <c r="J257" s="75" t="s">
        <v>194</v>
      </c>
    </row>
    <row r="258" spans="1:12" s="80" customFormat="1" ht="15.05" customHeight="1" x14ac:dyDescent="0.25">
      <c r="A258" s="77"/>
      <c r="B258" s="77" t="s">
        <v>20</v>
      </c>
      <c r="C258" s="77"/>
      <c r="D258" s="78">
        <f>SUM(D254:D257)</f>
        <v>124</v>
      </c>
      <c r="E258" s="78">
        <f t="shared" ref="E258:G258" si="21">SUM(E254:E257)</f>
        <v>156</v>
      </c>
      <c r="F258" s="79">
        <f t="shared" si="21"/>
        <v>19.05</v>
      </c>
      <c r="G258" s="79">
        <f t="shared" si="21"/>
        <v>12.799999999999999</v>
      </c>
      <c r="H258" s="79" t="s">
        <v>193</v>
      </c>
      <c r="I258" s="79" t="s">
        <v>193</v>
      </c>
      <c r="J258" s="79" t="s">
        <v>193</v>
      </c>
    </row>
    <row r="259" spans="1:12" s="81" customFormat="1" ht="15.05" customHeight="1" x14ac:dyDescent="0.25">
      <c r="A259" s="97"/>
      <c r="B259" s="97"/>
      <c r="C259" s="97" t="s">
        <v>16</v>
      </c>
      <c r="D259" s="98">
        <f>D253+D245+D235+D222+D209+D198+D190+D182+D175+D160+D127+D64+D60+D52+D45+D38+D27+D17+D14+D217+D215+D71+D69+D203+D9</f>
        <v>7672</v>
      </c>
      <c r="E259" s="98">
        <f>E253+E245+E235+E222+E209+E198+E190+E182+E175+E160+E127+E64+E60+E52+E45+E38+E27+E17+E14+E217+E215+E71+E69+E203+E9</f>
        <v>9051</v>
      </c>
      <c r="F259" s="99">
        <f>F253+F245+F235+F222+F209+F198+F190+F182+F175+F160+F127+F64+F60+F52+F45+F38+F27+F17+F14+F217+F215+F71+F69+F203+F9</f>
        <v>2213.63</v>
      </c>
      <c r="G259" s="99">
        <f>G253+G245+G235+G222+G209+G198+G190+G182+G175+G160+G127+G64+G60+G52+G45+G38+G27+G17+G14+G217+G215+G71+G69+G203+G9</f>
        <v>1338.5299999999995</v>
      </c>
      <c r="H259" s="99"/>
      <c r="I259" s="99"/>
      <c r="J259" s="99"/>
      <c r="L259" s="118"/>
    </row>
    <row r="260" spans="1:12" s="81" customFormat="1" ht="15.05" customHeight="1" x14ac:dyDescent="0.25">
      <c r="A260" s="97"/>
      <c r="B260" s="97"/>
      <c r="C260" s="97" t="s">
        <v>20</v>
      </c>
      <c r="D260" s="98">
        <f>D258+D249+D240+D228+D224+D218+D213+D202+D194+D183+D181+D165+D153+D72+D68+D62+D56+D41+D48+D32+D21+D216+D15+D10+D11+D12+D13+D33+D34+D49+D70+D154+D166+D167+D204+D214+D225</f>
        <v>1961</v>
      </c>
      <c r="E260" s="98">
        <f>E258+E249+E240+E228+E224+E218+E213+E202+E194+E183+E181+E165+E153+E72+E68+E62+E56+E41+E48+E32+E21+E216+E15+E10+E11+E12+E13+E33+E34+E49+E70+E154+E166+E167+E204+E214+E225</f>
        <v>3256</v>
      </c>
      <c r="F260" s="99">
        <f>F258+F249+F240+F228+F224+F218+F213+F202+F194+F183+F181+F165+F153+F72+F68+F62+F56+F41+F48+F32+F21+F216+F15+F10+F11+F12+F13+F33+F34+F49+F70+F154+F166+F167+F204+F214+F225</f>
        <v>284.70000000000005</v>
      </c>
      <c r="G260" s="99">
        <f>G258+G249+G240+G228+G224+G218+G213+G202+G194+G183+G181+G165+G153+G72+G68+G62+G56+G41+G48+G32+G21+G216+G15+G10+G11+G12+G13+G33+G34+G49+G70+G154+G166+G167+G204+G214+G225</f>
        <v>167.35500000000002</v>
      </c>
      <c r="H260" s="99"/>
      <c r="I260" s="99"/>
      <c r="J260" s="99"/>
      <c r="L260" s="118"/>
    </row>
    <row r="261" spans="1:12" s="7" customFormat="1" x14ac:dyDescent="0.25">
      <c r="A261" s="101" t="s">
        <v>415</v>
      </c>
      <c r="B261" s="101"/>
      <c r="D261" s="3"/>
      <c r="E261" s="3"/>
      <c r="F261" s="3"/>
      <c r="G261" s="3"/>
      <c r="H261" s="8"/>
      <c r="I261" s="8"/>
      <c r="J261" s="8"/>
    </row>
    <row r="262" spans="1:12" s="7" customFormat="1" x14ac:dyDescent="0.25">
      <c r="A262" s="101" t="s">
        <v>507</v>
      </c>
      <c r="B262" s="101"/>
      <c r="D262" s="3"/>
      <c r="E262" s="3"/>
      <c r="F262" s="3"/>
      <c r="G262" s="3"/>
      <c r="H262" s="8"/>
      <c r="I262" s="8"/>
      <c r="J262" s="8"/>
    </row>
    <row r="263" spans="1:12" s="7" customFormat="1" x14ac:dyDescent="0.25">
      <c r="A263" s="102" t="s">
        <v>508</v>
      </c>
      <c r="B263" s="102"/>
      <c r="D263" s="3"/>
      <c r="E263" s="3"/>
      <c r="F263" s="3"/>
      <c r="G263" s="3"/>
      <c r="H263" s="8"/>
      <c r="I263" s="8"/>
      <c r="J263" s="8"/>
    </row>
    <row r="264" spans="1:12" s="7" customFormat="1" x14ac:dyDescent="0.25">
      <c r="A264" s="102" t="s">
        <v>510</v>
      </c>
      <c r="B264" s="102"/>
      <c r="D264" s="3"/>
      <c r="E264" s="3"/>
      <c r="F264" s="3"/>
      <c r="G264" s="3"/>
      <c r="H264" s="8"/>
      <c r="I264" s="8"/>
      <c r="J264" s="8"/>
    </row>
    <row r="265" spans="1:12" x14ac:dyDescent="0.25">
      <c r="J265" s="170"/>
    </row>
    <row r="266" spans="1:12" ht="15.05" thickBot="1" x14ac:dyDescent="0.3">
      <c r="A266" s="109"/>
      <c r="B266" s="110"/>
      <c r="C266" s="110"/>
      <c r="D266" s="112"/>
      <c r="E266" s="110"/>
      <c r="F266" s="112"/>
      <c r="G266" s="111"/>
      <c r="H266" s="111"/>
      <c r="I266" s="111"/>
      <c r="J266" s="111"/>
    </row>
  </sheetData>
  <pageMargins left="0.39370078740157483" right="0.39370078740157483" top="0.19685039370078741" bottom="0.19685039370078741" header="0.51181102362204722" footer="0.51181102362204722"/>
  <pageSetup paperSize="9" scale="77" orientation="portrait" r:id="rId1"/>
  <headerFooter alignWithMargins="0">
    <oddFooter>&amp;R&amp;"Arial Narrow,Normal"&amp;8&amp;P/&amp;N</oddFooter>
  </headerFooter>
  <rowBreaks count="4" manualBreakCount="4">
    <brk id="70" max="16383" man="1"/>
    <brk id="127" max="16383" man="1"/>
    <brk id="183" max="16383" man="1"/>
    <brk id="240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67"/>
  <sheetViews>
    <sheetView zoomScaleNormal="100" workbookViewId="0">
      <pane ySplit="8" topLeftCell="A174" activePane="bottomLeft" state="frozen"/>
      <selection activeCell="J4" sqref="J4"/>
      <selection pane="bottomLeft" activeCell="J4" sqref="J4"/>
    </sheetView>
  </sheetViews>
  <sheetFormatPr baseColWidth="10" defaultRowHeight="14.4" x14ac:dyDescent="0.25"/>
  <cols>
    <col min="1" max="1" width="12.69921875" style="5" customWidth="1"/>
    <col min="2" max="2" width="9.8984375" style="6" customWidth="1"/>
    <col min="3" max="3" width="20.5" style="7" customWidth="1"/>
    <col min="4" max="5" width="8.59765625" style="3" customWidth="1"/>
    <col min="6" max="7" width="11.5" style="3" customWidth="1"/>
    <col min="8" max="9" width="8" style="8" customWidth="1"/>
    <col min="10" max="10" width="7.5" style="8" customWidth="1"/>
    <col min="11" max="228" width="11.19921875" style="8"/>
    <col min="229" max="229" width="10.19921875" style="8" customWidth="1"/>
    <col min="230" max="231" width="5.69921875" style="8" customWidth="1"/>
    <col min="232" max="232" width="1.5" style="8" customWidth="1"/>
    <col min="233" max="234" width="6.3984375" style="8" customWidth="1"/>
    <col min="235" max="235" width="1.5" style="8" customWidth="1"/>
    <col min="236" max="237" width="6" style="8" customWidth="1"/>
    <col min="238" max="242" width="11.19921875" style="8"/>
    <col min="243" max="243" width="2.5" style="8" customWidth="1"/>
    <col min="244" max="246" width="11.19921875" style="8"/>
    <col min="247" max="247" width="2.8984375" style="8" customWidth="1"/>
    <col min="248" max="484" width="11.19921875" style="8"/>
    <col min="485" max="485" width="10.19921875" style="8" customWidth="1"/>
    <col min="486" max="487" width="5.69921875" style="8" customWidth="1"/>
    <col min="488" max="488" width="1.5" style="8" customWidth="1"/>
    <col min="489" max="490" width="6.3984375" style="8" customWidth="1"/>
    <col min="491" max="491" width="1.5" style="8" customWidth="1"/>
    <col min="492" max="493" width="6" style="8" customWidth="1"/>
    <col min="494" max="498" width="11.19921875" style="8"/>
    <col min="499" max="499" width="2.5" style="8" customWidth="1"/>
    <col min="500" max="502" width="11.19921875" style="8"/>
    <col min="503" max="503" width="2.8984375" style="8" customWidth="1"/>
    <col min="504" max="740" width="11.19921875" style="8"/>
    <col min="741" max="741" width="10.19921875" style="8" customWidth="1"/>
    <col min="742" max="743" width="5.69921875" style="8" customWidth="1"/>
    <col min="744" max="744" width="1.5" style="8" customWidth="1"/>
    <col min="745" max="746" width="6.3984375" style="8" customWidth="1"/>
    <col min="747" max="747" width="1.5" style="8" customWidth="1"/>
    <col min="748" max="749" width="6" style="8" customWidth="1"/>
    <col min="750" max="754" width="11.19921875" style="8"/>
    <col min="755" max="755" width="2.5" style="8" customWidth="1"/>
    <col min="756" max="758" width="11.19921875" style="8"/>
    <col min="759" max="759" width="2.8984375" style="8" customWidth="1"/>
    <col min="760" max="996" width="11.19921875" style="8"/>
    <col min="997" max="997" width="10.19921875" style="8" customWidth="1"/>
    <col min="998" max="999" width="5.69921875" style="8" customWidth="1"/>
    <col min="1000" max="1000" width="1.5" style="8" customWidth="1"/>
    <col min="1001" max="1002" width="6.3984375" style="8" customWidth="1"/>
    <col min="1003" max="1003" width="1.5" style="8" customWidth="1"/>
    <col min="1004" max="1005" width="6" style="8" customWidth="1"/>
    <col min="1006" max="1010" width="11.19921875" style="8"/>
    <col min="1011" max="1011" width="2.5" style="8" customWidth="1"/>
    <col min="1012" max="1014" width="11.19921875" style="8"/>
    <col min="1015" max="1015" width="2.8984375" style="8" customWidth="1"/>
    <col min="1016" max="1252" width="11.19921875" style="8"/>
    <col min="1253" max="1253" width="10.19921875" style="8" customWidth="1"/>
    <col min="1254" max="1255" width="5.69921875" style="8" customWidth="1"/>
    <col min="1256" max="1256" width="1.5" style="8" customWidth="1"/>
    <col min="1257" max="1258" width="6.3984375" style="8" customWidth="1"/>
    <col min="1259" max="1259" width="1.5" style="8" customWidth="1"/>
    <col min="1260" max="1261" width="6" style="8" customWidth="1"/>
    <col min="1262" max="1266" width="11.19921875" style="8"/>
    <col min="1267" max="1267" width="2.5" style="8" customWidth="1"/>
    <col min="1268" max="1270" width="11.19921875" style="8"/>
    <col min="1271" max="1271" width="2.8984375" style="8" customWidth="1"/>
    <col min="1272" max="1508" width="11.19921875" style="8"/>
    <col min="1509" max="1509" width="10.19921875" style="8" customWidth="1"/>
    <col min="1510" max="1511" width="5.69921875" style="8" customWidth="1"/>
    <col min="1512" max="1512" width="1.5" style="8" customWidth="1"/>
    <col min="1513" max="1514" width="6.3984375" style="8" customWidth="1"/>
    <col min="1515" max="1515" width="1.5" style="8" customWidth="1"/>
    <col min="1516" max="1517" width="6" style="8" customWidth="1"/>
    <col min="1518" max="1522" width="11.19921875" style="8"/>
    <col min="1523" max="1523" width="2.5" style="8" customWidth="1"/>
    <col min="1524" max="1526" width="11.19921875" style="8"/>
    <col min="1527" max="1527" width="2.8984375" style="8" customWidth="1"/>
    <col min="1528" max="1764" width="11.19921875" style="8"/>
    <col min="1765" max="1765" width="10.19921875" style="8" customWidth="1"/>
    <col min="1766" max="1767" width="5.69921875" style="8" customWidth="1"/>
    <col min="1768" max="1768" width="1.5" style="8" customWidth="1"/>
    <col min="1769" max="1770" width="6.3984375" style="8" customWidth="1"/>
    <col min="1771" max="1771" width="1.5" style="8" customWidth="1"/>
    <col min="1772" max="1773" width="6" style="8" customWidth="1"/>
    <col min="1774" max="1778" width="11.19921875" style="8"/>
    <col min="1779" max="1779" width="2.5" style="8" customWidth="1"/>
    <col min="1780" max="1782" width="11.19921875" style="8"/>
    <col min="1783" max="1783" width="2.8984375" style="8" customWidth="1"/>
    <col min="1784" max="2020" width="11.19921875" style="8"/>
    <col min="2021" max="2021" width="10.19921875" style="8" customWidth="1"/>
    <col min="2022" max="2023" width="5.69921875" style="8" customWidth="1"/>
    <col min="2024" max="2024" width="1.5" style="8" customWidth="1"/>
    <col min="2025" max="2026" width="6.3984375" style="8" customWidth="1"/>
    <col min="2027" max="2027" width="1.5" style="8" customWidth="1"/>
    <col min="2028" max="2029" width="6" style="8" customWidth="1"/>
    <col min="2030" max="2034" width="11.19921875" style="8"/>
    <col min="2035" max="2035" width="2.5" style="8" customWidth="1"/>
    <col min="2036" max="2038" width="11.19921875" style="8"/>
    <col min="2039" max="2039" width="2.8984375" style="8" customWidth="1"/>
    <col min="2040" max="2276" width="11.19921875" style="8"/>
    <col min="2277" max="2277" width="10.19921875" style="8" customWidth="1"/>
    <col min="2278" max="2279" width="5.69921875" style="8" customWidth="1"/>
    <col min="2280" max="2280" width="1.5" style="8" customWidth="1"/>
    <col min="2281" max="2282" width="6.3984375" style="8" customWidth="1"/>
    <col min="2283" max="2283" width="1.5" style="8" customWidth="1"/>
    <col min="2284" max="2285" width="6" style="8" customWidth="1"/>
    <col min="2286" max="2290" width="11.19921875" style="8"/>
    <col min="2291" max="2291" width="2.5" style="8" customWidth="1"/>
    <col min="2292" max="2294" width="11.19921875" style="8"/>
    <col min="2295" max="2295" width="2.8984375" style="8" customWidth="1"/>
    <col min="2296" max="2532" width="11.19921875" style="8"/>
    <col min="2533" max="2533" width="10.19921875" style="8" customWidth="1"/>
    <col min="2534" max="2535" width="5.69921875" style="8" customWidth="1"/>
    <col min="2536" max="2536" width="1.5" style="8" customWidth="1"/>
    <col min="2537" max="2538" width="6.3984375" style="8" customWidth="1"/>
    <col min="2539" max="2539" width="1.5" style="8" customWidth="1"/>
    <col min="2540" max="2541" width="6" style="8" customWidth="1"/>
    <col min="2542" max="2546" width="11.19921875" style="8"/>
    <col min="2547" max="2547" width="2.5" style="8" customWidth="1"/>
    <col min="2548" max="2550" width="11.19921875" style="8"/>
    <col min="2551" max="2551" width="2.8984375" style="8" customWidth="1"/>
    <col min="2552" max="2788" width="11.19921875" style="8"/>
    <col min="2789" max="2789" width="10.19921875" style="8" customWidth="1"/>
    <col min="2790" max="2791" width="5.69921875" style="8" customWidth="1"/>
    <col min="2792" max="2792" width="1.5" style="8" customWidth="1"/>
    <col min="2793" max="2794" width="6.3984375" style="8" customWidth="1"/>
    <col min="2795" max="2795" width="1.5" style="8" customWidth="1"/>
    <col min="2796" max="2797" width="6" style="8" customWidth="1"/>
    <col min="2798" max="2802" width="11.19921875" style="8"/>
    <col min="2803" max="2803" width="2.5" style="8" customWidth="1"/>
    <col min="2804" max="2806" width="11.19921875" style="8"/>
    <col min="2807" max="2807" width="2.8984375" style="8" customWidth="1"/>
    <col min="2808" max="3044" width="11.19921875" style="8"/>
    <col min="3045" max="3045" width="10.19921875" style="8" customWidth="1"/>
    <col min="3046" max="3047" width="5.69921875" style="8" customWidth="1"/>
    <col min="3048" max="3048" width="1.5" style="8" customWidth="1"/>
    <col min="3049" max="3050" width="6.3984375" style="8" customWidth="1"/>
    <col min="3051" max="3051" width="1.5" style="8" customWidth="1"/>
    <col min="3052" max="3053" width="6" style="8" customWidth="1"/>
    <col min="3054" max="3058" width="11.19921875" style="8"/>
    <col min="3059" max="3059" width="2.5" style="8" customWidth="1"/>
    <col min="3060" max="3062" width="11.19921875" style="8"/>
    <col min="3063" max="3063" width="2.8984375" style="8" customWidth="1"/>
    <col min="3064" max="3300" width="11.19921875" style="8"/>
    <col min="3301" max="3301" width="10.19921875" style="8" customWidth="1"/>
    <col min="3302" max="3303" width="5.69921875" style="8" customWidth="1"/>
    <col min="3304" max="3304" width="1.5" style="8" customWidth="1"/>
    <col min="3305" max="3306" width="6.3984375" style="8" customWidth="1"/>
    <col min="3307" max="3307" width="1.5" style="8" customWidth="1"/>
    <col min="3308" max="3309" width="6" style="8" customWidth="1"/>
    <col min="3310" max="3314" width="11.19921875" style="8"/>
    <col min="3315" max="3315" width="2.5" style="8" customWidth="1"/>
    <col min="3316" max="3318" width="11.19921875" style="8"/>
    <col min="3319" max="3319" width="2.8984375" style="8" customWidth="1"/>
    <col min="3320" max="3556" width="11.19921875" style="8"/>
    <col min="3557" max="3557" width="10.19921875" style="8" customWidth="1"/>
    <col min="3558" max="3559" width="5.69921875" style="8" customWidth="1"/>
    <col min="3560" max="3560" width="1.5" style="8" customWidth="1"/>
    <col min="3561" max="3562" width="6.3984375" style="8" customWidth="1"/>
    <col min="3563" max="3563" width="1.5" style="8" customWidth="1"/>
    <col min="3564" max="3565" width="6" style="8" customWidth="1"/>
    <col min="3566" max="3570" width="11.19921875" style="8"/>
    <col min="3571" max="3571" width="2.5" style="8" customWidth="1"/>
    <col min="3572" max="3574" width="11.19921875" style="8"/>
    <col min="3575" max="3575" width="2.8984375" style="8" customWidth="1"/>
    <col min="3576" max="3812" width="11.19921875" style="8"/>
    <col min="3813" max="3813" width="10.19921875" style="8" customWidth="1"/>
    <col min="3814" max="3815" width="5.69921875" style="8" customWidth="1"/>
    <col min="3816" max="3816" width="1.5" style="8" customWidth="1"/>
    <col min="3817" max="3818" width="6.3984375" style="8" customWidth="1"/>
    <col min="3819" max="3819" width="1.5" style="8" customWidth="1"/>
    <col min="3820" max="3821" width="6" style="8" customWidth="1"/>
    <col min="3822" max="3826" width="11.19921875" style="8"/>
    <col min="3827" max="3827" width="2.5" style="8" customWidth="1"/>
    <col min="3828" max="3830" width="11.19921875" style="8"/>
    <col min="3831" max="3831" width="2.8984375" style="8" customWidth="1"/>
    <col min="3832" max="4068" width="11.19921875" style="8"/>
    <col min="4069" max="4069" width="10.19921875" style="8" customWidth="1"/>
    <col min="4070" max="4071" width="5.69921875" style="8" customWidth="1"/>
    <col min="4072" max="4072" width="1.5" style="8" customWidth="1"/>
    <col min="4073" max="4074" width="6.3984375" style="8" customWidth="1"/>
    <col min="4075" max="4075" width="1.5" style="8" customWidth="1"/>
    <col min="4076" max="4077" width="6" style="8" customWidth="1"/>
    <col min="4078" max="4082" width="11.19921875" style="8"/>
    <col min="4083" max="4083" width="2.5" style="8" customWidth="1"/>
    <col min="4084" max="4086" width="11.19921875" style="8"/>
    <col min="4087" max="4087" width="2.8984375" style="8" customWidth="1"/>
    <col min="4088" max="4324" width="11.19921875" style="8"/>
    <col min="4325" max="4325" width="10.19921875" style="8" customWidth="1"/>
    <col min="4326" max="4327" width="5.69921875" style="8" customWidth="1"/>
    <col min="4328" max="4328" width="1.5" style="8" customWidth="1"/>
    <col min="4329" max="4330" width="6.3984375" style="8" customWidth="1"/>
    <col min="4331" max="4331" width="1.5" style="8" customWidth="1"/>
    <col min="4332" max="4333" width="6" style="8" customWidth="1"/>
    <col min="4334" max="4338" width="11.19921875" style="8"/>
    <col min="4339" max="4339" width="2.5" style="8" customWidth="1"/>
    <col min="4340" max="4342" width="11.19921875" style="8"/>
    <col min="4343" max="4343" width="2.8984375" style="8" customWidth="1"/>
    <col min="4344" max="4580" width="11.19921875" style="8"/>
    <col min="4581" max="4581" width="10.19921875" style="8" customWidth="1"/>
    <col min="4582" max="4583" width="5.69921875" style="8" customWidth="1"/>
    <col min="4584" max="4584" width="1.5" style="8" customWidth="1"/>
    <col min="4585" max="4586" width="6.3984375" style="8" customWidth="1"/>
    <col min="4587" max="4587" width="1.5" style="8" customWidth="1"/>
    <col min="4588" max="4589" width="6" style="8" customWidth="1"/>
    <col min="4590" max="4594" width="11.19921875" style="8"/>
    <col min="4595" max="4595" width="2.5" style="8" customWidth="1"/>
    <col min="4596" max="4598" width="11.19921875" style="8"/>
    <col min="4599" max="4599" width="2.8984375" style="8" customWidth="1"/>
    <col min="4600" max="4836" width="11.19921875" style="8"/>
    <col min="4837" max="4837" width="10.19921875" style="8" customWidth="1"/>
    <col min="4838" max="4839" width="5.69921875" style="8" customWidth="1"/>
    <col min="4840" max="4840" width="1.5" style="8" customWidth="1"/>
    <col min="4841" max="4842" width="6.3984375" style="8" customWidth="1"/>
    <col min="4843" max="4843" width="1.5" style="8" customWidth="1"/>
    <col min="4844" max="4845" width="6" style="8" customWidth="1"/>
    <col min="4846" max="4850" width="11.19921875" style="8"/>
    <col min="4851" max="4851" width="2.5" style="8" customWidth="1"/>
    <col min="4852" max="4854" width="11.19921875" style="8"/>
    <col min="4855" max="4855" width="2.8984375" style="8" customWidth="1"/>
    <col min="4856" max="5092" width="11.19921875" style="8"/>
    <col min="5093" max="5093" width="10.19921875" style="8" customWidth="1"/>
    <col min="5094" max="5095" width="5.69921875" style="8" customWidth="1"/>
    <col min="5096" max="5096" width="1.5" style="8" customWidth="1"/>
    <col min="5097" max="5098" width="6.3984375" style="8" customWidth="1"/>
    <col min="5099" max="5099" width="1.5" style="8" customWidth="1"/>
    <col min="5100" max="5101" width="6" style="8" customWidth="1"/>
    <col min="5102" max="5106" width="11.19921875" style="8"/>
    <col min="5107" max="5107" width="2.5" style="8" customWidth="1"/>
    <col min="5108" max="5110" width="11.19921875" style="8"/>
    <col min="5111" max="5111" width="2.8984375" style="8" customWidth="1"/>
    <col min="5112" max="5348" width="11.19921875" style="8"/>
    <col min="5349" max="5349" width="10.19921875" style="8" customWidth="1"/>
    <col min="5350" max="5351" width="5.69921875" style="8" customWidth="1"/>
    <col min="5352" max="5352" width="1.5" style="8" customWidth="1"/>
    <col min="5353" max="5354" width="6.3984375" style="8" customWidth="1"/>
    <col min="5355" max="5355" width="1.5" style="8" customWidth="1"/>
    <col min="5356" max="5357" width="6" style="8" customWidth="1"/>
    <col min="5358" max="5362" width="11.19921875" style="8"/>
    <col min="5363" max="5363" width="2.5" style="8" customWidth="1"/>
    <col min="5364" max="5366" width="11.19921875" style="8"/>
    <col min="5367" max="5367" width="2.8984375" style="8" customWidth="1"/>
    <col min="5368" max="5604" width="11.19921875" style="8"/>
    <col min="5605" max="5605" width="10.19921875" style="8" customWidth="1"/>
    <col min="5606" max="5607" width="5.69921875" style="8" customWidth="1"/>
    <col min="5608" max="5608" width="1.5" style="8" customWidth="1"/>
    <col min="5609" max="5610" width="6.3984375" style="8" customWidth="1"/>
    <col min="5611" max="5611" width="1.5" style="8" customWidth="1"/>
    <col min="5612" max="5613" width="6" style="8" customWidth="1"/>
    <col min="5614" max="5618" width="11.19921875" style="8"/>
    <col min="5619" max="5619" width="2.5" style="8" customWidth="1"/>
    <col min="5620" max="5622" width="11.19921875" style="8"/>
    <col min="5623" max="5623" width="2.8984375" style="8" customWidth="1"/>
    <col min="5624" max="5860" width="11.19921875" style="8"/>
    <col min="5861" max="5861" width="10.19921875" style="8" customWidth="1"/>
    <col min="5862" max="5863" width="5.69921875" style="8" customWidth="1"/>
    <col min="5864" max="5864" width="1.5" style="8" customWidth="1"/>
    <col min="5865" max="5866" width="6.3984375" style="8" customWidth="1"/>
    <col min="5867" max="5867" width="1.5" style="8" customWidth="1"/>
    <col min="5868" max="5869" width="6" style="8" customWidth="1"/>
    <col min="5870" max="5874" width="11.19921875" style="8"/>
    <col min="5875" max="5875" width="2.5" style="8" customWidth="1"/>
    <col min="5876" max="5878" width="11.19921875" style="8"/>
    <col min="5879" max="5879" width="2.8984375" style="8" customWidth="1"/>
    <col min="5880" max="6116" width="11.19921875" style="8"/>
    <col min="6117" max="6117" width="10.19921875" style="8" customWidth="1"/>
    <col min="6118" max="6119" width="5.69921875" style="8" customWidth="1"/>
    <col min="6120" max="6120" width="1.5" style="8" customWidth="1"/>
    <col min="6121" max="6122" width="6.3984375" style="8" customWidth="1"/>
    <col min="6123" max="6123" width="1.5" style="8" customWidth="1"/>
    <col min="6124" max="6125" width="6" style="8" customWidth="1"/>
    <col min="6126" max="6130" width="11.19921875" style="8"/>
    <col min="6131" max="6131" width="2.5" style="8" customWidth="1"/>
    <col min="6132" max="6134" width="11.19921875" style="8"/>
    <col min="6135" max="6135" width="2.8984375" style="8" customWidth="1"/>
    <col min="6136" max="6372" width="11.19921875" style="8"/>
    <col min="6373" max="6373" width="10.19921875" style="8" customWidth="1"/>
    <col min="6374" max="6375" width="5.69921875" style="8" customWidth="1"/>
    <col min="6376" max="6376" width="1.5" style="8" customWidth="1"/>
    <col min="6377" max="6378" width="6.3984375" style="8" customWidth="1"/>
    <col min="6379" max="6379" width="1.5" style="8" customWidth="1"/>
    <col min="6380" max="6381" width="6" style="8" customWidth="1"/>
    <col min="6382" max="6386" width="11.19921875" style="8"/>
    <col min="6387" max="6387" width="2.5" style="8" customWidth="1"/>
    <col min="6388" max="6390" width="11.19921875" style="8"/>
    <col min="6391" max="6391" width="2.8984375" style="8" customWidth="1"/>
    <col min="6392" max="6628" width="11.19921875" style="8"/>
    <col min="6629" max="6629" width="10.19921875" style="8" customWidth="1"/>
    <col min="6630" max="6631" width="5.69921875" style="8" customWidth="1"/>
    <col min="6632" max="6632" width="1.5" style="8" customWidth="1"/>
    <col min="6633" max="6634" width="6.3984375" style="8" customWidth="1"/>
    <col min="6635" max="6635" width="1.5" style="8" customWidth="1"/>
    <col min="6636" max="6637" width="6" style="8" customWidth="1"/>
    <col min="6638" max="6642" width="11.19921875" style="8"/>
    <col min="6643" max="6643" width="2.5" style="8" customWidth="1"/>
    <col min="6644" max="6646" width="11.19921875" style="8"/>
    <col min="6647" max="6647" width="2.8984375" style="8" customWidth="1"/>
    <col min="6648" max="6884" width="11.19921875" style="8"/>
    <col min="6885" max="6885" width="10.19921875" style="8" customWidth="1"/>
    <col min="6886" max="6887" width="5.69921875" style="8" customWidth="1"/>
    <col min="6888" max="6888" width="1.5" style="8" customWidth="1"/>
    <col min="6889" max="6890" width="6.3984375" style="8" customWidth="1"/>
    <col min="6891" max="6891" width="1.5" style="8" customWidth="1"/>
    <col min="6892" max="6893" width="6" style="8" customWidth="1"/>
    <col min="6894" max="6898" width="11.19921875" style="8"/>
    <col min="6899" max="6899" width="2.5" style="8" customWidth="1"/>
    <col min="6900" max="6902" width="11.19921875" style="8"/>
    <col min="6903" max="6903" width="2.8984375" style="8" customWidth="1"/>
    <col min="6904" max="7140" width="11.19921875" style="8"/>
    <col min="7141" max="7141" width="10.19921875" style="8" customWidth="1"/>
    <col min="7142" max="7143" width="5.69921875" style="8" customWidth="1"/>
    <col min="7144" max="7144" width="1.5" style="8" customWidth="1"/>
    <col min="7145" max="7146" width="6.3984375" style="8" customWidth="1"/>
    <col min="7147" max="7147" width="1.5" style="8" customWidth="1"/>
    <col min="7148" max="7149" width="6" style="8" customWidth="1"/>
    <col min="7150" max="7154" width="11.19921875" style="8"/>
    <col min="7155" max="7155" width="2.5" style="8" customWidth="1"/>
    <col min="7156" max="7158" width="11.19921875" style="8"/>
    <col min="7159" max="7159" width="2.8984375" style="8" customWidth="1"/>
    <col min="7160" max="7396" width="11.19921875" style="8"/>
    <col min="7397" max="7397" width="10.19921875" style="8" customWidth="1"/>
    <col min="7398" max="7399" width="5.69921875" style="8" customWidth="1"/>
    <col min="7400" max="7400" width="1.5" style="8" customWidth="1"/>
    <col min="7401" max="7402" width="6.3984375" style="8" customWidth="1"/>
    <col min="7403" max="7403" width="1.5" style="8" customWidth="1"/>
    <col min="7404" max="7405" width="6" style="8" customWidth="1"/>
    <col min="7406" max="7410" width="11.19921875" style="8"/>
    <col min="7411" max="7411" width="2.5" style="8" customWidth="1"/>
    <col min="7412" max="7414" width="11.19921875" style="8"/>
    <col min="7415" max="7415" width="2.8984375" style="8" customWidth="1"/>
    <col min="7416" max="7652" width="11.19921875" style="8"/>
    <col min="7653" max="7653" width="10.19921875" style="8" customWidth="1"/>
    <col min="7654" max="7655" width="5.69921875" style="8" customWidth="1"/>
    <col min="7656" max="7656" width="1.5" style="8" customWidth="1"/>
    <col min="7657" max="7658" width="6.3984375" style="8" customWidth="1"/>
    <col min="7659" max="7659" width="1.5" style="8" customWidth="1"/>
    <col min="7660" max="7661" width="6" style="8" customWidth="1"/>
    <col min="7662" max="7666" width="11.19921875" style="8"/>
    <col min="7667" max="7667" width="2.5" style="8" customWidth="1"/>
    <col min="7668" max="7670" width="11.19921875" style="8"/>
    <col min="7671" max="7671" width="2.8984375" style="8" customWidth="1"/>
    <col min="7672" max="7908" width="11.19921875" style="8"/>
    <col min="7909" max="7909" width="10.19921875" style="8" customWidth="1"/>
    <col min="7910" max="7911" width="5.69921875" style="8" customWidth="1"/>
    <col min="7912" max="7912" width="1.5" style="8" customWidth="1"/>
    <col min="7913" max="7914" width="6.3984375" style="8" customWidth="1"/>
    <col min="7915" max="7915" width="1.5" style="8" customWidth="1"/>
    <col min="7916" max="7917" width="6" style="8" customWidth="1"/>
    <col min="7918" max="7922" width="11.19921875" style="8"/>
    <col min="7923" max="7923" width="2.5" style="8" customWidth="1"/>
    <col min="7924" max="7926" width="11.19921875" style="8"/>
    <col min="7927" max="7927" width="2.8984375" style="8" customWidth="1"/>
    <col min="7928" max="8164" width="11.19921875" style="8"/>
    <col min="8165" max="8165" width="10.19921875" style="8" customWidth="1"/>
    <col min="8166" max="8167" width="5.69921875" style="8" customWidth="1"/>
    <col min="8168" max="8168" width="1.5" style="8" customWidth="1"/>
    <col min="8169" max="8170" width="6.3984375" style="8" customWidth="1"/>
    <col min="8171" max="8171" width="1.5" style="8" customWidth="1"/>
    <col min="8172" max="8173" width="6" style="8" customWidth="1"/>
    <col min="8174" max="8178" width="11.19921875" style="8"/>
    <col min="8179" max="8179" width="2.5" style="8" customWidth="1"/>
    <col min="8180" max="8182" width="11.19921875" style="8"/>
    <col min="8183" max="8183" width="2.8984375" style="8" customWidth="1"/>
    <col min="8184" max="8420" width="11.19921875" style="8"/>
    <col min="8421" max="8421" width="10.19921875" style="8" customWidth="1"/>
    <col min="8422" max="8423" width="5.69921875" style="8" customWidth="1"/>
    <col min="8424" max="8424" width="1.5" style="8" customWidth="1"/>
    <col min="8425" max="8426" width="6.3984375" style="8" customWidth="1"/>
    <col min="8427" max="8427" width="1.5" style="8" customWidth="1"/>
    <col min="8428" max="8429" width="6" style="8" customWidth="1"/>
    <col min="8430" max="8434" width="11.19921875" style="8"/>
    <col min="8435" max="8435" width="2.5" style="8" customWidth="1"/>
    <col min="8436" max="8438" width="11.19921875" style="8"/>
    <col min="8439" max="8439" width="2.8984375" style="8" customWidth="1"/>
    <col min="8440" max="8676" width="11.19921875" style="8"/>
    <col min="8677" max="8677" width="10.19921875" style="8" customWidth="1"/>
    <col min="8678" max="8679" width="5.69921875" style="8" customWidth="1"/>
    <col min="8680" max="8680" width="1.5" style="8" customWidth="1"/>
    <col min="8681" max="8682" width="6.3984375" style="8" customWidth="1"/>
    <col min="8683" max="8683" width="1.5" style="8" customWidth="1"/>
    <col min="8684" max="8685" width="6" style="8" customWidth="1"/>
    <col min="8686" max="8690" width="11.19921875" style="8"/>
    <col min="8691" max="8691" width="2.5" style="8" customWidth="1"/>
    <col min="8692" max="8694" width="11.19921875" style="8"/>
    <col min="8695" max="8695" width="2.8984375" style="8" customWidth="1"/>
    <col min="8696" max="8932" width="11.19921875" style="8"/>
    <col min="8933" max="8933" width="10.19921875" style="8" customWidth="1"/>
    <col min="8934" max="8935" width="5.69921875" style="8" customWidth="1"/>
    <col min="8936" max="8936" width="1.5" style="8" customWidth="1"/>
    <col min="8937" max="8938" width="6.3984375" style="8" customWidth="1"/>
    <col min="8939" max="8939" width="1.5" style="8" customWidth="1"/>
    <col min="8940" max="8941" width="6" style="8" customWidth="1"/>
    <col min="8942" max="8946" width="11.19921875" style="8"/>
    <col min="8947" max="8947" width="2.5" style="8" customWidth="1"/>
    <col min="8948" max="8950" width="11.19921875" style="8"/>
    <col min="8951" max="8951" width="2.8984375" style="8" customWidth="1"/>
    <col min="8952" max="9188" width="11.19921875" style="8"/>
    <col min="9189" max="9189" width="10.19921875" style="8" customWidth="1"/>
    <col min="9190" max="9191" width="5.69921875" style="8" customWidth="1"/>
    <col min="9192" max="9192" width="1.5" style="8" customWidth="1"/>
    <col min="9193" max="9194" width="6.3984375" style="8" customWidth="1"/>
    <col min="9195" max="9195" width="1.5" style="8" customWidth="1"/>
    <col min="9196" max="9197" width="6" style="8" customWidth="1"/>
    <col min="9198" max="9202" width="11.19921875" style="8"/>
    <col min="9203" max="9203" width="2.5" style="8" customWidth="1"/>
    <col min="9204" max="9206" width="11.19921875" style="8"/>
    <col min="9207" max="9207" width="2.8984375" style="8" customWidth="1"/>
    <col min="9208" max="9444" width="11.19921875" style="8"/>
    <col min="9445" max="9445" width="10.19921875" style="8" customWidth="1"/>
    <col min="9446" max="9447" width="5.69921875" style="8" customWidth="1"/>
    <col min="9448" max="9448" width="1.5" style="8" customWidth="1"/>
    <col min="9449" max="9450" width="6.3984375" style="8" customWidth="1"/>
    <col min="9451" max="9451" width="1.5" style="8" customWidth="1"/>
    <col min="9452" max="9453" width="6" style="8" customWidth="1"/>
    <col min="9454" max="9458" width="11.19921875" style="8"/>
    <col min="9459" max="9459" width="2.5" style="8" customWidth="1"/>
    <col min="9460" max="9462" width="11.19921875" style="8"/>
    <col min="9463" max="9463" width="2.8984375" style="8" customWidth="1"/>
    <col min="9464" max="9700" width="11.19921875" style="8"/>
    <col min="9701" max="9701" width="10.19921875" style="8" customWidth="1"/>
    <col min="9702" max="9703" width="5.69921875" style="8" customWidth="1"/>
    <col min="9704" max="9704" width="1.5" style="8" customWidth="1"/>
    <col min="9705" max="9706" width="6.3984375" style="8" customWidth="1"/>
    <col min="9707" max="9707" width="1.5" style="8" customWidth="1"/>
    <col min="9708" max="9709" width="6" style="8" customWidth="1"/>
    <col min="9710" max="9714" width="11.19921875" style="8"/>
    <col min="9715" max="9715" width="2.5" style="8" customWidth="1"/>
    <col min="9716" max="9718" width="11.19921875" style="8"/>
    <col min="9719" max="9719" width="2.8984375" style="8" customWidth="1"/>
    <col min="9720" max="9956" width="11.19921875" style="8"/>
    <col min="9957" max="9957" width="10.19921875" style="8" customWidth="1"/>
    <col min="9958" max="9959" width="5.69921875" style="8" customWidth="1"/>
    <col min="9960" max="9960" width="1.5" style="8" customWidth="1"/>
    <col min="9961" max="9962" width="6.3984375" style="8" customWidth="1"/>
    <col min="9963" max="9963" width="1.5" style="8" customWidth="1"/>
    <col min="9964" max="9965" width="6" style="8" customWidth="1"/>
    <col min="9966" max="9970" width="11.19921875" style="8"/>
    <col min="9971" max="9971" width="2.5" style="8" customWidth="1"/>
    <col min="9972" max="9974" width="11.19921875" style="8"/>
    <col min="9975" max="9975" width="2.8984375" style="8" customWidth="1"/>
    <col min="9976" max="10212" width="11.19921875" style="8"/>
    <col min="10213" max="10213" width="10.19921875" style="8" customWidth="1"/>
    <col min="10214" max="10215" width="5.69921875" style="8" customWidth="1"/>
    <col min="10216" max="10216" width="1.5" style="8" customWidth="1"/>
    <col min="10217" max="10218" width="6.3984375" style="8" customWidth="1"/>
    <col min="10219" max="10219" width="1.5" style="8" customWidth="1"/>
    <col min="10220" max="10221" width="6" style="8" customWidth="1"/>
    <col min="10222" max="10226" width="11.19921875" style="8"/>
    <col min="10227" max="10227" width="2.5" style="8" customWidth="1"/>
    <col min="10228" max="10230" width="11.19921875" style="8"/>
    <col min="10231" max="10231" width="2.8984375" style="8" customWidth="1"/>
    <col min="10232" max="10468" width="11.19921875" style="8"/>
    <col min="10469" max="10469" width="10.19921875" style="8" customWidth="1"/>
    <col min="10470" max="10471" width="5.69921875" style="8" customWidth="1"/>
    <col min="10472" max="10472" width="1.5" style="8" customWidth="1"/>
    <col min="10473" max="10474" width="6.3984375" style="8" customWidth="1"/>
    <col min="10475" max="10475" width="1.5" style="8" customWidth="1"/>
    <col min="10476" max="10477" width="6" style="8" customWidth="1"/>
    <col min="10478" max="10482" width="11.19921875" style="8"/>
    <col min="10483" max="10483" width="2.5" style="8" customWidth="1"/>
    <col min="10484" max="10486" width="11.19921875" style="8"/>
    <col min="10487" max="10487" width="2.8984375" style="8" customWidth="1"/>
    <col min="10488" max="10724" width="11.19921875" style="8"/>
    <col min="10725" max="10725" width="10.19921875" style="8" customWidth="1"/>
    <col min="10726" max="10727" width="5.69921875" style="8" customWidth="1"/>
    <col min="10728" max="10728" width="1.5" style="8" customWidth="1"/>
    <col min="10729" max="10730" width="6.3984375" style="8" customWidth="1"/>
    <col min="10731" max="10731" width="1.5" style="8" customWidth="1"/>
    <col min="10732" max="10733" width="6" style="8" customWidth="1"/>
    <col min="10734" max="10738" width="11.19921875" style="8"/>
    <col min="10739" max="10739" width="2.5" style="8" customWidth="1"/>
    <col min="10740" max="10742" width="11.19921875" style="8"/>
    <col min="10743" max="10743" width="2.8984375" style="8" customWidth="1"/>
    <col min="10744" max="10980" width="11.19921875" style="8"/>
    <col min="10981" max="10981" width="10.19921875" style="8" customWidth="1"/>
    <col min="10982" max="10983" width="5.69921875" style="8" customWidth="1"/>
    <col min="10984" max="10984" width="1.5" style="8" customWidth="1"/>
    <col min="10985" max="10986" width="6.3984375" style="8" customWidth="1"/>
    <col min="10987" max="10987" width="1.5" style="8" customWidth="1"/>
    <col min="10988" max="10989" width="6" style="8" customWidth="1"/>
    <col min="10990" max="10994" width="11.19921875" style="8"/>
    <col min="10995" max="10995" width="2.5" style="8" customWidth="1"/>
    <col min="10996" max="10998" width="11.19921875" style="8"/>
    <col min="10999" max="10999" width="2.8984375" style="8" customWidth="1"/>
    <col min="11000" max="11236" width="11.19921875" style="8"/>
    <col min="11237" max="11237" width="10.19921875" style="8" customWidth="1"/>
    <col min="11238" max="11239" width="5.69921875" style="8" customWidth="1"/>
    <col min="11240" max="11240" width="1.5" style="8" customWidth="1"/>
    <col min="11241" max="11242" width="6.3984375" style="8" customWidth="1"/>
    <col min="11243" max="11243" width="1.5" style="8" customWidth="1"/>
    <col min="11244" max="11245" width="6" style="8" customWidth="1"/>
    <col min="11246" max="11250" width="11.19921875" style="8"/>
    <col min="11251" max="11251" width="2.5" style="8" customWidth="1"/>
    <col min="11252" max="11254" width="11.19921875" style="8"/>
    <col min="11255" max="11255" width="2.8984375" style="8" customWidth="1"/>
    <col min="11256" max="11492" width="11.19921875" style="8"/>
    <col min="11493" max="11493" width="10.19921875" style="8" customWidth="1"/>
    <col min="11494" max="11495" width="5.69921875" style="8" customWidth="1"/>
    <col min="11496" max="11496" width="1.5" style="8" customWidth="1"/>
    <col min="11497" max="11498" width="6.3984375" style="8" customWidth="1"/>
    <col min="11499" max="11499" width="1.5" style="8" customWidth="1"/>
    <col min="11500" max="11501" width="6" style="8" customWidth="1"/>
    <col min="11502" max="11506" width="11.19921875" style="8"/>
    <col min="11507" max="11507" width="2.5" style="8" customWidth="1"/>
    <col min="11508" max="11510" width="11.19921875" style="8"/>
    <col min="11511" max="11511" width="2.8984375" style="8" customWidth="1"/>
    <col min="11512" max="11748" width="11.19921875" style="8"/>
    <col min="11749" max="11749" width="10.19921875" style="8" customWidth="1"/>
    <col min="11750" max="11751" width="5.69921875" style="8" customWidth="1"/>
    <col min="11752" max="11752" width="1.5" style="8" customWidth="1"/>
    <col min="11753" max="11754" width="6.3984375" style="8" customWidth="1"/>
    <col min="11755" max="11755" width="1.5" style="8" customWidth="1"/>
    <col min="11756" max="11757" width="6" style="8" customWidth="1"/>
    <col min="11758" max="11762" width="11.19921875" style="8"/>
    <col min="11763" max="11763" width="2.5" style="8" customWidth="1"/>
    <col min="11764" max="11766" width="11.19921875" style="8"/>
    <col min="11767" max="11767" width="2.8984375" style="8" customWidth="1"/>
    <col min="11768" max="12004" width="11.19921875" style="8"/>
    <col min="12005" max="12005" width="10.19921875" style="8" customWidth="1"/>
    <col min="12006" max="12007" width="5.69921875" style="8" customWidth="1"/>
    <col min="12008" max="12008" width="1.5" style="8" customWidth="1"/>
    <col min="12009" max="12010" width="6.3984375" style="8" customWidth="1"/>
    <col min="12011" max="12011" width="1.5" style="8" customWidth="1"/>
    <col min="12012" max="12013" width="6" style="8" customWidth="1"/>
    <col min="12014" max="12018" width="11.19921875" style="8"/>
    <col min="12019" max="12019" width="2.5" style="8" customWidth="1"/>
    <col min="12020" max="12022" width="11.19921875" style="8"/>
    <col min="12023" max="12023" width="2.8984375" style="8" customWidth="1"/>
    <col min="12024" max="12260" width="11.19921875" style="8"/>
    <col min="12261" max="12261" width="10.19921875" style="8" customWidth="1"/>
    <col min="12262" max="12263" width="5.69921875" style="8" customWidth="1"/>
    <col min="12264" max="12264" width="1.5" style="8" customWidth="1"/>
    <col min="12265" max="12266" width="6.3984375" style="8" customWidth="1"/>
    <col min="12267" max="12267" width="1.5" style="8" customWidth="1"/>
    <col min="12268" max="12269" width="6" style="8" customWidth="1"/>
    <col min="12270" max="12274" width="11.19921875" style="8"/>
    <col min="12275" max="12275" width="2.5" style="8" customWidth="1"/>
    <col min="12276" max="12278" width="11.19921875" style="8"/>
    <col min="12279" max="12279" width="2.8984375" style="8" customWidth="1"/>
    <col min="12280" max="12516" width="11.19921875" style="8"/>
    <col min="12517" max="12517" width="10.19921875" style="8" customWidth="1"/>
    <col min="12518" max="12519" width="5.69921875" style="8" customWidth="1"/>
    <col min="12520" max="12520" width="1.5" style="8" customWidth="1"/>
    <col min="12521" max="12522" width="6.3984375" style="8" customWidth="1"/>
    <col min="12523" max="12523" width="1.5" style="8" customWidth="1"/>
    <col min="12524" max="12525" width="6" style="8" customWidth="1"/>
    <col min="12526" max="12530" width="11.19921875" style="8"/>
    <col min="12531" max="12531" width="2.5" style="8" customWidth="1"/>
    <col min="12532" max="12534" width="11.19921875" style="8"/>
    <col min="12535" max="12535" width="2.8984375" style="8" customWidth="1"/>
    <col min="12536" max="12772" width="11.19921875" style="8"/>
    <col min="12773" max="12773" width="10.19921875" style="8" customWidth="1"/>
    <col min="12774" max="12775" width="5.69921875" style="8" customWidth="1"/>
    <col min="12776" max="12776" width="1.5" style="8" customWidth="1"/>
    <col min="12777" max="12778" width="6.3984375" style="8" customWidth="1"/>
    <col min="12779" max="12779" width="1.5" style="8" customWidth="1"/>
    <col min="12780" max="12781" width="6" style="8" customWidth="1"/>
    <col min="12782" max="12786" width="11.19921875" style="8"/>
    <col min="12787" max="12787" width="2.5" style="8" customWidth="1"/>
    <col min="12788" max="12790" width="11.19921875" style="8"/>
    <col min="12791" max="12791" width="2.8984375" style="8" customWidth="1"/>
    <col min="12792" max="13028" width="11.19921875" style="8"/>
    <col min="13029" max="13029" width="10.19921875" style="8" customWidth="1"/>
    <col min="13030" max="13031" width="5.69921875" style="8" customWidth="1"/>
    <col min="13032" max="13032" width="1.5" style="8" customWidth="1"/>
    <col min="13033" max="13034" width="6.3984375" style="8" customWidth="1"/>
    <col min="13035" max="13035" width="1.5" style="8" customWidth="1"/>
    <col min="13036" max="13037" width="6" style="8" customWidth="1"/>
    <col min="13038" max="13042" width="11.19921875" style="8"/>
    <col min="13043" max="13043" width="2.5" style="8" customWidth="1"/>
    <col min="13044" max="13046" width="11.19921875" style="8"/>
    <col min="13047" max="13047" width="2.8984375" style="8" customWidth="1"/>
    <col min="13048" max="13284" width="11.19921875" style="8"/>
    <col min="13285" max="13285" width="10.19921875" style="8" customWidth="1"/>
    <col min="13286" max="13287" width="5.69921875" style="8" customWidth="1"/>
    <col min="13288" max="13288" width="1.5" style="8" customWidth="1"/>
    <col min="13289" max="13290" width="6.3984375" style="8" customWidth="1"/>
    <col min="13291" max="13291" width="1.5" style="8" customWidth="1"/>
    <col min="13292" max="13293" width="6" style="8" customWidth="1"/>
    <col min="13294" max="13298" width="11.19921875" style="8"/>
    <col min="13299" max="13299" width="2.5" style="8" customWidth="1"/>
    <col min="13300" max="13302" width="11.19921875" style="8"/>
    <col min="13303" max="13303" width="2.8984375" style="8" customWidth="1"/>
    <col min="13304" max="13540" width="11.19921875" style="8"/>
    <col min="13541" max="13541" width="10.19921875" style="8" customWidth="1"/>
    <col min="13542" max="13543" width="5.69921875" style="8" customWidth="1"/>
    <col min="13544" max="13544" width="1.5" style="8" customWidth="1"/>
    <col min="13545" max="13546" width="6.3984375" style="8" customWidth="1"/>
    <col min="13547" max="13547" width="1.5" style="8" customWidth="1"/>
    <col min="13548" max="13549" width="6" style="8" customWidth="1"/>
    <col min="13550" max="13554" width="11.19921875" style="8"/>
    <col min="13555" max="13555" width="2.5" style="8" customWidth="1"/>
    <col min="13556" max="13558" width="11.19921875" style="8"/>
    <col min="13559" max="13559" width="2.8984375" style="8" customWidth="1"/>
    <col min="13560" max="13796" width="11.19921875" style="8"/>
    <col min="13797" max="13797" width="10.19921875" style="8" customWidth="1"/>
    <col min="13798" max="13799" width="5.69921875" style="8" customWidth="1"/>
    <col min="13800" max="13800" width="1.5" style="8" customWidth="1"/>
    <col min="13801" max="13802" width="6.3984375" style="8" customWidth="1"/>
    <col min="13803" max="13803" width="1.5" style="8" customWidth="1"/>
    <col min="13804" max="13805" width="6" style="8" customWidth="1"/>
    <col min="13806" max="13810" width="11.19921875" style="8"/>
    <col min="13811" max="13811" width="2.5" style="8" customWidth="1"/>
    <col min="13812" max="13814" width="11.19921875" style="8"/>
    <col min="13815" max="13815" width="2.8984375" style="8" customWidth="1"/>
    <col min="13816" max="14052" width="11.19921875" style="8"/>
    <col min="14053" max="14053" width="10.19921875" style="8" customWidth="1"/>
    <col min="14054" max="14055" width="5.69921875" style="8" customWidth="1"/>
    <col min="14056" max="14056" width="1.5" style="8" customWidth="1"/>
    <col min="14057" max="14058" width="6.3984375" style="8" customWidth="1"/>
    <col min="14059" max="14059" width="1.5" style="8" customWidth="1"/>
    <col min="14060" max="14061" width="6" style="8" customWidth="1"/>
    <col min="14062" max="14066" width="11.19921875" style="8"/>
    <col min="14067" max="14067" width="2.5" style="8" customWidth="1"/>
    <col min="14068" max="14070" width="11.19921875" style="8"/>
    <col min="14071" max="14071" width="2.8984375" style="8" customWidth="1"/>
    <col min="14072" max="14308" width="11.19921875" style="8"/>
    <col min="14309" max="14309" width="10.19921875" style="8" customWidth="1"/>
    <col min="14310" max="14311" width="5.69921875" style="8" customWidth="1"/>
    <col min="14312" max="14312" width="1.5" style="8" customWidth="1"/>
    <col min="14313" max="14314" width="6.3984375" style="8" customWidth="1"/>
    <col min="14315" max="14315" width="1.5" style="8" customWidth="1"/>
    <col min="14316" max="14317" width="6" style="8" customWidth="1"/>
    <col min="14318" max="14322" width="11.19921875" style="8"/>
    <col min="14323" max="14323" width="2.5" style="8" customWidth="1"/>
    <col min="14324" max="14326" width="11.19921875" style="8"/>
    <col min="14327" max="14327" width="2.8984375" style="8" customWidth="1"/>
    <col min="14328" max="14564" width="11.19921875" style="8"/>
    <col min="14565" max="14565" width="10.19921875" style="8" customWidth="1"/>
    <col min="14566" max="14567" width="5.69921875" style="8" customWidth="1"/>
    <col min="14568" max="14568" width="1.5" style="8" customWidth="1"/>
    <col min="14569" max="14570" width="6.3984375" style="8" customWidth="1"/>
    <col min="14571" max="14571" width="1.5" style="8" customWidth="1"/>
    <col min="14572" max="14573" width="6" style="8" customWidth="1"/>
    <col min="14574" max="14578" width="11.19921875" style="8"/>
    <col min="14579" max="14579" width="2.5" style="8" customWidth="1"/>
    <col min="14580" max="14582" width="11.19921875" style="8"/>
    <col min="14583" max="14583" width="2.8984375" style="8" customWidth="1"/>
    <col min="14584" max="14820" width="11.19921875" style="8"/>
    <col min="14821" max="14821" width="10.19921875" style="8" customWidth="1"/>
    <col min="14822" max="14823" width="5.69921875" style="8" customWidth="1"/>
    <col min="14824" max="14824" width="1.5" style="8" customWidth="1"/>
    <col min="14825" max="14826" width="6.3984375" style="8" customWidth="1"/>
    <col min="14827" max="14827" width="1.5" style="8" customWidth="1"/>
    <col min="14828" max="14829" width="6" style="8" customWidth="1"/>
    <col min="14830" max="14834" width="11.19921875" style="8"/>
    <col min="14835" max="14835" width="2.5" style="8" customWidth="1"/>
    <col min="14836" max="14838" width="11.19921875" style="8"/>
    <col min="14839" max="14839" width="2.8984375" style="8" customWidth="1"/>
    <col min="14840" max="15076" width="11.19921875" style="8"/>
    <col min="15077" max="15077" width="10.19921875" style="8" customWidth="1"/>
    <col min="15078" max="15079" width="5.69921875" style="8" customWidth="1"/>
    <col min="15080" max="15080" width="1.5" style="8" customWidth="1"/>
    <col min="15081" max="15082" width="6.3984375" style="8" customWidth="1"/>
    <col min="15083" max="15083" width="1.5" style="8" customWidth="1"/>
    <col min="15084" max="15085" width="6" style="8" customWidth="1"/>
    <col min="15086" max="15090" width="11.19921875" style="8"/>
    <col min="15091" max="15091" width="2.5" style="8" customWidth="1"/>
    <col min="15092" max="15094" width="11.19921875" style="8"/>
    <col min="15095" max="15095" width="2.8984375" style="8" customWidth="1"/>
    <col min="15096" max="15332" width="11.19921875" style="8"/>
    <col min="15333" max="15333" width="10.19921875" style="8" customWidth="1"/>
    <col min="15334" max="15335" width="5.69921875" style="8" customWidth="1"/>
    <col min="15336" max="15336" width="1.5" style="8" customWidth="1"/>
    <col min="15337" max="15338" width="6.3984375" style="8" customWidth="1"/>
    <col min="15339" max="15339" width="1.5" style="8" customWidth="1"/>
    <col min="15340" max="15341" width="6" style="8" customWidth="1"/>
    <col min="15342" max="15346" width="11.19921875" style="8"/>
    <col min="15347" max="15347" width="2.5" style="8" customWidth="1"/>
    <col min="15348" max="15350" width="11.19921875" style="8"/>
    <col min="15351" max="15351" width="2.8984375" style="8" customWidth="1"/>
    <col min="15352" max="15588" width="11.19921875" style="8"/>
    <col min="15589" max="15589" width="10.19921875" style="8" customWidth="1"/>
    <col min="15590" max="15591" width="5.69921875" style="8" customWidth="1"/>
    <col min="15592" max="15592" width="1.5" style="8" customWidth="1"/>
    <col min="15593" max="15594" width="6.3984375" style="8" customWidth="1"/>
    <col min="15595" max="15595" width="1.5" style="8" customWidth="1"/>
    <col min="15596" max="15597" width="6" style="8" customWidth="1"/>
    <col min="15598" max="15602" width="11.19921875" style="8"/>
    <col min="15603" max="15603" width="2.5" style="8" customWidth="1"/>
    <col min="15604" max="15606" width="11.19921875" style="8"/>
    <col min="15607" max="15607" width="2.8984375" style="8" customWidth="1"/>
    <col min="15608" max="15844" width="11.19921875" style="8"/>
    <col min="15845" max="15845" width="10.19921875" style="8" customWidth="1"/>
    <col min="15846" max="15847" width="5.69921875" style="8" customWidth="1"/>
    <col min="15848" max="15848" width="1.5" style="8" customWidth="1"/>
    <col min="15849" max="15850" width="6.3984375" style="8" customWidth="1"/>
    <col min="15851" max="15851" width="1.5" style="8" customWidth="1"/>
    <col min="15852" max="15853" width="6" style="8" customWidth="1"/>
    <col min="15854" max="15858" width="11.19921875" style="8"/>
    <col min="15859" max="15859" width="2.5" style="8" customWidth="1"/>
    <col min="15860" max="15862" width="11.19921875" style="8"/>
    <col min="15863" max="15863" width="2.8984375" style="8" customWidth="1"/>
    <col min="15864" max="16100" width="11.19921875" style="8"/>
    <col min="16101" max="16101" width="10.19921875" style="8" customWidth="1"/>
    <col min="16102" max="16103" width="5.69921875" style="8" customWidth="1"/>
    <col min="16104" max="16104" width="1.5" style="8" customWidth="1"/>
    <col min="16105" max="16106" width="6.3984375" style="8" customWidth="1"/>
    <col min="16107" max="16107" width="1.5" style="8" customWidth="1"/>
    <col min="16108" max="16109" width="6" style="8" customWidth="1"/>
    <col min="16110" max="16114" width="11.19921875" style="8"/>
    <col min="16115" max="16115" width="2.5" style="8" customWidth="1"/>
    <col min="16116" max="16118" width="11.19921875" style="8"/>
    <col min="16119" max="16119" width="2.8984375" style="8" customWidth="1"/>
    <col min="16120" max="16384" width="11.19921875" style="8"/>
  </cols>
  <sheetData>
    <row r="1" spans="1:10" x14ac:dyDescent="0.25">
      <c r="A1" s="103"/>
      <c r="B1" s="103"/>
      <c r="C1" s="103"/>
      <c r="D1" s="103"/>
      <c r="E1" s="103"/>
    </row>
    <row r="2" spans="1:10" x14ac:dyDescent="0.25">
      <c r="A2" s="104" t="s">
        <v>505</v>
      </c>
      <c r="B2" s="105"/>
      <c r="C2" s="105"/>
      <c r="D2" s="105"/>
      <c r="E2" s="105"/>
    </row>
    <row r="3" spans="1:10" x14ac:dyDescent="0.25">
      <c r="A3" s="104"/>
      <c r="B3" s="105"/>
      <c r="C3" s="105"/>
      <c r="D3" s="105"/>
      <c r="E3" s="105"/>
    </row>
    <row r="4" spans="1:10" ht="15.05" thickBot="1" x14ac:dyDescent="0.3">
      <c r="A4" s="106" t="s">
        <v>187</v>
      </c>
      <c r="B4" s="107"/>
      <c r="C4" s="107"/>
      <c r="D4" s="113"/>
      <c r="E4" s="107"/>
      <c r="F4" s="112"/>
      <c r="G4" s="113"/>
      <c r="H4" s="108"/>
      <c r="I4" s="108"/>
      <c r="J4" s="108" t="s">
        <v>580</v>
      </c>
    </row>
    <row r="6" spans="1:10" s="4" customFormat="1" ht="13.15" x14ac:dyDescent="0.25">
      <c r="A6" s="1" t="s">
        <v>480</v>
      </c>
      <c r="B6" s="1"/>
      <c r="C6" s="2"/>
      <c r="D6" s="3"/>
      <c r="E6" s="3"/>
      <c r="F6" s="3"/>
      <c r="G6" s="3"/>
    </row>
    <row r="7" spans="1:10" ht="5.35" customHeight="1" x14ac:dyDescent="0.25"/>
    <row r="8" spans="1:10" s="13" customFormat="1" ht="35.700000000000003" x14ac:dyDescent="0.25">
      <c r="A8" s="9" t="s">
        <v>0</v>
      </c>
      <c r="B8" s="9" t="s">
        <v>1</v>
      </c>
      <c r="C8" s="10" t="s">
        <v>2</v>
      </c>
      <c r="D8" s="11" t="s">
        <v>383</v>
      </c>
      <c r="E8" s="11" t="s">
        <v>3</v>
      </c>
      <c r="F8" s="12" t="s">
        <v>384</v>
      </c>
      <c r="G8" s="12" t="s">
        <v>503</v>
      </c>
      <c r="H8" s="11" t="s">
        <v>190</v>
      </c>
      <c r="I8" s="11" t="s">
        <v>220</v>
      </c>
      <c r="J8" s="11" t="s">
        <v>191</v>
      </c>
    </row>
    <row r="9" spans="1:10" s="21" customFormat="1" ht="15.05" customHeight="1" x14ac:dyDescent="0.2">
      <c r="A9" s="14" t="s">
        <v>4</v>
      </c>
      <c r="B9" s="15" t="s">
        <v>5</v>
      </c>
      <c r="C9" s="16" t="s">
        <v>6</v>
      </c>
      <c r="D9" s="18">
        <v>34</v>
      </c>
      <c r="E9" s="17">
        <v>47</v>
      </c>
      <c r="F9" s="19">
        <v>6.35</v>
      </c>
      <c r="G9" s="20">
        <v>3.74</v>
      </c>
      <c r="H9" s="18" t="s">
        <v>240</v>
      </c>
      <c r="I9" s="20">
        <v>39</v>
      </c>
      <c r="J9" s="20" t="s">
        <v>194</v>
      </c>
    </row>
    <row r="10" spans="1:10" s="21" customFormat="1" ht="15.05" customHeight="1" x14ac:dyDescent="0.2">
      <c r="A10" s="119" t="s">
        <v>7</v>
      </c>
      <c r="B10" s="120" t="s">
        <v>5</v>
      </c>
      <c r="C10" s="121" t="s">
        <v>188</v>
      </c>
      <c r="D10" s="122">
        <v>14</v>
      </c>
      <c r="E10" s="123">
        <v>32</v>
      </c>
      <c r="F10" s="124">
        <v>1.25</v>
      </c>
      <c r="G10" s="125">
        <v>0.73</v>
      </c>
      <c r="H10" s="122" t="s">
        <v>261</v>
      </c>
      <c r="I10" s="125">
        <v>39</v>
      </c>
      <c r="J10" s="125" t="s">
        <v>192</v>
      </c>
    </row>
    <row r="11" spans="1:10" s="21" customFormat="1" ht="15.05" customHeight="1" x14ac:dyDescent="0.2">
      <c r="A11" s="27" t="s">
        <v>9</v>
      </c>
      <c r="B11" s="28" t="s">
        <v>5</v>
      </c>
      <c r="C11" s="29" t="s">
        <v>189</v>
      </c>
      <c r="D11" s="31">
        <v>15</v>
      </c>
      <c r="E11" s="30">
        <v>18</v>
      </c>
      <c r="F11" s="22">
        <v>1</v>
      </c>
      <c r="G11" s="32">
        <v>0.5</v>
      </c>
      <c r="H11" s="31" t="s">
        <v>277</v>
      </c>
      <c r="I11" s="32">
        <v>39</v>
      </c>
      <c r="J11" s="32" t="s">
        <v>192</v>
      </c>
    </row>
    <row r="12" spans="1:10" s="21" customFormat="1" ht="15.05" customHeight="1" x14ac:dyDescent="0.2">
      <c r="A12" s="14" t="s">
        <v>11</v>
      </c>
      <c r="B12" s="15" t="s">
        <v>5</v>
      </c>
      <c r="C12" s="16" t="s">
        <v>12</v>
      </c>
      <c r="D12" s="18">
        <v>18</v>
      </c>
      <c r="E12" s="17">
        <v>21</v>
      </c>
      <c r="F12" s="19">
        <v>1.1599999999999999</v>
      </c>
      <c r="G12" s="20">
        <v>0.6</v>
      </c>
      <c r="H12" s="117" t="s">
        <v>311</v>
      </c>
      <c r="I12" s="20">
        <v>38</v>
      </c>
      <c r="J12" s="20" t="s">
        <v>192</v>
      </c>
    </row>
    <row r="13" spans="1:10" s="21" customFormat="1" ht="15.05" customHeight="1" x14ac:dyDescent="0.2">
      <c r="A13" s="14" t="s">
        <v>13</v>
      </c>
      <c r="B13" s="15" t="s">
        <v>14</v>
      </c>
      <c r="C13" s="126" t="s">
        <v>312</v>
      </c>
      <c r="D13" s="18">
        <v>88</v>
      </c>
      <c r="E13" s="17">
        <v>122</v>
      </c>
      <c r="F13" s="19">
        <v>28.5</v>
      </c>
      <c r="G13" s="20">
        <v>15.1</v>
      </c>
      <c r="H13" s="18" t="s">
        <v>235</v>
      </c>
      <c r="I13" s="20">
        <v>49</v>
      </c>
      <c r="J13" s="20" t="s">
        <v>194</v>
      </c>
    </row>
    <row r="14" spans="1:10" s="21" customFormat="1" ht="15.05" customHeight="1" x14ac:dyDescent="0.2">
      <c r="A14" s="46"/>
      <c r="B14" s="127" t="s">
        <v>5</v>
      </c>
      <c r="C14" s="128" t="s">
        <v>225</v>
      </c>
      <c r="D14" s="129">
        <v>15</v>
      </c>
      <c r="E14" s="130">
        <v>25</v>
      </c>
      <c r="F14" s="131">
        <v>1.2</v>
      </c>
      <c r="G14" s="132">
        <v>0.7</v>
      </c>
      <c r="H14" s="129" t="s">
        <v>277</v>
      </c>
      <c r="I14" s="132">
        <v>39</v>
      </c>
      <c r="J14" s="132" t="s">
        <v>192</v>
      </c>
    </row>
    <row r="15" spans="1:10" s="21" customFormat="1" ht="15.05" customHeight="1" x14ac:dyDescent="0.2">
      <c r="A15" s="14" t="s">
        <v>15</v>
      </c>
      <c r="B15" s="15" t="s">
        <v>14</v>
      </c>
      <c r="C15" s="35" t="s">
        <v>15</v>
      </c>
      <c r="D15" s="18">
        <v>78</v>
      </c>
      <c r="E15" s="17">
        <v>97</v>
      </c>
      <c r="F15" s="20">
        <v>23.5</v>
      </c>
      <c r="G15" s="20">
        <v>11.6</v>
      </c>
      <c r="H15" s="18" t="s">
        <v>257</v>
      </c>
      <c r="I15" s="20">
        <v>46</v>
      </c>
      <c r="J15" s="20" t="s">
        <v>194</v>
      </c>
    </row>
    <row r="16" spans="1:10" s="24" customFormat="1" ht="15.05" customHeight="1" x14ac:dyDescent="0.25">
      <c r="A16" s="33"/>
      <c r="B16" s="27" t="s">
        <v>16</v>
      </c>
      <c r="C16" s="36"/>
      <c r="D16" s="38">
        <f t="shared" ref="D16:E16" si="0">D15</f>
        <v>78</v>
      </c>
      <c r="E16" s="38">
        <f t="shared" si="0"/>
        <v>97</v>
      </c>
      <c r="F16" s="40">
        <f>F15</f>
        <v>23.5</v>
      </c>
      <c r="G16" s="40">
        <f>G15</f>
        <v>11.6</v>
      </c>
      <c r="H16" s="38" t="s">
        <v>193</v>
      </c>
      <c r="I16" s="40" t="s">
        <v>193</v>
      </c>
      <c r="J16" s="40" t="s">
        <v>193</v>
      </c>
    </row>
    <row r="17" spans="1:10" s="21" customFormat="1" ht="15.05" customHeight="1" x14ac:dyDescent="0.2">
      <c r="A17" s="27"/>
      <c r="B17" s="28" t="s">
        <v>5</v>
      </c>
      <c r="C17" s="29" t="s">
        <v>17</v>
      </c>
      <c r="D17" s="31">
        <v>15</v>
      </c>
      <c r="E17" s="30">
        <v>25</v>
      </c>
      <c r="F17" s="22">
        <v>1.33</v>
      </c>
      <c r="G17" s="32">
        <v>0.67</v>
      </c>
      <c r="H17" s="31" t="s">
        <v>309</v>
      </c>
      <c r="I17" s="32">
        <v>39</v>
      </c>
      <c r="J17" s="32" t="s">
        <v>192</v>
      </c>
    </row>
    <row r="18" spans="1:10" s="21" customFormat="1" ht="15.05" customHeight="1" x14ac:dyDescent="0.25">
      <c r="A18" s="27"/>
      <c r="B18" s="41"/>
      <c r="C18" s="29" t="s">
        <v>18</v>
      </c>
      <c r="D18" s="31">
        <v>15</v>
      </c>
      <c r="E18" s="30">
        <v>31</v>
      </c>
      <c r="F18" s="22">
        <v>1.58</v>
      </c>
      <c r="G18" s="32">
        <v>0.79</v>
      </c>
      <c r="H18" s="32" t="s">
        <v>310</v>
      </c>
      <c r="I18" s="32">
        <v>39</v>
      </c>
      <c r="J18" s="32" t="s">
        <v>192</v>
      </c>
    </row>
    <row r="19" spans="1:10" s="21" customFormat="1" ht="15.05" customHeight="1" x14ac:dyDescent="0.25">
      <c r="A19" s="27"/>
      <c r="B19" s="41"/>
      <c r="C19" s="29" t="s">
        <v>19</v>
      </c>
      <c r="D19" s="31">
        <v>16</v>
      </c>
      <c r="E19" s="30">
        <v>16</v>
      </c>
      <c r="F19" s="22">
        <v>1.34</v>
      </c>
      <c r="G19" s="32">
        <v>0.67</v>
      </c>
      <c r="H19" s="31" t="s">
        <v>309</v>
      </c>
      <c r="I19" s="32">
        <v>39</v>
      </c>
      <c r="J19" s="32" t="s">
        <v>192</v>
      </c>
    </row>
    <row r="20" spans="1:10" s="44" customFormat="1" ht="15.05" customHeight="1" x14ac:dyDescent="0.25">
      <c r="A20" s="27"/>
      <c r="B20" s="27" t="s">
        <v>20</v>
      </c>
      <c r="C20" s="163"/>
      <c r="D20" s="164">
        <f>SUM(D17:D19)</f>
        <v>46</v>
      </c>
      <c r="E20" s="164">
        <f>SUM(E17:E19)</f>
        <v>72</v>
      </c>
      <c r="F20" s="165">
        <f t="shared" ref="F20:G20" si="1">SUM(F17:F19)</f>
        <v>4.25</v>
      </c>
      <c r="G20" s="165">
        <f t="shared" si="1"/>
        <v>2.13</v>
      </c>
      <c r="H20" s="164" t="s">
        <v>193</v>
      </c>
      <c r="I20" s="165" t="s">
        <v>193</v>
      </c>
      <c r="J20" s="165" t="s">
        <v>193</v>
      </c>
    </row>
    <row r="21" spans="1:10" s="21" customFormat="1" ht="15.05" customHeight="1" x14ac:dyDescent="0.2">
      <c r="A21" s="14" t="s">
        <v>21</v>
      </c>
      <c r="B21" s="15" t="s">
        <v>14</v>
      </c>
      <c r="C21" s="29" t="s">
        <v>482</v>
      </c>
      <c r="D21" s="31">
        <v>96</v>
      </c>
      <c r="E21" s="30">
        <v>120</v>
      </c>
      <c r="F21" s="22">
        <v>29.9</v>
      </c>
      <c r="G21" s="32">
        <v>18.399999999999999</v>
      </c>
      <c r="H21" s="31" t="s">
        <v>235</v>
      </c>
      <c r="I21" s="32" t="s">
        <v>421</v>
      </c>
      <c r="J21" s="32" t="s">
        <v>194</v>
      </c>
    </row>
    <row r="22" spans="1:10" s="21" customFormat="1" ht="15.05" customHeight="1" x14ac:dyDescent="0.25">
      <c r="A22" s="27"/>
      <c r="B22" s="41"/>
      <c r="C22" s="29" t="s">
        <v>24</v>
      </c>
      <c r="D22" s="31">
        <v>61</v>
      </c>
      <c r="E22" s="30">
        <v>73</v>
      </c>
      <c r="F22" s="22">
        <v>16</v>
      </c>
      <c r="G22" s="32">
        <v>10.199999999999999</v>
      </c>
      <c r="H22" s="31" t="s">
        <v>235</v>
      </c>
      <c r="I22" s="32" t="s">
        <v>426</v>
      </c>
      <c r="J22" s="32" t="s">
        <v>194</v>
      </c>
    </row>
    <row r="23" spans="1:10" s="21" customFormat="1" ht="15.05" customHeight="1" x14ac:dyDescent="0.25">
      <c r="A23" s="27"/>
      <c r="B23" s="41"/>
      <c r="C23" s="29" t="s">
        <v>393</v>
      </c>
      <c r="D23" s="31">
        <v>84</v>
      </c>
      <c r="E23" s="30">
        <v>106</v>
      </c>
      <c r="F23" s="22">
        <v>23</v>
      </c>
      <c r="G23" s="32">
        <v>12.8</v>
      </c>
      <c r="H23" s="31" t="s">
        <v>235</v>
      </c>
      <c r="I23" s="32">
        <v>46</v>
      </c>
      <c r="J23" s="32" t="s">
        <v>194</v>
      </c>
    </row>
    <row r="24" spans="1:10" s="21" customFormat="1" ht="15.05" customHeight="1" x14ac:dyDescent="0.25">
      <c r="A24" s="27"/>
      <c r="B24" s="41"/>
      <c r="C24" s="29" t="s">
        <v>25</v>
      </c>
      <c r="D24" s="31">
        <v>90</v>
      </c>
      <c r="E24" s="30">
        <v>113</v>
      </c>
      <c r="F24" s="22">
        <v>26.8</v>
      </c>
      <c r="G24" s="32">
        <v>18.8</v>
      </c>
      <c r="H24" s="31" t="s">
        <v>236</v>
      </c>
      <c r="I24" s="32" t="s">
        <v>421</v>
      </c>
      <c r="J24" s="32" t="s">
        <v>194</v>
      </c>
    </row>
    <row r="25" spans="1:10" s="21" customFormat="1" ht="15.05" customHeight="1" x14ac:dyDescent="0.25">
      <c r="A25" s="27"/>
      <c r="B25" s="41"/>
      <c r="C25" s="29" t="s">
        <v>26</v>
      </c>
      <c r="D25" s="31">
        <v>43</v>
      </c>
      <c r="E25" s="30">
        <v>55</v>
      </c>
      <c r="F25" s="22">
        <v>12.5</v>
      </c>
      <c r="G25" s="32">
        <v>7.8</v>
      </c>
      <c r="H25" s="31" t="s">
        <v>257</v>
      </c>
      <c r="I25" s="32" t="s">
        <v>421</v>
      </c>
      <c r="J25" s="32" t="s">
        <v>194</v>
      </c>
    </row>
    <row r="26" spans="1:10" s="44" customFormat="1" ht="15.05" customHeight="1" x14ac:dyDescent="0.25">
      <c r="A26" s="27"/>
      <c r="B26" s="27" t="s">
        <v>16</v>
      </c>
      <c r="C26" s="36"/>
      <c r="D26" s="37">
        <f>SUM(D21:D25)</f>
        <v>374</v>
      </c>
      <c r="E26" s="37">
        <f>SUM(E21:E25)</f>
        <v>467</v>
      </c>
      <c r="F26" s="43">
        <f>SUM(F21:F25)</f>
        <v>108.2</v>
      </c>
      <c r="G26" s="43">
        <f>SUM(G21:G25)</f>
        <v>68</v>
      </c>
      <c r="H26" s="37" t="s">
        <v>193</v>
      </c>
      <c r="I26" s="43" t="s">
        <v>193</v>
      </c>
      <c r="J26" s="43" t="s">
        <v>193</v>
      </c>
    </row>
    <row r="27" spans="1:10" s="21" customFormat="1" ht="15.05" customHeight="1" x14ac:dyDescent="0.2">
      <c r="A27" s="27"/>
      <c r="B27" s="28" t="s">
        <v>5</v>
      </c>
      <c r="C27" s="29" t="s">
        <v>27</v>
      </c>
      <c r="D27" s="31">
        <v>15</v>
      </c>
      <c r="E27" s="30">
        <v>34</v>
      </c>
      <c r="F27" s="22">
        <v>2.56</v>
      </c>
      <c r="G27" s="32">
        <v>1.76</v>
      </c>
      <c r="H27" s="31" t="s">
        <v>239</v>
      </c>
      <c r="I27" s="32" t="s">
        <v>420</v>
      </c>
      <c r="J27" s="32" t="s">
        <v>192</v>
      </c>
    </row>
    <row r="28" spans="1:10" s="21" customFormat="1" ht="15.05" customHeight="1" x14ac:dyDescent="0.25">
      <c r="A28" s="27"/>
      <c r="B28" s="41"/>
      <c r="C28" s="29" t="s">
        <v>28</v>
      </c>
      <c r="D28" s="31">
        <v>26</v>
      </c>
      <c r="E28" s="30">
        <v>47</v>
      </c>
      <c r="F28" s="22">
        <v>4.3</v>
      </c>
      <c r="G28" s="32">
        <v>2.9</v>
      </c>
      <c r="H28" s="31" t="s">
        <v>240</v>
      </c>
      <c r="I28" s="32" t="s">
        <v>421</v>
      </c>
      <c r="J28" s="32" t="s">
        <v>192</v>
      </c>
    </row>
    <row r="29" spans="1:10" s="21" customFormat="1" ht="15.05" customHeight="1" x14ac:dyDescent="0.25">
      <c r="A29" s="27"/>
      <c r="B29" s="41"/>
      <c r="C29" s="29" t="s">
        <v>237</v>
      </c>
      <c r="D29" s="31">
        <v>20</v>
      </c>
      <c r="E29" s="30">
        <v>40</v>
      </c>
      <c r="F29" s="22">
        <v>2.5499999999999998</v>
      </c>
      <c r="G29" s="32">
        <v>1.7</v>
      </c>
      <c r="H29" s="31" t="s">
        <v>239</v>
      </c>
      <c r="I29" s="32" t="s">
        <v>420</v>
      </c>
      <c r="J29" s="32" t="s">
        <v>192</v>
      </c>
    </row>
    <row r="30" spans="1:10" s="21" customFormat="1" ht="15.05" customHeight="1" x14ac:dyDescent="0.25">
      <c r="A30" s="27"/>
      <c r="B30" s="41"/>
      <c r="C30" s="29" t="s">
        <v>30</v>
      </c>
      <c r="D30" s="31">
        <v>23</v>
      </c>
      <c r="E30" s="30">
        <v>38</v>
      </c>
      <c r="F30" s="22">
        <v>3.7</v>
      </c>
      <c r="G30" s="32">
        <v>2.2000000000000002</v>
      </c>
      <c r="H30" s="31" t="s">
        <v>239</v>
      </c>
      <c r="I30" s="32" t="s">
        <v>420</v>
      </c>
      <c r="J30" s="32" t="s">
        <v>192</v>
      </c>
    </row>
    <row r="31" spans="1:10" s="21" customFormat="1" ht="15.05" customHeight="1" x14ac:dyDescent="0.25">
      <c r="A31" s="27"/>
      <c r="B31" s="27" t="s">
        <v>20</v>
      </c>
      <c r="C31" s="29"/>
      <c r="D31" s="37">
        <f>SUM(D27:D30)</f>
        <v>84</v>
      </c>
      <c r="E31" s="37">
        <f>SUM(E27:E30)</f>
        <v>159</v>
      </c>
      <c r="F31" s="43">
        <f t="shared" ref="F31" si="2">SUM(F27:F30)</f>
        <v>13.11</v>
      </c>
      <c r="G31" s="43">
        <f>SUM(G27:G30)</f>
        <v>8.56</v>
      </c>
      <c r="H31" s="37" t="s">
        <v>193</v>
      </c>
      <c r="I31" s="43" t="s">
        <v>193</v>
      </c>
      <c r="J31" s="43" t="s">
        <v>193</v>
      </c>
    </row>
    <row r="32" spans="1:10" s="21" customFormat="1" ht="15.05" customHeight="1" x14ac:dyDescent="0.2">
      <c r="A32" s="119" t="s">
        <v>31</v>
      </c>
      <c r="B32" s="120" t="s">
        <v>5</v>
      </c>
      <c r="C32" s="121" t="s">
        <v>313</v>
      </c>
      <c r="D32" s="122">
        <v>16</v>
      </c>
      <c r="E32" s="123">
        <v>17</v>
      </c>
      <c r="F32" s="124">
        <v>0.8</v>
      </c>
      <c r="G32" s="125">
        <v>0.4</v>
      </c>
      <c r="H32" s="122" t="s">
        <v>242</v>
      </c>
      <c r="I32" s="125" t="s">
        <v>420</v>
      </c>
      <c r="J32" s="125" t="s">
        <v>192</v>
      </c>
    </row>
    <row r="33" spans="1:10" s="21" customFormat="1" ht="15.05" customHeight="1" x14ac:dyDescent="0.2">
      <c r="A33" s="14" t="s">
        <v>32</v>
      </c>
      <c r="B33" s="15" t="s">
        <v>5</v>
      </c>
      <c r="C33" s="16" t="s">
        <v>33</v>
      </c>
      <c r="D33" s="18">
        <v>24</v>
      </c>
      <c r="E33" s="17">
        <v>28</v>
      </c>
      <c r="F33" s="19">
        <v>1.1000000000000001</v>
      </c>
      <c r="G33" s="20">
        <v>0.7</v>
      </c>
      <c r="H33" s="18" t="s">
        <v>243</v>
      </c>
      <c r="I33" s="20">
        <v>38.5</v>
      </c>
      <c r="J33" s="20" t="s">
        <v>192</v>
      </c>
    </row>
    <row r="34" spans="1:10" s="21" customFormat="1" ht="15.05" customHeight="1" x14ac:dyDescent="0.2">
      <c r="A34" s="14" t="s">
        <v>34</v>
      </c>
      <c r="B34" s="15" t="s">
        <v>14</v>
      </c>
      <c r="C34" s="126" t="s">
        <v>394</v>
      </c>
      <c r="D34" s="18">
        <v>36</v>
      </c>
      <c r="E34" s="17">
        <v>47</v>
      </c>
      <c r="F34" s="19">
        <v>11.2</v>
      </c>
      <c r="G34" s="20">
        <v>6.4</v>
      </c>
      <c r="H34" s="18" t="s">
        <v>235</v>
      </c>
      <c r="I34" s="20">
        <v>47</v>
      </c>
      <c r="J34" s="20" t="s">
        <v>194</v>
      </c>
    </row>
    <row r="35" spans="1:10" s="21" customFormat="1" ht="15.05" customHeight="1" x14ac:dyDescent="0.2">
      <c r="A35" s="27"/>
      <c r="B35" s="28"/>
      <c r="C35" s="34" t="s">
        <v>314</v>
      </c>
      <c r="D35" s="31">
        <v>54</v>
      </c>
      <c r="E35" s="30">
        <v>68</v>
      </c>
      <c r="F35" s="22">
        <v>14.3</v>
      </c>
      <c r="G35" s="32">
        <v>8.6</v>
      </c>
      <c r="H35" s="31" t="s">
        <v>244</v>
      </c>
      <c r="I35" s="32">
        <v>45</v>
      </c>
      <c r="J35" s="32" t="s">
        <v>194</v>
      </c>
    </row>
    <row r="36" spans="1:10" s="21" customFormat="1" ht="15.05" customHeight="1" x14ac:dyDescent="0.2">
      <c r="A36" s="27"/>
      <c r="B36" s="28"/>
      <c r="C36" s="34" t="s">
        <v>218</v>
      </c>
      <c r="D36" s="31">
        <v>63</v>
      </c>
      <c r="E36" s="30">
        <v>79</v>
      </c>
      <c r="F36" s="22">
        <v>18.600000000000001</v>
      </c>
      <c r="G36" s="32">
        <v>10.4</v>
      </c>
      <c r="H36" s="31" t="s">
        <v>235</v>
      </c>
      <c r="I36" s="32">
        <v>45</v>
      </c>
      <c r="J36" s="32" t="s">
        <v>194</v>
      </c>
    </row>
    <row r="37" spans="1:10" s="44" customFormat="1" ht="15.05" customHeight="1" x14ac:dyDescent="0.25">
      <c r="A37" s="27"/>
      <c r="B37" s="27" t="s">
        <v>16</v>
      </c>
      <c r="C37" s="36"/>
      <c r="D37" s="37">
        <f>SUM(D34:D36)</f>
        <v>153</v>
      </c>
      <c r="E37" s="37">
        <f>SUM(E34:E36)</f>
        <v>194</v>
      </c>
      <c r="F37" s="43">
        <f t="shared" ref="F37" si="3">SUM(F34:F36)</f>
        <v>44.1</v>
      </c>
      <c r="G37" s="43">
        <f>SUM(G34:G36)</f>
        <v>25.4</v>
      </c>
      <c r="H37" s="38" t="s">
        <v>193</v>
      </c>
      <c r="I37" s="40" t="s">
        <v>193</v>
      </c>
      <c r="J37" s="40" t="s">
        <v>193</v>
      </c>
    </row>
    <row r="38" spans="1:10" s="51" customFormat="1" ht="15.05" customHeight="1" x14ac:dyDescent="0.25">
      <c r="A38" s="47"/>
      <c r="B38" s="48" t="s">
        <v>5</v>
      </c>
      <c r="C38" s="53" t="s">
        <v>36</v>
      </c>
      <c r="D38" s="50">
        <v>48</v>
      </c>
      <c r="E38" s="49">
        <v>87</v>
      </c>
      <c r="F38" s="22">
        <v>17</v>
      </c>
      <c r="G38" s="22">
        <v>4</v>
      </c>
      <c r="H38" s="50" t="s">
        <v>239</v>
      </c>
      <c r="I38" s="22" t="s">
        <v>425</v>
      </c>
      <c r="J38" s="22" t="s">
        <v>194</v>
      </c>
    </row>
    <row r="39" spans="1:10" s="51" customFormat="1" ht="15.05" customHeight="1" x14ac:dyDescent="0.25">
      <c r="A39" s="47"/>
      <c r="B39" s="48"/>
      <c r="C39" s="53" t="s">
        <v>38</v>
      </c>
      <c r="D39" s="50">
        <v>28</v>
      </c>
      <c r="E39" s="49">
        <v>44</v>
      </c>
      <c r="F39" s="22">
        <v>4.74</v>
      </c>
      <c r="G39" s="22">
        <v>2.4900000000000002</v>
      </c>
      <c r="H39" s="50" t="s">
        <v>247</v>
      </c>
      <c r="I39" s="22" t="s">
        <v>420</v>
      </c>
      <c r="J39" s="22" t="s">
        <v>192</v>
      </c>
    </row>
    <row r="40" spans="1:10" s="51" customFormat="1" ht="15.05" customHeight="1" x14ac:dyDescent="0.25">
      <c r="A40" s="133"/>
      <c r="B40" s="46" t="s">
        <v>20</v>
      </c>
      <c r="C40" s="134"/>
      <c r="D40" s="135">
        <f>SUM(D38:D39)</f>
        <v>76</v>
      </c>
      <c r="E40" s="135">
        <f>SUM(E38:E39)</f>
        <v>131</v>
      </c>
      <c r="F40" s="136">
        <f>SUM(F38:F39)</f>
        <v>21.740000000000002</v>
      </c>
      <c r="G40" s="136">
        <f>SUM(G38:G39)</f>
        <v>6.49</v>
      </c>
      <c r="H40" s="135" t="s">
        <v>193</v>
      </c>
      <c r="I40" s="136" t="s">
        <v>193</v>
      </c>
      <c r="J40" s="136" t="s">
        <v>193</v>
      </c>
    </row>
    <row r="41" spans="1:10" s="51" customFormat="1" ht="15.05" customHeight="1" x14ac:dyDescent="0.2">
      <c r="A41" s="167" t="s">
        <v>39</v>
      </c>
      <c r="B41" s="15" t="s">
        <v>14</v>
      </c>
      <c r="C41" s="166" t="s">
        <v>315</v>
      </c>
      <c r="D41" s="60">
        <v>63</v>
      </c>
      <c r="E41" s="59">
        <v>70</v>
      </c>
      <c r="F41" s="19">
        <v>16.5</v>
      </c>
      <c r="G41" s="19">
        <v>11.1</v>
      </c>
      <c r="H41" s="60" t="s">
        <v>395</v>
      </c>
      <c r="I41" s="19" t="s">
        <v>426</v>
      </c>
      <c r="J41" s="19" t="s">
        <v>194</v>
      </c>
    </row>
    <row r="42" spans="1:10" s="51" customFormat="1" ht="15.05" customHeight="1" x14ac:dyDescent="0.25">
      <c r="A42" s="47"/>
      <c r="B42" s="48"/>
      <c r="C42" s="53" t="s">
        <v>478</v>
      </c>
      <c r="D42" s="50">
        <v>59</v>
      </c>
      <c r="E42" s="49">
        <v>61</v>
      </c>
      <c r="F42" s="22">
        <v>19.600000000000001</v>
      </c>
      <c r="G42" s="22">
        <v>13.2</v>
      </c>
      <c r="H42" s="50" t="s">
        <v>250</v>
      </c>
      <c r="I42" s="22" t="s">
        <v>421</v>
      </c>
      <c r="J42" s="22" t="s">
        <v>194</v>
      </c>
    </row>
    <row r="43" spans="1:10" s="51" customFormat="1" ht="15.05" customHeight="1" x14ac:dyDescent="0.25">
      <c r="A43" s="47"/>
      <c r="B43" s="48"/>
      <c r="C43" s="62" t="s">
        <v>479</v>
      </c>
      <c r="D43" s="50">
        <v>40</v>
      </c>
      <c r="E43" s="49">
        <v>46</v>
      </c>
      <c r="F43" s="22">
        <v>15.65</v>
      </c>
      <c r="G43" s="22">
        <v>9.0500000000000007</v>
      </c>
      <c r="H43" s="50" t="s">
        <v>250</v>
      </c>
      <c r="I43" s="22" t="s">
        <v>421</v>
      </c>
      <c r="J43" s="22" t="s">
        <v>194</v>
      </c>
    </row>
    <row r="44" spans="1:10" s="66" customFormat="1" ht="15.05" customHeight="1" x14ac:dyDescent="0.25">
      <c r="A44" s="63"/>
      <c r="B44" s="27" t="s">
        <v>16</v>
      </c>
      <c r="C44" s="64"/>
      <c r="D44" s="65">
        <f>SUM(D41:D43)</f>
        <v>162</v>
      </c>
      <c r="E44" s="65">
        <f>SUM(E41:E43)</f>
        <v>177</v>
      </c>
      <c r="F44" s="39">
        <f t="shared" ref="F44:G44" si="4">SUM(F41:F43)</f>
        <v>51.75</v>
      </c>
      <c r="G44" s="39">
        <f t="shared" si="4"/>
        <v>33.349999999999994</v>
      </c>
      <c r="H44" s="65" t="s">
        <v>193</v>
      </c>
      <c r="I44" s="39" t="s">
        <v>193</v>
      </c>
      <c r="J44" s="39" t="s">
        <v>193</v>
      </c>
    </row>
    <row r="45" spans="1:10" s="51" customFormat="1" ht="15.05" customHeight="1" x14ac:dyDescent="0.2">
      <c r="A45" s="63"/>
      <c r="B45" s="28" t="s">
        <v>5</v>
      </c>
      <c r="C45" s="68" t="s">
        <v>42</v>
      </c>
      <c r="D45" s="50">
        <v>16</v>
      </c>
      <c r="E45" s="50">
        <v>32</v>
      </c>
      <c r="F45" s="22">
        <v>1.4</v>
      </c>
      <c r="G45" s="22">
        <v>0.7</v>
      </c>
      <c r="H45" s="50" t="s">
        <v>241</v>
      </c>
      <c r="I45" s="22">
        <v>38</v>
      </c>
      <c r="J45" s="22" t="s">
        <v>192</v>
      </c>
    </row>
    <row r="46" spans="1:10" s="51" customFormat="1" ht="15.05" customHeight="1" x14ac:dyDescent="0.25">
      <c r="A46" s="63"/>
      <c r="B46" s="69"/>
      <c r="C46" s="62" t="s">
        <v>43</v>
      </c>
      <c r="D46" s="50">
        <v>15</v>
      </c>
      <c r="E46" s="50">
        <v>35</v>
      </c>
      <c r="F46" s="22">
        <v>1.5</v>
      </c>
      <c r="G46" s="22">
        <v>0.75</v>
      </c>
      <c r="H46" s="50" t="s">
        <v>254</v>
      </c>
      <c r="I46" s="22" t="s">
        <v>420</v>
      </c>
      <c r="J46" s="22" t="s">
        <v>192</v>
      </c>
    </row>
    <row r="47" spans="1:10" s="66" customFormat="1" ht="15.05" customHeight="1" x14ac:dyDescent="0.25">
      <c r="A47" s="63"/>
      <c r="B47" s="63" t="s">
        <v>20</v>
      </c>
      <c r="C47" s="70"/>
      <c r="D47" s="65">
        <f>SUM(D45:D46)</f>
        <v>31</v>
      </c>
      <c r="E47" s="65">
        <f>SUM(E45:E46)</f>
        <v>67</v>
      </c>
      <c r="F47" s="39">
        <f t="shared" ref="F47:G47" si="5">SUM(F45:F46)</f>
        <v>2.9</v>
      </c>
      <c r="G47" s="39">
        <f t="shared" si="5"/>
        <v>1.45</v>
      </c>
      <c r="H47" s="65" t="s">
        <v>193</v>
      </c>
      <c r="I47" s="39" t="s">
        <v>193</v>
      </c>
      <c r="J47" s="39" t="s">
        <v>193</v>
      </c>
    </row>
    <row r="48" spans="1:10" s="51" customFormat="1" ht="15.05" customHeight="1" x14ac:dyDescent="0.2">
      <c r="A48" s="137" t="s">
        <v>44</v>
      </c>
      <c r="B48" s="120" t="s">
        <v>5</v>
      </c>
      <c r="C48" s="138" t="s">
        <v>45</v>
      </c>
      <c r="D48" s="139">
        <v>29</v>
      </c>
      <c r="E48" s="139">
        <v>34</v>
      </c>
      <c r="F48" s="124">
        <v>3.96</v>
      </c>
      <c r="G48" s="124">
        <v>2</v>
      </c>
      <c r="H48" s="122" t="s">
        <v>485</v>
      </c>
      <c r="I48" s="124">
        <v>39</v>
      </c>
      <c r="J48" s="124" t="s">
        <v>194</v>
      </c>
    </row>
    <row r="49" spans="1:10" s="51" customFormat="1" ht="15.05" customHeight="1" x14ac:dyDescent="0.2">
      <c r="A49" s="71" t="s">
        <v>46</v>
      </c>
      <c r="B49" s="15" t="s">
        <v>14</v>
      </c>
      <c r="C49" s="72" t="s">
        <v>483</v>
      </c>
      <c r="D49" s="60">
        <v>96</v>
      </c>
      <c r="E49" s="60">
        <v>111</v>
      </c>
      <c r="F49" s="19">
        <v>32.82</v>
      </c>
      <c r="G49" s="19">
        <v>20.73</v>
      </c>
      <c r="H49" s="60" t="s">
        <v>257</v>
      </c>
      <c r="I49" s="19">
        <v>47</v>
      </c>
      <c r="J49" s="19" t="s">
        <v>194</v>
      </c>
    </row>
    <row r="50" spans="1:10" s="51" customFormat="1" ht="15.05" customHeight="1" x14ac:dyDescent="0.2">
      <c r="A50" s="63"/>
      <c r="B50" s="28"/>
      <c r="C50" s="73" t="s">
        <v>484</v>
      </c>
      <c r="D50" s="50">
        <v>49</v>
      </c>
      <c r="E50" s="50">
        <v>43</v>
      </c>
      <c r="F50" s="22">
        <v>12.4</v>
      </c>
      <c r="G50" s="22">
        <v>7.2</v>
      </c>
      <c r="H50" s="50" t="s">
        <v>257</v>
      </c>
      <c r="I50" s="22">
        <v>47</v>
      </c>
      <c r="J50" s="22" t="s">
        <v>194</v>
      </c>
    </row>
    <row r="51" spans="1:10" s="66" customFormat="1" ht="15.05" customHeight="1" x14ac:dyDescent="0.25">
      <c r="A51" s="47"/>
      <c r="B51" s="27" t="s">
        <v>16</v>
      </c>
      <c r="C51" s="70"/>
      <c r="D51" s="65">
        <f>SUM(D49:D50)</f>
        <v>145</v>
      </c>
      <c r="E51" s="65">
        <f t="shared" ref="E51:G51" si="6">SUM(E49:E50)</f>
        <v>154</v>
      </c>
      <c r="F51" s="39">
        <f t="shared" si="6"/>
        <v>45.22</v>
      </c>
      <c r="G51" s="39">
        <f t="shared" si="6"/>
        <v>27.93</v>
      </c>
      <c r="H51" s="65" t="s">
        <v>193</v>
      </c>
      <c r="I51" s="39" t="s">
        <v>193</v>
      </c>
      <c r="J51" s="39" t="s">
        <v>193</v>
      </c>
    </row>
    <row r="52" spans="1:10" s="76" customFormat="1" ht="15.05" customHeight="1" x14ac:dyDescent="0.25">
      <c r="A52" s="47"/>
      <c r="B52" s="28" t="s">
        <v>5</v>
      </c>
      <c r="C52" s="73" t="s">
        <v>47</v>
      </c>
      <c r="D52" s="74">
        <v>17</v>
      </c>
      <c r="E52" s="74">
        <v>33</v>
      </c>
      <c r="F52" s="75">
        <v>1.8</v>
      </c>
      <c r="G52" s="75">
        <v>1</v>
      </c>
      <c r="H52" s="74" t="s">
        <v>254</v>
      </c>
      <c r="I52" s="75">
        <v>38</v>
      </c>
      <c r="J52" s="75" t="s">
        <v>192</v>
      </c>
    </row>
    <row r="53" spans="1:10" s="76" customFormat="1" ht="15.05" customHeight="1" x14ac:dyDescent="0.25">
      <c r="A53" s="77"/>
      <c r="B53" s="28"/>
      <c r="C53" s="73" t="s">
        <v>48</v>
      </c>
      <c r="D53" s="74">
        <v>15</v>
      </c>
      <c r="E53" s="74">
        <v>15</v>
      </c>
      <c r="F53" s="75">
        <v>0.8</v>
      </c>
      <c r="G53" s="75">
        <v>0.4</v>
      </c>
      <c r="H53" s="74" t="s">
        <v>259</v>
      </c>
      <c r="I53" s="75">
        <v>38</v>
      </c>
      <c r="J53" s="75" t="s">
        <v>192</v>
      </c>
    </row>
    <row r="54" spans="1:10" s="76" customFormat="1" ht="15.05" customHeight="1" x14ac:dyDescent="0.25">
      <c r="A54" s="77"/>
      <c r="B54" s="28"/>
      <c r="C54" s="73" t="s">
        <v>49</v>
      </c>
      <c r="D54" s="74">
        <v>31</v>
      </c>
      <c r="E54" s="74">
        <v>62</v>
      </c>
      <c r="F54" s="75">
        <v>4</v>
      </c>
      <c r="G54" s="75">
        <v>2.2000000000000002</v>
      </c>
      <c r="H54" s="74" t="s">
        <v>486</v>
      </c>
      <c r="I54" s="75">
        <v>38</v>
      </c>
      <c r="J54" s="75" t="s">
        <v>192</v>
      </c>
    </row>
    <row r="55" spans="1:10" s="80" customFormat="1" ht="15.05" customHeight="1" x14ac:dyDescent="0.25">
      <c r="A55" s="77"/>
      <c r="B55" s="63" t="s">
        <v>20</v>
      </c>
      <c r="C55" s="70"/>
      <c r="D55" s="78">
        <f>SUM(D52:D54)</f>
        <v>63</v>
      </c>
      <c r="E55" s="78">
        <f>SUM(E52:E54)</f>
        <v>110</v>
      </c>
      <c r="F55" s="79">
        <f t="shared" ref="F55:G55" si="7">SUM(F52:F54)</f>
        <v>6.6</v>
      </c>
      <c r="G55" s="79">
        <f t="shared" si="7"/>
        <v>3.6</v>
      </c>
      <c r="H55" s="78" t="s">
        <v>193</v>
      </c>
      <c r="I55" s="79" t="s">
        <v>193</v>
      </c>
      <c r="J55" s="79" t="s">
        <v>193</v>
      </c>
    </row>
    <row r="56" spans="1:10" s="76" customFormat="1" ht="15.05" customHeight="1" x14ac:dyDescent="0.25">
      <c r="A56" s="82" t="s">
        <v>50</v>
      </c>
      <c r="B56" s="15" t="s">
        <v>14</v>
      </c>
      <c r="C56" s="83" t="s">
        <v>317</v>
      </c>
      <c r="D56" s="84">
        <v>63</v>
      </c>
      <c r="E56" s="84">
        <v>76</v>
      </c>
      <c r="F56" s="85">
        <v>15.11</v>
      </c>
      <c r="G56" s="85">
        <v>8.6</v>
      </c>
      <c r="H56" s="84" t="s">
        <v>235</v>
      </c>
      <c r="I56" s="85">
        <v>47</v>
      </c>
      <c r="J56" s="85" t="s">
        <v>194</v>
      </c>
    </row>
    <row r="57" spans="1:10" s="76" customFormat="1" ht="15.05" customHeight="1" x14ac:dyDescent="0.25">
      <c r="A57" s="77"/>
      <c r="B57" s="28"/>
      <c r="C57" s="62" t="s">
        <v>472</v>
      </c>
      <c r="D57" s="74">
        <v>25</v>
      </c>
      <c r="E57" s="74">
        <v>30</v>
      </c>
      <c r="F57" s="75">
        <v>9</v>
      </c>
      <c r="G57" s="75">
        <v>6.1</v>
      </c>
      <c r="H57" s="74" t="s">
        <v>235</v>
      </c>
      <c r="I57" s="75">
        <v>47</v>
      </c>
      <c r="J57" s="75" t="s">
        <v>194</v>
      </c>
    </row>
    <row r="58" spans="1:10" s="76" customFormat="1" ht="15.05" customHeight="1" x14ac:dyDescent="0.25">
      <c r="A58" s="77"/>
      <c r="B58" s="28"/>
      <c r="C58" s="86" t="s">
        <v>318</v>
      </c>
      <c r="D58" s="74">
        <v>53</v>
      </c>
      <c r="E58" s="74">
        <v>58</v>
      </c>
      <c r="F58" s="75">
        <v>14.8</v>
      </c>
      <c r="G58" s="75">
        <v>9.1999999999999993</v>
      </c>
      <c r="H58" s="74" t="s">
        <v>235</v>
      </c>
      <c r="I58" s="75">
        <v>45</v>
      </c>
      <c r="J58" s="75" t="s">
        <v>194</v>
      </c>
    </row>
    <row r="59" spans="1:10" s="80" customFormat="1" ht="15.05" customHeight="1" x14ac:dyDescent="0.25">
      <c r="A59" s="77"/>
      <c r="B59" s="27" t="s">
        <v>16</v>
      </c>
      <c r="C59" s="70"/>
      <c r="D59" s="78">
        <f>SUM(D56:D58)</f>
        <v>141</v>
      </c>
      <c r="E59" s="78">
        <f t="shared" ref="E59:F59" si="8">SUM(E56:E58)</f>
        <v>164</v>
      </c>
      <c r="F59" s="79">
        <f t="shared" si="8"/>
        <v>38.909999999999997</v>
      </c>
      <c r="G59" s="79">
        <f>SUM(G56:G58)</f>
        <v>23.9</v>
      </c>
      <c r="H59" s="78" t="s">
        <v>193</v>
      </c>
      <c r="I59" s="79" t="s">
        <v>193</v>
      </c>
      <c r="J59" s="79" t="s">
        <v>193</v>
      </c>
    </row>
    <row r="60" spans="1:10" s="76" customFormat="1" ht="15.05" customHeight="1" x14ac:dyDescent="0.25">
      <c r="A60" s="77"/>
      <c r="B60" s="28" t="s">
        <v>5</v>
      </c>
      <c r="C60" s="68" t="s">
        <v>51</v>
      </c>
      <c r="D60" s="74">
        <v>19</v>
      </c>
      <c r="E60" s="74">
        <v>28</v>
      </c>
      <c r="F60" s="75">
        <v>1.98</v>
      </c>
      <c r="G60" s="75">
        <v>1.98</v>
      </c>
      <c r="H60" s="74" t="s">
        <v>255</v>
      </c>
      <c r="I60" s="75">
        <v>42</v>
      </c>
      <c r="J60" s="75" t="s">
        <v>192</v>
      </c>
    </row>
    <row r="61" spans="1:10" s="80" customFormat="1" ht="15.05" customHeight="1" x14ac:dyDescent="0.25">
      <c r="A61" s="140"/>
      <c r="B61" s="141" t="s">
        <v>20</v>
      </c>
      <c r="C61" s="142"/>
      <c r="D61" s="143">
        <f>D60</f>
        <v>19</v>
      </c>
      <c r="E61" s="143">
        <f>E60</f>
        <v>28</v>
      </c>
      <c r="F61" s="144">
        <f>F60</f>
        <v>1.98</v>
      </c>
      <c r="G61" s="144">
        <f>G60</f>
        <v>1.98</v>
      </c>
      <c r="H61" s="143" t="s">
        <v>193</v>
      </c>
      <c r="I61" s="144" t="s">
        <v>193</v>
      </c>
      <c r="J61" s="144" t="s">
        <v>193</v>
      </c>
    </row>
    <row r="62" spans="1:10" s="76" customFormat="1" ht="15.05" customHeight="1" x14ac:dyDescent="0.25">
      <c r="A62" s="77" t="s">
        <v>52</v>
      </c>
      <c r="B62" s="28" t="s">
        <v>14</v>
      </c>
      <c r="C62" s="87" t="s">
        <v>319</v>
      </c>
      <c r="D62" s="74">
        <v>60</v>
      </c>
      <c r="E62" s="74">
        <v>76</v>
      </c>
      <c r="F62" s="75">
        <v>15.6</v>
      </c>
      <c r="G62" s="75">
        <v>9.8000000000000007</v>
      </c>
      <c r="H62" s="74" t="s">
        <v>257</v>
      </c>
      <c r="I62" s="75">
        <v>46</v>
      </c>
      <c r="J62" s="75" t="s">
        <v>194</v>
      </c>
    </row>
    <row r="63" spans="1:10" s="76" customFormat="1" ht="15.05" customHeight="1" x14ac:dyDescent="0.25">
      <c r="A63" s="77"/>
      <c r="B63" s="27" t="s">
        <v>16</v>
      </c>
      <c r="C63" s="62"/>
      <c r="D63" s="78">
        <v>60</v>
      </c>
      <c r="E63" s="78">
        <f>E62</f>
        <v>76</v>
      </c>
      <c r="F63" s="79">
        <f>F62</f>
        <v>15.6</v>
      </c>
      <c r="G63" s="79">
        <f>G62</f>
        <v>9.8000000000000007</v>
      </c>
      <c r="H63" s="78" t="s">
        <v>193</v>
      </c>
      <c r="I63" s="79" t="s">
        <v>193</v>
      </c>
      <c r="J63" s="79" t="s">
        <v>193</v>
      </c>
    </row>
    <row r="64" spans="1:10" s="76" customFormat="1" ht="15.05" customHeight="1" x14ac:dyDescent="0.25">
      <c r="A64" s="77"/>
      <c r="C64" s="62"/>
      <c r="D64" s="74"/>
      <c r="E64" s="74"/>
      <c r="F64" s="75"/>
      <c r="G64" s="75"/>
      <c r="H64" s="74"/>
      <c r="I64" s="75"/>
      <c r="J64" s="75"/>
    </row>
    <row r="65" spans="1:10" s="76" customFormat="1" ht="15.05" customHeight="1" x14ac:dyDescent="0.25">
      <c r="A65" s="47"/>
      <c r="B65" s="28" t="s">
        <v>5</v>
      </c>
      <c r="C65" s="62" t="s">
        <v>195</v>
      </c>
      <c r="D65" s="74">
        <v>18</v>
      </c>
      <c r="E65" s="74">
        <v>20</v>
      </c>
      <c r="F65" s="75">
        <v>2.2000000000000002</v>
      </c>
      <c r="G65" s="75">
        <v>0.6</v>
      </c>
      <c r="H65" s="74" t="s">
        <v>260</v>
      </c>
      <c r="I65" s="75">
        <v>46</v>
      </c>
      <c r="J65" s="75" t="s">
        <v>194</v>
      </c>
    </row>
    <row r="66" spans="1:10" s="76" customFormat="1" ht="15.05" customHeight="1" x14ac:dyDescent="0.25">
      <c r="A66" s="47"/>
      <c r="B66" s="48"/>
      <c r="C66" s="62" t="s">
        <v>53</v>
      </c>
      <c r="D66" s="74">
        <v>14</v>
      </c>
      <c r="E66" s="74">
        <v>10</v>
      </c>
      <c r="F66" s="75">
        <v>1.4</v>
      </c>
      <c r="G66" s="75">
        <v>0.82</v>
      </c>
      <c r="H66" s="74" t="s">
        <v>261</v>
      </c>
      <c r="I66" s="75">
        <v>37</v>
      </c>
      <c r="J66" s="75" t="s">
        <v>194</v>
      </c>
    </row>
    <row r="67" spans="1:10" s="76" customFormat="1" ht="15.05" customHeight="1" x14ac:dyDescent="0.25">
      <c r="A67" s="88"/>
      <c r="B67" s="63" t="s">
        <v>20</v>
      </c>
      <c r="C67" s="62"/>
      <c r="D67" s="78">
        <f>SUM(D64:D66)</f>
        <v>32</v>
      </c>
      <c r="E67" s="78">
        <f>SUM(E64:E66)</f>
        <v>30</v>
      </c>
      <c r="F67" s="79">
        <f t="shared" ref="F67:G67" si="9">SUM(F64:F66)</f>
        <v>3.6</v>
      </c>
      <c r="G67" s="79">
        <f t="shared" si="9"/>
        <v>1.42</v>
      </c>
      <c r="H67" s="78" t="s">
        <v>193</v>
      </c>
      <c r="I67" s="79" t="s">
        <v>193</v>
      </c>
      <c r="J67" s="79" t="s">
        <v>193</v>
      </c>
    </row>
    <row r="68" spans="1:10" s="76" customFormat="1" ht="15.05" customHeight="1" x14ac:dyDescent="0.25">
      <c r="A68" s="92" t="s">
        <v>55</v>
      </c>
      <c r="B68" s="15" t="s">
        <v>14</v>
      </c>
      <c r="C68" s="83" t="s">
        <v>487</v>
      </c>
      <c r="D68" s="168">
        <v>52</v>
      </c>
      <c r="E68" s="168">
        <v>54</v>
      </c>
      <c r="F68" s="169">
        <v>13.59</v>
      </c>
      <c r="G68" s="169">
        <v>8.1</v>
      </c>
      <c r="H68" s="84" t="s">
        <v>257</v>
      </c>
      <c r="I68" s="85">
        <v>47</v>
      </c>
      <c r="J68" s="85" t="s">
        <v>194</v>
      </c>
    </row>
    <row r="69" spans="1:10" s="76" customFormat="1" ht="15.05" customHeight="1" x14ac:dyDescent="0.25">
      <c r="B69" s="28" t="s">
        <v>5</v>
      </c>
      <c r="C69" s="62" t="s">
        <v>56</v>
      </c>
      <c r="D69" s="162">
        <v>26</v>
      </c>
      <c r="E69" s="162">
        <v>29</v>
      </c>
      <c r="F69" s="161">
        <v>1.85</v>
      </c>
      <c r="G69" s="161">
        <v>1.2</v>
      </c>
      <c r="H69" s="74" t="s">
        <v>239</v>
      </c>
      <c r="I69" s="75" t="s">
        <v>420</v>
      </c>
      <c r="J69" s="75" t="s">
        <v>194</v>
      </c>
    </row>
    <row r="70" spans="1:10" s="76" customFormat="1" ht="15.05" customHeight="1" x14ac:dyDescent="0.25">
      <c r="A70" s="82" t="s">
        <v>57</v>
      </c>
      <c r="B70" s="15" t="s">
        <v>14</v>
      </c>
      <c r="C70" s="83" t="s">
        <v>263</v>
      </c>
      <c r="D70" s="84">
        <v>20</v>
      </c>
      <c r="E70" s="84">
        <v>29</v>
      </c>
      <c r="F70" s="85">
        <v>6.1</v>
      </c>
      <c r="G70" s="85">
        <v>3.1</v>
      </c>
      <c r="H70" s="84" t="s">
        <v>235</v>
      </c>
      <c r="I70" s="85">
        <v>45</v>
      </c>
      <c r="J70" s="85" t="s">
        <v>194</v>
      </c>
    </row>
    <row r="71" spans="1:10" s="76" customFormat="1" ht="15.05" customHeight="1" x14ac:dyDescent="0.25">
      <c r="A71" s="140"/>
      <c r="B71" s="127" t="s">
        <v>5</v>
      </c>
      <c r="C71" s="145" t="s">
        <v>264</v>
      </c>
      <c r="D71" s="146">
        <v>12</v>
      </c>
      <c r="E71" s="146">
        <v>24</v>
      </c>
      <c r="F71" s="147">
        <v>4.4000000000000004</v>
      </c>
      <c r="G71" s="147">
        <v>1.8</v>
      </c>
      <c r="H71" s="146" t="s">
        <v>265</v>
      </c>
      <c r="I71" s="147" t="s">
        <v>420</v>
      </c>
      <c r="J71" s="147" t="s">
        <v>194</v>
      </c>
    </row>
    <row r="72" spans="1:10" s="76" customFormat="1" ht="15.05" customHeight="1" x14ac:dyDescent="0.25">
      <c r="A72" s="82" t="s">
        <v>59</v>
      </c>
      <c r="B72" s="15" t="s">
        <v>14</v>
      </c>
      <c r="C72" s="83" t="s">
        <v>60</v>
      </c>
      <c r="D72" s="84">
        <v>60</v>
      </c>
      <c r="E72" s="84">
        <v>65</v>
      </c>
      <c r="F72" s="85">
        <v>14.35</v>
      </c>
      <c r="G72" s="85">
        <v>8.0500000000000007</v>
      </c>
      <c r="H72" s="84" t="s">
        <v>236</v>
      </c>
      <c r="I72" s="85" t="s">
        <v>428</v>
      </c>
      <c r="J72" s="85" t="s">
        <v>194</v>
      </c>
    </row>
    <row r="73" spans="1:10" s="76" customFormat="1" ht="15.05" customHeight="1" x14ac:dyDescent="0.25">
      <c r="A73" s="77"/>
      <c r="B73" s="28"/>
      <c r="C73" s="73" t="s">
        <v>320</v>
      </c>
      <c r="D73" s="74">
        <v>65</v>
      </c>
      <c r="E73" s="74">
        <v>79</v>
      </c>
      <c r="F73" s="75">
        <v>17.149999999999999</v>
      </c>
      <c r="G73" s="75">
        <v>10.55</v>
      </c>
      <c r="H73" s="74" t="s">
        <v>236</v>
      </c>
      <c r="I73" s="75" t="s">
        <v>423</v>
      </c>
      <c r="J73" s="75" t="s">
        <v>194</v>
      </c>
    </row>
    <row r="74" spans="1:10" s="76" customFormat="1" ht="15.05" customHeight="1" x14ac:dyDescent="0.25">
      <c r="A74" s="77"/>
      <c r="B74" s="28"/>
      <c r="C74" s="73" t="s">
        <v>62</v>
      </c>
      <c r="D74" s="74">
        <v>20</v>
      </c>
      <c r="E74" s="74">
        <v>21</v>
      </c>
      <c r="F74" s="75">
        <v>4</v>
      </c>
      <c r="G74" s="75">
        <v>3.2</v>
      </c>
      <c r="H74" s="75" t="s">
        <v>235</v>
      </c>
      <c r="I74" s="75" t="s">
        <v>423</v>
      </c>
      <c r="J74" s="75" t="s">
        <v>194</v>
      </c>
    </row>
    <row r="75" spans="1:10" s="76" customFormat="1" ht="15.05" customHeight="1" x14ac:dyDescent="0.25">
      <c r="A75" s="77"/>
      <c r="B75" s="28"/>
      <c r="C75" s="73" t="s">
        <v>63</v>
      </c>
      <c r="D75" s="74">
        <v>70</v>
      </c>
      <c r="E75" s="74">
        <v>78</v>
      </c>
      <c r="F75" s="75">
        <v>19.11</v>
      </c>
      <c r="G75" s="75">
        <v>12.01</v>
      </c>
      <c r="H75" s="75" t="s">
        <v>235</v>
      </c>
      <c r="I75" s="75" t="s">
        <v>423</v>
      </c>
      <c r="J75" s="75" t="s">
        <v>194</v>
      </c>
    </row>
    <row r="76" spans="1:10" s="76" customFormat="1" ht="15.05" customHeight="1" x14ac:dyDescent="0.25">
      <c r="A76" s="77"/>
      <c r="B76" s="28"/>
      <c r="C76" s="73" t="s">
        <v>64</v>
      </c>
      <c r="D76" s="74">
        <v>44</v>
      </c>
      <c r="E76" s="74">
        <v>47</v>
      </c>
      <c r="F76" s="75">
        <v>11.65</v>
      </c>
      <c r="G76" s="75">
        <v>7</v>
      </c>
      <c r="H76" s="75" t="s">
        <v>257</v>
      </c>
      <c r="I76" s="75" t="s">
        <v>423</v>
      </c>
      <c r="J76" s="75" t="s">
        <v>194</v>
      </c>
    </row>
    <row r="77" spans="1:10" s="76" customFormat="1" ht="15.05" customHeight="1" x14ac:dyDescent="0.25">
      <c r="A77" s="77"/>
      <c r="B77" s="28"/>
      <c r="C77" s="73" t="s">
        <v>321</v>
      </c>
      <c r="D77" s="74">
        <v>60</v>
      </c>
      <c r="E77" s="74">
        <v>77</v>
      </c>
      <c r="F77" s="75">
        <v>17.5</v>
      </c>
      <c r="G77" s="75">
        <v>11.6</v>
      </c>
      <c r="H77" s="74" t="s">
        <v>236</v>
      </c>
      <c r="I77" s="75" t="s">
        <v>423</v>
      </c>
      <c r="J77" s="75" t="s">
        <v>194</v>
      </c>
    </row>
    <row r="78" spans="1:10" s="76" customFormat="1" ht="15.05" customHeight="1" x14ac:dyDescent="0.25">
      <c r="A78" s="77"/>
      <c r="B78" s="28"/>
      <c r="C78" s="73" t="s">
        <v>65</v>
      </c>
      <c r="D78" s="74">
        <v>63</v>
      </c>
      <c r="E78" s="74">
        <v>70</v>
      </c>
      <c r="F78" s="75">
        <v>17.68</v>
      </c>
      <c r="G78" s="75">
        <v>10.08</v>
      </c>
      <c r="H78" s="74" t="s">
        <v>236</v>
      </c>
      <c r="I78" s="75" t="s">
        <v>423</v>
      </c>
      <c r="J78" s="75" t="s">
        <v>194</v>
      </c>
    </row>
    <row r="79" spans="1:10" s="76" customFormat="1" ht="15.05" customHeight="1" x14ac:dyDescent="0.25">
      <c r="A79" s="77"/>
      <c r="B79" s="28"/>
      <c r="C79" s="73" t="s">
        <v>322</v>
      </c>
      <c r="D79" s="74">
        <v>28</v>
      </c>
      <c r="E79" s="74">
        <v>31</v>
      </c>
      <c r="F79" s="75">
        <v>9.36</v>
      </c>
      <c r="G79" s="75">
        <v>5.6</v>
      </c>
      <c r="H79" s="74" t="s">
        <v>236</v>
      </c>
      <c r="I79" s="75" t="s">
        <v>421</v>
      </c>
      <c r="J79" s="75" t="s">
        <v>194</v>
      </c>
    </row>
    <row r="80" spans="1:10" s="76" customFormat="1" ht="15.05" customHeight="1" x14ac:dyDescent="0.25">
      <c r="A80" s="77"/>
      <c r="B80" s="28"/>
      <c r="C80" s="73" t="s">
        <v>488</v>
      </c>
      <c r="D80" s="74">
        <v>24</v>
      </c>
      <c r="E80" s="74">
        <v>26</v>
      </c>
      <c r="F80" s="75">
        <v>9.6999999999999993</v>
      </c>
      <c r="G80" s="75">
        <v>5.6</v>
      </c>
      <c r="H80" s="75" t="s">
        <v>235</v>
      </c>
      <c r="I80" s="75" t="s">
        <v>423</v>
      </c>
      <c r="J80" s="75" t="s">
        <v>194</v>
      </c>
    </row>
    <row r="81" spans="1:10" s="76" customFormat="1" ht="15.05" customHeight="1" x14ac:dyDescent="0.25">
      <c r="A81" s="77"/>
      <c r="B81" s="28"/>
      <c r="C81" s="62" t="s">
        <v>66</v>
      </c>
      <c r="D81" s="74">
        <v>54</v>
      </c>
      <c r="E81" s="74">
        <v>48</v>
      </c>
      <c r="F81" s="75">
        <v>12.15</v>
      </c>
      <c r="G81" s="75">
        <v>6.7</v>
      </c>
      <c r="H81" s="74" t="s">
        <v>236</v>
      </c>
      <c r="I81" s="75" t="s">
        <v>423</v>
      </c>
      <c r="J81" s="75" t="s">
        <v>194</v>
      </c>
    </row>
    <row r="82" spans="1:10" s="76" customFormat="1" ht="15.05" customHeight="1" x14ac:dyDescent="0.25">
      <c r="A82" s="77"/>
      <c r="B82" s="28"/>
      <c r="C82" s="114" t="s">
        <v>197</v>
      </c>
      <c r="D82" s="74">
        <v>92</v>
      </c>
      <c r="E82" s="74">
        <v>90</v>
      </c>
      <c r="F82" s="75">
        <v>26.1</v>
      </c>
      <c r="G82" s="75">
        <v>11.9</v>
      </c>
      <c r="H82" s="74" t="s">
        <v>236</v>
      </c>
      <c r="I82" s="75" t="s">
        <v>423</v>
      </c>
      <c r="J82" s="75" t="s">
        <v>194</v>
      </c>
    </row>
    <row r="83" spans="1:10" s="76" customFormat="1" ht="15.05" customHeight="1" x14ac:dyDescent="0.25">
      <c r="A83" s="77"/>
      <c r="B83" s="28"/>
      <c r="C83" s="73" t="s">
        <v>198</v>
      </c>
      <c r="D83" s="74">
        <v>54</v>
      </c>
      <c r="E83" s="74">
        <v>59</v>
      </c>
      <c r="F83" s="75">
        <v>14.85</v>
      </c>
      <c r="G83" s="75">
        <v>8.9499999999999993</v>
      </c>
      <c r="H83" s="74" t="s">
        <v>236</v>
      </c>
      <c r="I83" s="75" t="s">
        <v>423</v>
      </c>
      <c r="J83" s="75" t="s">
        <v>194</v>
      </c>
    </row>
    <row r="84" spans="1:10" s="76" customFormat="1" ht="15.05" customHeight="1" x14ac:dyDescent="0.25">
      <c r="A84" s="77"/>
      <c r="B84" s="28"/>
      <c r="C84" s="73" t="s">
        <v>67</v>
      </c>
      <c r="D84" s="74">
        <v>52</v>
      </c>
      <c r="E84" s="74">
        <v>57</v>
      </c>
      <c r="F84" s="75">
        <v>14.55</v>
      </c>
      <c r="G84" s="75">
        <v>8.4</v>
      </c>
      <c r="H84" s="74" t="s">
        <v>236</v>
      </c>
      <c r="I84" s="75" t="s">
        <v>423</v>
      </c>
      <c r="J84" s="75" t="s">
        <v>194</v>
      </c>
    </row>
    <row r="85" spans="1:10" s="76" customFormat="1" ht="15.05" customHeight="1" x14ac:dyDescent="0.25">
      <c r="A85" s="77"/>
      <c r="B85" s="28"/>
      <c r="C85" s="73" t="s">
        <v>323</v>
      </c>
      <c r="D85" s="74">
        <v>104</v>
      </c>
      <c r="E85" s="74">
        <v>120</v>
      </c>
      <c r="F85" s="75">
        <v>30.96</v>
      </c>
      <c r="G85" s="75">
        <v>18.7</v>
      </c>
      <c r="H85" s="74" t="s">
        <v>236</v>
      </c>
      <c r="I85" s="75" t="s">
        <v>421</v>
      </c>
      <c r="J85" s="75" t="s">
        <v>194</v>
      </c>
    </row>
    <row r="86" spans="1:10" s="76" customFormat="1" ht="15.05" customHeight="1" x14ac:dyDescent="0.25">
      <c r="A86" s="77"/>
      <c r="B86" s="28"/>
      <c r="C86" s="73" t="s">
        <v>226</v>
      </c>
      <c r="D86" s="74">
        <v>52</v>
      </c>
      <c r="E86" s="74">
        <v>56</v>
      </c>
      <c r="F86" s="75">
        <v>14</v>
      </c>
      <c r="G86" s="75">
        <v>8.5</v>
      </c>
      <c r="H86" s="74" t="s">
        <v>236</v>
      </c>
      <c r="I86" s="75" t="s">
        <v>423</v>
      </c>
      <c r="J86" s="161" t="s">
        <v>194</v>
      </c>
    </row>
    <row r="87" spans="1:10" s="76" customFormat="1" ht="15.05" customHeight="1" x14ac:dyDescent="0.25">
      <c r="A87" s="77"/>
      <c r="B87" s="28"/>
      <c r="C87" s="73" t="s">
        <v>266</v>
      </c>
      <c r="D87" s="74">
        <v>70</v>
      </c>
      <c r="E87" s="74">
        <v>88</v>
      </c>
      <c r="F87" s="75">
        <v>19.2</v>
      </c>
      <c r="G87" s="75">
        <v>11.4</v>
      </c>
      <c r="H87" s="74" t="s">
        <v>236</v>
      </c>
      <c r="I87" s="75" t="s">
        <v>438</v>
      </c>
      <c r="J87" s="75" t="s">
        <v>194</v>
      </c>
    </row>
    <row r="88" spans="1:10" s="76" customFormat="1" ht="15.05" customHeight="1" x14ac:dyDescent="0.25">
      <c r="A88" s="77"/>
      <c r="B88" s="28"/>
      <c r="C88" s="73" t="s">
        <v>402</v>
      </c>
      <c r="D88" s="74">
        <v>107</v>
      </c>
      <c r="E88" s="74">
        <v>120</v>
      </c>
      <c r="F88" s="75">
        <v>32.42</v>
      </c>
      <c r="G88" s="75">
        <v>20.02</v>
      </c>
      <c r="H88" s="74" t="s">
        <v>236</v>
      </c>
      <c r="I88" s="75" t="s">
        <v>423</v>
      </c>
      <c r="J88" s="75" t="s">
        <v>194</v>
      </c>
    </row>
    <row r="89" spans="1:10" s="76" customFormat="1" ht="15.05" customHeight="1" x14ac:dyDescent="0.25">
      <c r="A89" s="77"/>
      <c r="B89" s="28"/>
      <c r="C89" s="73" t="s">
        <v>70</v>
      </c>
      <c r="D89" s="74">
        <v>62</v>
      </c>
      <c r="E89" s="74">
        <v>70</v>
      </c>
      <c r="F89" s="75">
        <v>18.2</v>
      </c>
      <c r="G89" s="75">
        <v>9.8000000000000007</v>
      </c>
      <c r="H89" s="75" t="s">
        <v>257</v>
      </c>
      <c r="I89" s="75" t="s">
        <v>423</v>
      </c>
      <c r="J89" s="75" t="s">
        <v>194</v>
      </c>
    </row>
    <row r="90" spans="1:10" s="76" customFormat="1" ht="15.05" customHeight="1" x14ac:dyDescent="0.25">
      <c r="A90" s="77"/>
      <c r="B90" s="28"/>
      <c r="C90" s="73" t="s">
        <v>200</v>
      </c>
      <c r="D90" s="74">
        <v>94</v>
      </c>
      <c r="E90" s="74">
        <v>107</v>
      </c>
      <c r="F90" s="75">
        <v>28.6</v>
      </c>
      <c r="G90" s="75">
        <v>16.2</v>
      </c>
      <c r="H90" s="74" t="s">
        <v>236</v>
      </c>
      <c r="I90" s="75" t="s">
        <v>423</v>
      </c>
      <c r="J90" s="75" t="s">
        <v>194</v>
      </c>
    </row>
    <row r="91" spans="1:10" s="76" customFormat="1" ht="15.05" customHeight="1" x14ac:dyDescent="0.25">
      <c r="A91" s="77"/>
      <c r="B91" s="28"/>
      <c r="C91" s="73" t="s">
        <v>72</v>
      </c>
      <c r="D91" s="74">
        <v>92</v>
      </c>
      <c r="E91" s="74">
        <v>92</v>
      </c>
      <c r="F91" s="75">
        <v>26.3</v>
      </c>
      <c r="G91" s="75">
        <v>14.6</v>
      </c>
      <c r="H91" s="75" t="s">
        <v>235</v>
      </c>
      <c r="I91" s="75" t="s">
        <v>423</v>
      </c>
      <c r="J91" s="75" t="s">
        <v>194</v>
      </c>
    </row>
    <row r="92" spans="1:10" s="76" customFormat="1" ht="15.05" customHeight="1" x14ac:dyDescent="0.25">
      <c r="A92" s="77"/>
      <c r="B92" s="28"/>
      <c r="C92" s="73" t="s">
        <v>73</v>
      </c>
      <c r="D92" s="74">
        <v>48</v>
      </c>
      <c r="E92" s="74">
        <v>54</v>
      </c>
      <c r="F92" s="75">
        <v>15.3</v>
      </c>
      <c r="G92" s="75">
        <v>8.5</v>
      </c>
      <c r="H92" s="74" t="s">
        <v>236</v>
      </c>
      <c r="I92" s="75" t="s">
        <v>423</v>
      </c>
      <c r="J92" s="75" t="s">
        <v>194</v>
      </c>
    </row>
    <row r="93" spans="1:10" s="76" customFormat="1" ht="15.05" customHeight="1" x14ac:dyDescent="0.25">
      <c r="A93" s="77"/>
      <c r="B93" s="28"/>
      <c r="C93" s="73" t="s">
        <v>325</v>
      </c>
      <c r="D93" s="74">
        <v>59</v>
      </c>
      <c r="E93" s="74">
        <v>72</v>
      </c>
      <c r="F93" s="75">
        <v>16.899999999999999</v>
      </c>
      <c r="G93" s="75">
        <v>10.4</v>
      </c>
      <c r="H93" s="75" t="s">
        <v>235</v>
      </c>
      <c r="I93" s="75" t="s">
        <v>426</v>
      </c>
      <c r="J93" s="75" t="s">
        <v>194</v>
      </c>
    </row>
    <row r="94" spans="1:10" s="76" customFormat="1" ht="15.05" customHeight="1" x14ac:dyDescent="0.25">
      <c r="A94" s="77"/>
      <c r="B94" s="28"/>
      <c r="C94" s="73" t="s">
        <v>326</v>
      </c>
      <c r="D94" s="74">
        <v>55</v>
      </c>
      <c r="E94" s="74">
        <v>69</v>
      </c>
      <c r="F94" s="75">
        <v>20.2</v>
      </c>
      <c r="G94" s="75">
        <v>12.6</v>
      </c>
      <c r="H94" s="75" t="s">
        <v>235</v>
      </c>
      <c r="I94" s="75" t="s">
        <v>426</v>
      </c>
      <c r="J94" s="75" t="s">
        <v>194</v>
      </c>
    </row>
    <row r="95" spans="1:10" s="76" customFormat="1" ht="15.05" customHeight="1" x14ac:dyDescent="0.25">
      <c r="A95" s="77"/>
      <c r="B95" s="28"/>
      <c r="C95" s="73" t="s">
        <v>403</v>
      </c>
      <c r="D95" s="74">
        <v>67</v>
      </c>
      <c r="E95" s="74">
        <v>70</v>
      </c>
      <c r="F95" s="75">
        <v>16.899999999999999</v>
      </c>
      <c r="G95" s="75">
        <v>10.9</v>
      </c>
      <c r="H95" s="161" t="s">
        <v>395</v>
      </c>
      <c r="I95" s="75" t="s">
        <v>426</v>
      </c>
      <c r="J95" s="75" t="s">
        <v>194</v>
      </c>
    </row>
    <row r="96" spans="1:10" s="76" customFormat="1" ht="15.05" customHeight="1" x14ac:dyDescent="0.25">
      <c r="A96" s="77"/>
      <c r="B96" s="28"/>
      <c r="C96" s="62" t="s">
        <v>396</v>
      </c>
      <c r="D96" s="74">
        <v>48</v>
      </c>
      <c r="E96" s="74">
        <v>59</v>
      </c>
      <c r="F96" s="75">
        <v>15.3</v>
      </c>
      <c r="G96" s="75">
        <v>7.7</v>
      </c>
      <c r="H96" s="74" t="s">
        <v>236</v>
      </c>
      <c r="I96" s="75" t="s">
        <v>423</v>
      </c>
      <c r="J96" s="75" t="s">
        <v>194</v>
      </c>
    </row>
    <row r="97" spans="1:10" s="76" customFormat="1" ht="15.05" customHeight="1" x14ac:dyDescent="0.25">
      <c r="A97" s="77"/>
      <c r="B97" s="28"/>
      <c r="C97" s="62" t="s">
        <v>74</v>
      </c>
      <c r="D97" s="74">
        <v>60</v>
      </c>
      <c r="E97" s="74">
        <v>66</v>
      </c>
      <c r="F97" s="75">
        <v>17.600000000000001</v>
      </c>
      <c r="G97" s="75">
        <v>9.5</v>
      </c>
      <c r="H97" s="74" t="s">
        <v>236</v>
      </c>
      <c r="I97" s="75" t="s">
        <v>429</v>
      </c>
      <c r="J97" s="75" t="s">
        <v>194</v>
      </c>
    </row>
    <row r="98" spans="1:10" s="76" customFormat="1" ht="15.05" customHeight="1" x14ac:dyDescent="0.25">
      <c r="A98" s="77"/>
      <c r="B98" s="28"/>
      <c r="C98" s="62" t="s">
        <v>328</v>
      </c>
      <c r="D98" s="74">
        <v>84</v>
      </c>
      <c r="E98" s="74">
        <v>97</v>
      </c>
      <c r="F98" s="75">
        <v>23.95</v>
      </c>
      <c r="G98" s="75">
        <v>14.75</v>
      </c>
      <c r="H98" s="74" t="s">
        <v>236</v>
      </c>
      <c r="I98" s="75" t="s">
        <v>423</v>
      </c>
      <c r="J98" s="75" t="s">
        <v>194</v>
      </c>
    </row>
    <row r="99" spans="1:10" s="76" customFormat="1" ht="15.05" customHeight="1" x14ac:dyDescent="0.25">
      <c r="A99" s="77"/>
      <c r="B99" s="28"/>
      <c r="C99" s="73" t="s">
        <v>329</v>
      </c>
      <c r="D99" s="74">
        <v>118</v>
      </c>
      <c r="E99" s="74">
        <v>127</v>
      </c>
      <c r="F99" s="75">
        <v>34.799999999999997</v>
      </c>
      <c r="G99" s="75">
        <v>20.399999999999999</v>
      </c>
      <c r="H99" s="74" t="s">
        <v>236</v>
      </c>
      <c r="I99" s="75" t="s">
        <v>423</v>
      </c>
      <c r="J99" s="75" t="s">
        <v>194</v>
      </c>
    </row>
    <row r="100" spans="1:10" s="76" customFormat="1" ht="15.05" customHeight="1" x14ac:dyDescent="0.25">
      <c r="A100" s="77"/>
      <c r="B100" s="28"/>
      <c r="C100" s="73" t="s">
        <v>76</v>
      </c>
      <c r="D100" s="74">
        <v>112</v>
      </c>
      <c r="E100" s="74">
        <v>123</v>
      </c>
      <c r="F100" s="75">
        <v>27.65</v>
      </c>
      <c r="G100" s="75">
        <v>18.149999999999999</v>
      </c>
      <c r="H100" s="75" t="s">
        <v>235</v>
      </c>
      <c r="I100" s="75" t="s">
        <v>423</v>
      </c>
      <c r="J100" s="161" t="s">
        <v>194</v>
      </c>
    </row>
    <row r="101" spans="1:10" s="76" customFormat="1" ht="15.05" customHeight="1" x14ac:dyDescent="0.25">
      <c r="A101" s="77"/>
      <c r="B101" s="28"/>
      <c r="C101" s="62" t="s">
        <v>227</v>
      </c>
      <c r="D101" s="74">
        <v>57</v>
      </c>
      <c r="E101" s="74">
        <v>67</v>
      </c>
      <c r="F101" s="75">
        <v>16.100000000000001</v>
      </c>
      <c r="G101" s="75">
        <v>9.5</v>
      </c>
      <c r="H101" s="74" t="s">
        <v>236</v>
      </c>
      <c r="I101" s="75" t="s">
        <v>423</v>
      </c>
      <c r="J101" s="75" t="s">
        <v>194</v>
      </c>
    </row>
    <row r="102" spans="1:10" s="76" customFormat="1" ht="15.05" customHeight="1" x14ac:dyDescent="0.25">
      <c r="A102" s="77"/>
      <c r="B102" s="28"/>
      <c r="C102" s="62" t="s">
        <v>330</v>
      </c>
      <c r="D102" s="74">
        <v>45</v>
      </c>
      <c r="E102" s="74">
        <v>54</v>
      </c>
      <c r="F102" s="75">
        <v>13.2</v>
      </c>
      <c r="G102" s="75">
        <v>7.2</v>
      </c>
      <c r="H102" s="74" t="s">
        <v>236</v>
      </c>
      <c r="I102" s="75" t="s">
        <v>421</v>
      </c>
      <c r="J102" s="75" t="s">
        <v>194</v>
      </c>
    </row>
    <row r="103" spans="1:10" s="76" customFormat="1" ht="15.05" customHeight="1" x14ac:dyDescent="0.25">
      <c r="A103" s="77"/>
      <c r="B103" s="28"/>
      <c r="C103" s="73" t="s">
        <v>201</v>
      </c>
      <c r="D103" s="74">
        <v>56</v>
      </c>
      <c r="E103" s="74">
        <v>60</v>
      </c>
      <c r="F103" s="75">
        <v>16</v>
      </c>
      <c r="G103" s="75">
        <v>10.4</v>
      </c>
      <c r="H103" s="74" t="s">
        <v>236</v>
      </c>
      <c r="I103" s="75" t="s">
        <v>423</v>
      </c>
      <c r="J103" s="75" t="s">
        <v>194</v>
      </c>
    </row>
    <row r="104" spans="1:10" s="76" customFormat="1" ht="15.05" customHeight="1" x14ac:dyDescent="0.25">
      <c r="A104" s="77"/>
      <c r="B104" s="28"/>
      <c r="C104" s="62" t="s">
        <v>332</v>
      </c>
      <c r="D104" s="74">
        <v>80</v>
      </c>
      <c r="E104" s="74">
        <v>95</v>
      </c>
      <c r="F104" s="75">
        <v>21.05</v>
      </c>
      <c r="G104" s="75">
        <v>12.45</v>
      </c>
      <c r="H104" s="74" t="s">
        <v>236</v>
      </c>
      <c r="I104" s="75" t="s">
        <v>423</v>
      </c>
      <c r="J104" s="75" t="s">
        <v>194</v>
      </c>
    </row>
    <row r="105" spans="1:10" s="76" customFormat="1" ht="15.05" customHeight="1" x14ac:dyDescent="0.25">
      <c r="A105" s="77"/>
      <c r="B105" s="28"/>
      <c r="C105" s="62" t="s">
        <v>77</v>
      </c>
      <c r="D105" s="74">
        <v>30</v>
      </c>
      <c r="E105" s="74">
        <v>18</v>
      </c>
      <c r="F105" s="75">
        <v>7.26</v>
      </c>
      <c r="G105" s="75">
        <v>5.56</v>
      </c>
      <c r="H105" s="75" t="s">
        <v>250</v>
      </c>
      <c r="I105" s="75" t="s">
        <v>423</v>
      </c>
      <c r="J105" s="161" t="s">
        <v>194</v>
      </c>
    </row>
    <row r="106" spans="1:10" s="76" customFormat="1" ht="15.05" customHeight="1" x14ac:dyDescent="0.25">
      <c r="A106" s="77"/>
      <c r="B106" s="28"/>
      <c r="C106" s="73" t="s">
        <v>333</v>
      </c>
      <c r="D106" s="74">
        <v>117</v>
      </c>
      <c r="E106" s="74">
        <v>132</v>
      </c>
      <c r="F106" s="75">
        <v>32.5</v>
      </c>
      <c r="G106" s="75">
        <v>19</v>
      </c>
      <c r="H106" s="75" t="s">
        <v>235</v>
      </c>
      <c r="I106" s="75" t="s">
        <v>423</v>
      </c>
      <c r="J106" s="75" t="s">
        <v>194</v>
      </c>
    </row>
    <row r="107" spans="1:10" s="76" customFormat="1" ht="15.05" customHeight="1" x14ac:dyDescent="0.25">
      <c r="A107" s="77"/>
      <c r="B107" s="28"/>
      <c r="C107" s="73" t="s">
        <v>489</v>
      </c>
      <c r="D107" s="74">
        <v>20</v>
      </c>
      <c r="E107" s="74">
        <v>19</v>
      </c>
      <c r="F107" s="75">
        <v>5.9</v>
      </c>
      <c r="G107" s="75">
        <v>3</v>
      </c>
      <c r="H107" s="75" t="s">
        <v>257</v>
      </c>
      <c r="I107" s="75" t="s">
        <v>490</v>
      </c>
      <c r="J107" s="75" t="s">
        <v>194</v>
      </c>
    </row>
    <row r="108" spans="1:10" s="76" customFormat="1" ht="15.05" customHeight="1" x14ac:dyDescent="0.25">
      <c r="A108" s="77"/>
      <c r="B108" s="28"/>
      <c r="C108" s="62" t="s">
        <v>404</v>
      </c>
      <c r="D108" s="74">
        <v>52</v>
      </c>
      <c r="E108" s="74">
        <v>50</v>
      </c>
      <c r="F108" s="75">
        <v>14</v>
      </c>
      <c r="G108" s="75">
        <v>8</v>
      </c>
      <c r="H108" s="74" t="s">
        <v>236</v>
      </c>
      <c r="I108" s="75" t="s">
        <v>421</v>
      </c>
      <c r="J108" s="75" t="s">
        <v>194</v>
      </c>
    </row>
    <row r="109" spans="1:10" s="76" customFormat="1" ht="15.05" customHeight="1" x14ac:dyDescent="0.25">
      <c r="A109" s="80"/>
      <c r="B109" s="28"/>
      <c r="C109" s="73" t="s">
        <v>202</v>
      </c>
      <c r="D109" s="74">
        <v>104</v>
      </c>
      <c r="E109" s="74">
        <v>112</v>
      </c>
      <c r="F109" s="75">
        <v>30.8</v>
      </c>
      <c r="G109" s="75">
        <v>17.8</v>
      </c>
      <c r="H109" s="74" t="s">
        <v>236</v>
      </c>
      <c r="I109" s="75" t="s">
        <v>421</v>
      </c>
      <c r="J109" s="75" t="s">
        <v>194</v>
      </c>
    </row>
    <row r="110" spans="1:10" s="76" customFormat="1" ht="15.05" customHeight="1" x14ac:dyDescent="0.25">
      <c r="A110" s="80"/>
      <c r="B110" s="28"/>
      <c r="C110" s="73" t="s">
        <v>78</v>
      </c>
      <c r="D110" s="74">
        <v>92</v>
      </c>
      <c r="E110" s="74">
        <v>110</v>
      </c>
      <c r="F110" s="75">
        <v>23.45</v>
      </c>
      <c r="G110" s="75">
        <v>12.85</v>
      </c>
      <c r="H110" s="74" t="s">
        <v>236</v>
      </c>
      <c r="I110" s="75" t="s">
        <v>428</v>
      </c>
      <c r="J110" s="75" t="s">
        <v>194</v>
      </c>
    </row>
    <row r="111" spans="1:10" s="76" customFormat="1" ht="15.05" customHeight="1" x14ac:dyDescent="0.25">
      <c r="A111" s="80"/>
      <c r="B111" s="28"/>
      <c r="C111" s="73" t="s">
        <v>334</v>
      </c>
      <c r="D111" s="74">
        <v>47</v>
      </c>
      <c r="E111" s="74">
        <v>52</v>
      </c>
      <c r="F111" s="75">
        <v>19.78</v>
      </c>
      <c r="G111" s="75">
        <v>10.62</v>
      </c>
      <c r="H111" s="75" t="s">
        <v>235</v>
      </c>
      <c r="I111" s="75" t="s">
        <v>426</v>
      </c>
      <c r="J111" s="75" t="s">
        <v>194</v>
      </c>
    </row>
    <row r="112" spans="1:10" s="76" customFormat="1" ht="15.05" customHeight="1" x14ac:dyDescent="0.25">
      <c r="A112" s="77"/>
      <c r="B112" s="28"/>
      <c r="C112" s="73" t="s">
        <v>79</v>
      </c>
      <c r="D112" s="74">
        <v>20</v>
      </c>
      <c r="E112" s="74">
        <v>20</v>
      </c>
      <c r="F112" s="75">
        <v>5.2</v>
      </c>
      <c r="G112" s="75">
        <v>3.1</v>
      </c>
      <c r="H112" s="75" t="s">
        <v>257</v>
      </c>
      <c r="I112" s="75" t="s">
        <v>423</v>
      </c>
      <c r="J112" s="75" t="s">
        <v>194</v>
      </c>
    </row>
    <row r="113" spans="1:18" s="76" customFormat="1" ht="15.05" customHeight="1" x14ac:dyDescent="0.25">
      <c r="A113" s="77"/>
      <c r="B113" s="28"/>
      <c r="C113" s="73" t="s">
        <v>80</v>
      </c>
      <c r="D113" s="74">
        <v>60</v>
      </c>
      <c r="E113" s="74">
        <v>68</v>
      </c>
      <c r="F113" s="75">
        <v>17.100000000000001</v>
      </c>
      <c r="G113" s="75">
        <v>10</v>
      </c>
      <c r="H113" s="74" t="s">
        <v>236</v>
      </c>
      <c r="I113" s="75" t="s">
        <v>428</v>
      </c>
      <c r="J113" s="75" t="s">
        <v>194</v>
      </c>
    </row>
    <row r="114" spans="1:18" s="76" customFormat="1" ht="15.05" customHeight="1" x14ac:dyDescent="0.25">
      <c r="A114" s="77"/>
      <c r="B114" s="28"/>
      <c r="C114" s="62" t="s">
        <v>405</v>
      </c>
      <c r="D114" s="74">
        <v>104</v>
      </c>
      <c r="E114" s="74">
        <v>129</v>
      </c>
      <c r="F114" s="75">
        <v>28.8</v>
      </c>
      <c r="G114" s="75">
        <v>16.899999999999999</v>
      </c>
      <c r="H114" s="74" t="s">
        <v>236</v>
      </c>
      <c r="I114" s="75" t="s">
        <v>438</v>
      </c>
      <c r="J114" s="75" t="s">
        <v>194</v>
      </c>
    </row>
    <row r="115" spans="1:18" s="76" customFormat="1" ht="15.05" customHeight="1" x14ac:dyDescent="0.25">
      <c r="A115" s="77"/>
      <c r="B115" s="28"/>
      <c r="C115" s="62" t="s">
        <v>406</v>
      </c>
      <c r="D115" s="74">
        <v>42</v>
      </c>
      <c r="E115" s="74">
        <v>62</v>
      </c>
      <c r="F115" s="75">
        <v>12.23</v>
      </c>
      <c r="G115" s="75">
        <v>7.14</v>
      </c>
      <c r="H115" s="75" t="s">
        <v>235</v>
      </c>
      <c r="I115" s="75">
        <v>47</v>
      </c>
      <c r="J115" s="75" t="s">
        <v>194</v>
      </c>
    </row>
    <row r="116" spans="1:18" s="76" customFormat="1" ht="15.05" customHeight="1" x14ac:dyDescent="0.25">
      <c r="A116" s="77"/>
      <c r="B116" s="28"/>
      <c r="C116" s="62" t="s">
        <v>335</v>
      </c>
      <c r="D116" s="74">
        <v>121</v>
      </c>
      <c r="E116" s="74">
        <v>141</v>
      </c>
      <c r="F116" s="75">
        <v>34.799999999999997</v>
      </c>
      <c r="G116" s="75">
        <v>20.8</v>
      </c>
      <c r="H116" s="74" t="s">
        <v>236</v>
      </c>
      <c r="I116" s="75" t="s">
        <v>423</v>
      </c>
      <c r="J116" s="75" t="s">
        <v>194</v>
      </c>
    </row>
    <row r="117" spans="1:18" s="76" customFormat="1" ht="15.05" customHeight="1" x14ac:dyDescent="0.25">
      <c r="A117" s="77"/>
      <c r="B117" s="28"/>
      <c r="C117" s="62" t="s">
        <v>185</v>
      </c>
      <c r="D117" s="74">
        <v>42</v>
      </c>
      <c r="E117" s="74">
        <v>47</v>
      </c>
      <c r="F117" s="75">
        <v>16.7</v>
      </c>
      <c r="G117" s="75">
        <v>8.9</v>
      </c>
      <c r="H117" s="75" t="s">
        <v>235</v>
      </c>
      <c r="I117" s="75" t="s">
        <v>423</v>
      </c>
      <c r="J117" s="75" t="s">
        <v>194</v>
      </c>
    </row>
    <row r="118" spans="1:18" s="76" customFormat="1" ht="15.05" customHeight="1" x14ac:dyDescent="0.25">
      <c r="A118" s="77"/>
      <c r="B118" s="28"/>
      <c r="C118" s="73" t="s">
        <v>81</v>
      </c>
      <c r="D118" s="74">
        <v>81</v>
      </c>
      <c r="E118" s="74">
        <v>85</v>
      </c>
      <c r="F118" s="75">
        <v>23.48</v>
      </c>
      <c r="G118" s="75">
        <v>16.899999999999999</v>
      </c>
      <c r="H118" s="75" t="s">
        <v>270</v>
      </c>
      <c r="I118" s="75" t="s">
        <v>438</v>
      </c>
      <c r="J118" s="75" t="s">
        <v>194</v>
      </c>
    </row>
    <row r="119" spans="1:18" s="76" customFormat="1" ht="15.05" customHeight="1" x14ac:dyDescent="0.25">
      <c r="A119" s="77"/>
      <c r="B119" s="28"/>
      <c r="C119" s="62" t="s">
        <v>82</v>
      </c>
      <c r="D119" s="74">
        <v>87</v>
      </c>
      <c r="E119" s="74">
        <v>94</v>
      </c>
      <c r="F119" s="75">
        <v>24.3</v>
      </c>
      <c r="G119" s="75">
        <v>14.5</v>
      </c>
      <c r="H119" s="75" t="s">
        <v>235</v>
      </c>
      <c r="I119" s="75" t="s">
        <v>429</v>
      </c>
      <c r="J119" s="75" t="s">
        <v>194</v>
      </c>
    </row>
    <row r="120" spans="1:18" s="76" customFormat="1" ht="15.05" customHeight="1" x14ac:dyDescent="0.25">
      <c r="A120" s="115"/>
      <c r="B120" s="28"/>
      <c r="C120" s="62" t="s">
        <v>83</v>
      </c>
      <c r="D120" s="74">
        <v>48</v>
      </c>
      <c r="E120" s="74">
        <v>53</v>
      </c>
      <c r="F120" s="75">
        <v>11.95</v>
      </c>
      <c r="G120" s="75">
        <v>8.25</v>
      </c>
      <c r="H120" s="75" t="s">
        <v>257</v>
      </c>
      <c r="I120" s="75" t="s">
        <v>423</v>
      </c>
      <c r="J120" s="75" t="s">
        <v>194</v>
      </c>
    </row>
    <row r="121" spans="1:18" s="76" customFormat="1" ht="15.05" customHeight="1" x14ac:dyDescent="0.25">
      <c r="A121" s="77"/>
      <c r="B121" s="28"/>
      <c r="C121" s="62" t="s">
        <v>84</v>
      </c>
      <c r="D121" s="74">
        <v>40</v>
      </c>
      <c r="E121" s="74">
        <v>44</v>
      </c>
      <c r="F121" s="75">
        <v>10.55</v>
      </c>
      <c r="G121" s="75">
        <v>7.25</v>
      </c>
      <c r="H121" s="75" t="s">
        <v>257</v>
      </c>
      <c r="I121" s="75" t="s">
        <v>423</v>
      </c>
      <c r="J121" s="75" t="s">
        <v>194</v>
      </c>
    </row>
    <row r="122" spans="1:18" s="76" customFormat="1" ht="15.05" customHeight="1" x14ac:dyDescent="0.25">
      <c r="A122" s="77"/>
      <c r="B122" s="28"/>
      <c r="C122" s="62" t="s">
        <v>397</v>
      </c>
      <c r="D122" s="74">
        <v>36</v>
      </c>
      <c r="E122" s="74">
        <v>47</v>
      </c>
      <c r="F122" s="75">
        <v>11.2</v>
      </c>
      <c r="G122" s="75">
        <v>5.6</v>
      </c>
      <c r="H122" s="74" t="s">
        <v>236</v>
      </c>
      <c r="I122" s="75" t="s">
        <v>423</v>
      </c>
      <c r="J122" s="75" t="s">
        <v>194</v>
      </c>
    </row>
    <row r="123" spans="1:18" s="76" customFormat="1" ht="15.05" customHeight="1" x14ac:dyDescent="0.25">
      <c r="A123" s="77"/>
      <c r="B123" s="28"/>
      <c r="C123" s="62" t="s">
        <v>85</v>
      </c>
      <c r="D123" s="74">
        <v>48</v>
      </c>
      <c r="E123" s="74">
        <v>51</v>
      </c>
      <c r="F123" s="75">
        <v>14.3</v>
      </c>
      <c r="G123" s="75">
        <v>8.9</v>
      </c>
      <c r="H123" s="74" t="s">
        <v>236</v>
      </c>
      <c r="I123" s="75" t="s">
        <v>423</v>
      </c>
      <c r="J123" s="75" t="s">
        <v>194</v>
      </c>
      <c r="K123" s="80"/>
      <c r="L123" s="80"/>
      <c r="M123" s="80"/>
      <c r="N123" s="80"/>
      <c r="O123" s="80"/>
      <c r="P123" s="80"/>
      <c r="Q123" s="80"/>
      <c r="R123" s="80"/>
    </row>
    <row r="124" spans="1:18" s="76" customFormat="1" ht="15.05" customHeight="1" x14ac:dyDescent="0.25">
      <c r="A124" s="77"/>
      <c r="B124" s="28"/>
      <c r="C124" s="62" t="s">
        <v>86</v>
      </c>
      <c r="D124" s="74">
        <v>24</v>
      </c>
      <c r="E124" s="74">
        <v>28</v>
      </c>
      <c r="F124" s="75">
        <v>4.7</v>
      </c>
      <c r="G124" s="75">
        <v>3.1</v>
      </c>
      <c r="H124" s="75" t="s">
        <v>257</v>
      </c>
      <c r="I124" s="75" t="s">
        <v>423</v>
      </c>
      <c r="J124" s="75" t="s">
        <v>194</v>
      </c>
    </row>
    <row r="125" spans="1:18" s="76" customFormat="1" ht="15.05" customHeight="1" x14ac:dyDescent="0.25">
      <c r="A125" s="77"/>
      <c r="B125" s="28"/>
      <c r="C125" s="62"/>
      <c r="D125" s="74"/>
      <c r="E125" s="74"/>
      <c r="F125" s="75"/>
      <c r="G125" s="75"/>
      <c r="H125" s="75"/>
      <c r="I125" s="75"/>
      <c r="J125" s="75"/>
    </row>
    <row r="126" spans="1:18" s="80" customFormat="1" ht="15.05" customHeight="1" x14ac:dyDescent="0.25">
      <c r="A126" s="77"/>
      <c r="B126" s="77" t="s">
        <v>16</v>
      </c>
      <c r="C126" s="70"/>
      <c r="D126" s="94">
        <f>SUM(D72:D125)</f>
        <v>3371</v>
      </c>
      <c r="E126" s="94">
        <f>SUM(E72:E125)</f>
        <v>3776</v>
      </c>
      <c r="F126" s="95">
        <f>SUM(F72:F125)</f>
        <v>961.78</v>
      </c>
      <c r="G126" s="95">
        <f>SUM(G72:G125)</f>
        <v>569.48</v>
      </c>
      <c r="H126" s="79" t="s">
        <v>193</v>
      </c>
      <c r="I126" s="79" t="s">
        <v>193</v>
      </c>
      <c r="J126" s="95" t="s">
        <v>193</v>
      </c>
    </row>
    <row r="127" spans="1:18" s="76" customFormat="1" ht="15.05" customHeight="1" x14ac:dyDescent="0.25">
      <c r="A127" s="115" t="s">
        <v>222</v>
      </c>
      <c r="B127" s="28" t="s">
        <v>5</v>
      </c>
      <c r="C127" s="62" t="s">
        <v>205</v>
      </c>
      <c r="D127" s="162">
        <v>21</v>
      </c>
      <c r="E127" s="74">
        <v>37</v>
      </c>
      <c r="F127" s="75">
        <v>3.33</v>
      </c>
      <c r="G127" s="75">
        <v>2.0299999999999998</v>
      </c>
      <c r="H127" s="75" t="s">
        <v>278</v>
      </c>
      <c r="I127" s="75" t="s">
        <v>420</v>
      </c>
      <c r="J127" s="75" t="s">
        <v>192</v>
      </c>
    </row>
    <row r="128" spans="1:18" s="76" customFormat="1" ht="15.05" customHeight="1" x14ac:dyDescent="0.25">
      <c r="A128" s="77"/>
      <c r="B128" s="28"/>
      <c r="C128" s="62" t="s">
        <v>400</v>
      </c>
      <c r="D128" s="74">
        <v>20</v>
      </c>
      <c r="E128" s="74">
        <v>16</v>
      </c>
      <c r="F128" s="75">
        <v>1.86</v>
      </c>
      <c r="G128" s="75">
        <v>0.82</v>
      </c>
      <c r="H128" s="75" t="s">
        <v>279</v>
      </c>
      <c r="I128" s="75" t="s">
        <v>420</v>
      </c>
      <c r="J128" s="75" t="s">
        <v>192</v>
      </c>
    </row>
    <row r="129" spans="1:10" s="76" customFormat="1" ht="15.05" customHeight="1" x14ac:dyDescent="0.25">
      <c r="A129" s="77"/>
      <c r="B129" s="28"/>
      <c r="C129" s="62" t="s">
        <v>230</v>
      </c>
      <c r="D129" s="74">
        <v>15</v>
      </c>
      <c r="E129" s="74">
        <v>9</v>
      </c>
      <c r="F129" s="75">
        <v>0.75</v>
      </c>
      <c r="G129" s="75">
        <v>0.4</v>
      </c>
      <c r="H129" s="75" t="s">
        <v>242</v>
      </c>
      <c r="I129" s="75" t="s">
        <v>420</v>
      </c>
      <c r="J129" s="75" t="s">
        <v>192</v>
      </c>
    </row>
    <row r="130" spans="1:10" s="76" customFormat="1" ht="15.05" customHeight="1" x14ac:dyDescent="0.25">
      <c r="A130" s="77"/>
      <c r="B130" s="28"/>
      <c r="C130" s="62" t="s">
        <v>473</v>
      </c>
      <c r="D130" s="74">
        <v>21</v>
      </c>
      <c r="E130" s="74">
        <v>39</v>
      </c>
      <c r="F130" s="75">
        <v>3.65</v>
      </c>
      <c r="G130" s="75">
        <v>1.93</v>
      </c>
      <c r="H130" s="161" t="s">
        <v>255</v>
      </c>
      <c r="I130" s="75" t="s">
        <v>428</v>
      </c>
      <c r="J130" s="75" t="s">
        <v>194</v>
      </c>
    </row>
    <row r="131" spans="1:10" s="76" customFormat="1" ht="15.05" customHeight="1" x14ac:dyDescent="0.25">
      <c r="A131" s="77"/>
      <c r="B131" s="28"/>
      <c r="C131" s="62" t="s">
        <v>91</v>
      </c>
      <c r="D131" s="74">
        <v>14</v>
      </c>
      <c r="E131" s="74">
        <v>27</v>
      </c>
      <c r="F131" s="75">
        <v>3.05</v>
      </c>
      <c r="G131" s="75">
        <v>2.2000000000000002</v>
      </c>
      <c r="H131" s="75" t="s">
        <v>280</v>
      </c>
      <c r="I131" s="75" t="s">
        <v>432</v>
      </c>
      <c r="J131" s="75" t="s">
        <v>194</v>
      </c>
    </row>
    <row r="132" spans="1:10" s="76" customFormat="1" ht="15.05" customHeight="1" x14ac:dyDescent="0.25">
      <c r="A132" s="115"/>
      <c r="B132" s="28"/>
      <c r="C132" s="73" t="s">
        <v>336</v>
      </c>
      <c r="D132" s="74">
        <v>22</v>
      </c>
      <c r="E132" s="74">
        <v>45</v>
      </c>
      <c r="F132" s="75">
        <v>4.32</v>
      </c>
      <c r="G132" s="75">
        <v>2.2799999999999998</v>
      </c>
      <c r="H132" s="75" t="s">
        <v>281</v>
      </c>
      <c r="I132" s="75" t="s">
        <v>420</v>
      </c>
      <c r="J132" s="75" t="s">
        <v>192</v>
      </c>
    </row>
    <row r="133" spans="1:10" s="76" customFormat="1" ht="15.05" customHeight="1" x14ac:dyDescent="0.25">
      <c r="A133" s="77"/>
      <c r="B133" s="28"/>
      <c r="C133" s="73" t="s">
        <v>271</v>
      </c>
      <c r="D133" s="74">
        <v>12</v>
      </c>
      <c r="E133" s="74">
        <v>56</v>
      </c>
      <c r="F133" s="75">
        <v>2.6</v>
      </c>
      <c r="G133" s="75">
        <v>1.4</v>
      </c>
      <c r="H133" s="161" t="s">
        <v>282</v>
      </c>
      <c r="I133" s="75" t="s">
        <v>420</v>
      </c>
      <c r="J133" s="75" t="s">
        <v>192</v>
      </c>
    </row>
    <row r="134" spans="1:10" s="76" customFormat="1" ht="15.05" customHeight="1" x14ac:dyDescent="0.25">
      <c r="A134" s="77"/>
      <c r="B134" s="28"/>
      <c r="C134" s="62" t="s">
        <v>401</v>
      </c>
      <c r="D134" s="74">
        <v>24</v>
      </c>
      <c r="E134" s="74">
        <v>36</v>
      </c>
      <c r="F134" s="75">
        <v>4.09</v>
      </c>
      <c r="G134" s="75">
        <v>2.44</v>
      </c>
      <c r="H134" s="75" t="s">
        <v>239</v>
      </c>
      <c r="I134" s="75" t="s">
        <v>420</v>
      </c>
      <c r="J134" s="75" t="s">
        <v>194</v>
      </c>
    </row>
    <row r="135" spans="1:10" s="76" customFormat="1" ht="15.05" customHeight="1" x14ac:dyDescent="0.25">
      <c r="A135" s="77"/>
      <c r="B135" s="28"/>
      <c r="C135" s="62" t="s">
        <v>94</v>
      </c>
      <c r="D135" s="74">
        <v>23</v>
      </c>
      <c r="E135" s="74">
        <v>44</v>
      </c>
      <c r="F135" s="75">
        <v>3.21</v>
      </c>
      <c r="G135" s="75">
        <v>2.06</v>
      </c>
      <c r="H135" s="75" t="s">
        <v>240</v>
      </c>
      <c r="I135" s="75" t="s">
        <v>491</v>
      </c>
      <c r="J135" s="75" t="s">
        <v>192</v>
      </c>
    </row>
    <row r="136" spans="1:10" s="76" customFormat="1" ht="15.05" customHeight="1" x14ac:dyDescent="0.25">
      <c r="A136" s="115"/>
      <c r="C136" s="62" t="s">
        <v>95</v>
      </c>
      <c r="D136" s="74">
        <v>24</v>
      </c>
      <c r="E136" s="74">
        <v>45</v>
      </c>
      <c r="F136" s="75">
        <v>4.03</v>
      </c>
      <c r="G136" s="75">
        <v>2.85</v>
      </c>
      <c r="H136" s="75" t="s">
        <v>283</v>
      </c>
      <c r="I136" s="75" t="s">
        <v>492</v>
      </c>
      <c r="J136" s="75" t="s">
        <v>192</v>
      </c>
    </row>
    <row r="137" spans="1:10" s="76" customFormat="1" ht="15.05" customHeight="1" x14ac:dyDescent="0.25">
      <c r="A137" s="115"/>
      <c r="C137" s="62" t="s">
        <v>493</v>
      </c>
      <c r="D137" s="74">
        <v>25</v>
      </c>
      <c r="E137" s="74">
        <v>52</v>
      </c>
      <c r="F137" s="75">
        <v>5.43</v>
      </c>
      <c r="G137" s="75">
        <v>2.4900000000000002</v>
      </c>
      <c r="H137" s="75" t="s">
        <v>282</v>
      </c>
      <c r="I137" s="75" t="s">
        <v>420</v>
      </c>
      <c r="J137" s="75" t="s">
        <v>192</v>
      </c>
    </row>
    <row r="138" spans="1:10" s="76" customFormat="1" ht="15.05" customHeight="1" x14ac:dyDescent="0.25">
      <c r="A138" s="115"/>
      <c r="C138" s="62" t="s">
        <v>399</v>
      </c>
      <c r="D138" s="74">
        <v>12</v>
      </c>
      <c r="E138" s="74">
        <v>15</v>
      </c>
      <c r="F138" s="75">
        <v>2.9</v>
      </c>
      <c r="G138" s="75">
        <v>1.2</v>
      </c>
      <c r="H138" s="75" t="s">
        <v>276</v>
      </c>
      <c r="I138" s="75" t="s">
        <v>492</v>
      </c>
      <c r="J138" s="75" t="s">
        <v>194</v>
      </c>
    </row>
    <row r="139" spans="1:10" s="76" customFormat="1" ht="15.05" customHeight="1" x14ac:dyDescent="0.25">
      <c r="B139" s="28"/>
      <c r="C139" s="62" t="s">
        <v>203</v>
      </c>
      <c r="D139" s="74">
        <v>16</v>
      </c>
      <c r="E139" s="74">
        <v>33</v>
      </c>
      <c r="F139" s="75">
        <v>1.6</v>
      </c>
      <c r="G139" s="75">
        <v>0.8</v>
      </c>
      <c r="H139" s="75" t="s">
        <v>241</v>
      </c>
      <c r="I139" s="75" t="s">
        <v>422</v>
      </c>
      <c r="J139" s="75" t="s">
        <v>192</v>
      </c>
    </row>
    <row r="140" spans="1:10" s="76" customFormat="1" ht="15.05" customHeight="1" x14ac:dyDescent="0.25">
      <c r="B140" s="28"/>
      <c r="C140" s="62" t="s">
        <v>99</v>
      </c>
      <c r="D140" s="74">
        <v>28</v>
      </c>
      <c r="E140" s="74">
        <v>55</v>
      </c>
      <c r="F140" s="75">
        <v>5.68</v>
      </c>
      <c r="G140" s="75">
        <v>5.12</v>
      </c>
      <c r="H140" s="75" t="s">
        <v>283</v>
      </c>
      <c r="I140" s="75" t="s">
        <v>420</v>
      </c>
      <c r="J140" s="75" t="s">
        <v>192</v>
      </c>
    </row>
    <row r="141" spans="1:10" s="76" customFormat="1" ht="15.05" customHeight="1" x14ac:dyDescent="0.25">
      <c r="A141" s="115"/>
      <c r="B141" s="28"/>
      <c r="C141" s="62" t="s">
        <v>100</v>
      </c>
      <c r="D141" s="74">
        <v>22</v>
      </c>
      <c r="E141" s="74">
        <v>45</v>
      </c>
      <c r="F141" s="75">
        <v>3.64</v>
      </c>
      <c r="G141" s="75">
        <v>2.42</v>
      </c>
      <c r="H141" s="75" t="s">
        <v>282</v>
      </c>
      <c r="I141" s="75" t="s">
        <v>420</v>
      </c>
      <c r="J141" s="75" t="s">
        <v>192</v>
      </c>
    </row>
    <row r="142" spans="1:10" s="76" customFormat="1" ht="15.05" customHeight="1" x14ac:dyDescent="0.25">
      <c r="A142" s="77"/>
      <c r="B142" s="28"/>
      <c r="C142" s="62" t="s">
        <v>101</v>
      </c>
      <c r="D142" s="74">
        <v>8</v>
      </c>
      <c r="E142" s="74">
        <v>12</v>
      </c>
      <c r="F142" s="75">
        <v>2.8</v>
      </c>
      <c r="G142" s="75">
        <v>1.8</v>
      </c>
      <c r="H142" s="75" t="s">
        <v>240</v>
      </c>
      <c r="I142" s="75" t="s">
        <v>430</v>
      </c>
      <c r="J142" s="75" t="s">
        <v>192</v>
      </c>
    </row>
    <row r="143" spans="1:10" s="76" customFormat="1" ht="15.05" customHeight="1" x14ac:dyDescent="0.25">
      <c r="A143" s="115"/>
      <c r="B143" s="28"/>
      <c r="C143" s="62" t="s">
        <v>106</v>
      </c>
      <c r="D143" s="74">
        <v>18</v>
      </c>
      <c r="E143" s="74">
        <v>14</v>
      </c>
      <c r="F143" s="75">
        <v>2.46</v>
      </c>
      <c r="G143" s="75">
        <v>1.73</v>
      </c>
      <c r="H143" s="75" t="s">
        <v>260</v>
      </c>
      <c r="I143" s="75" t="s">
        <v>426</v>
      </c>
      <c r="J143" s="75" t="s">
        <v>192</v>
      </c>
    </row>
    <row r="144" spans="1:10" s="76" customFormat="1" ht="15.05" customHeight="1" x14ac:dyDescent="0.25">
      <c r="A144" s="77"/>
      <c r="B144" s="28"/>
      <c r="C144" s="62" t="s">
        <v>102</v>
      </c>
      <c r="D144" s="74">
        <v>20</v>
      </c>
      <c r="E144" s="74">
        <v>37</v>
      </c>
      <c r="F144" s="75">
        <v>3.74</v>
      </c>
      <c r="G144" s="75">
        <v>2.14</v>
      </c>
      <c r="H144" s="75" t="s">
        <v>254</v>
      </c>
      <c r="I144" s="75" t="s">
        <v>420</v>
      </c>
      <c r="J144" s="75" t="s">
        <v>192</v>
      </c>
    </row>
    <row r="145" spans="1:10" s="76" customFormat="1" ht="15.05" customHeight="1" x14ac:dyDescent="0.25">
      <c r="A145" s="77"/>
      <c r="B145" s="28"/>
      <c r="C145" s="62" t="s">
        <v>103</v>
      </c>
      <c r="D145" s="74">
        <v>25</v>
      </c>
      <c r="E145" s="74">
        <v>45</v>
      </c>
      <c r="F145" s="75">
        <v>2.4</v>
      </c>
      <c r="G145" s="75">
        <v>1.5</v>
      </c>
      <c r="H145" s="75" t="s">
        <v>255</v>
      </c>
      <c r="I145" s="75" t="s">
        <v>418</v>
      </c>
      <c r="J145" s="75" t="s">
        <v>192</v>
      </c>
    </row>
    <row r="146" spans="1:10" s="76" customFormat="1" ht="15.05" customHeight="1" x14ac:dyDescent="0.25">
      <c r="A146" s="77"/>
      <c r="B146" s="28"/>
      <c r="C146" s="62" t="s">
        <v>104</v>
      </c>
      <c r="D146" s="74">
        <v>17</v>
      </c>
      <c r="E146" s="74">
        <v>17</v>
      </c>
      <c r="F146" s="75">
        <v>0.48</v>
      </c>
      <c r="G146" s="75">
        <v>0</v>
      </c>
      <c r="H146" s="75" t="s">
        <v>279</v>
      </c>
      <c r="I146" s="75" t="s">
        <v>418</v>
      </c>
      <c r="J146" s="75" t="s">
        <v>192</v>
      </c>
    </row>
    <row r="147" spans="1:10" s="76" customFormat="1" ht="15.05" customHeight="1" x14ac:dyDescent="0.25">
      <c r="A147" s="77"/>
      <c r="B147" s="28"/>
      <c r="C147" s="62" t="s">
        <v>105</v>
      </c>
      <c r="D147" s="74">
        <v>25</v>
      </c>
      <c r="E147" s="74">
        <v>54</v>
      </c>
      <c r="F147" s="75">
        <v>3.7</v>
      </c>
      <c r="G147" s="75">
        <v>2.1</v>
      </c>
      <c r="H147" s="75" t="s">
        <v>281</v>
      </c>
      <c r="I147" s="75" t="s">
        <v>494</v>
      </c>
      <c r="J147" s="75" t="s">
        <v>192</v>
      </c>
    </row>
    <row r="148" spans="1:10" s="76" customFormat="1" ht="15.05" customHeight="1" x14ac:dyDescent="0.25">
      <c r="A148" s="77"/>
      <c r="B148" s="28"/>
      <c r="C148" s="62" t="s">
        <v>337</v>
      </c>
      <c r="D148" s="74">
        <v>15</v>
      </c>
      <c r="E148" s="74">
        <v>25</v>
      </c>
      <c r="F148" s="75">
        <v>1.5</v>
      </c>
      <c r="G148" s="75">
        <v>0.75</v>
      </c>
      <c r="H148" s="75" t="s">
        <v>261</v>
      </c>
      <c r="I148" s="75" t="s">
        <v>420</v>
      </c>
      <c r="J148" s="75" t="s">
        <v>192</v>
      </c>
    </row>
    <row r="149" spans="1:10" s="76" customFormat="1" ht="15.05" customHeight="1" x14ac:dyDescent="0.25">
      <c r="A149" s="77"/>
      <c r="B149" s="28"/>
      <c r="C149" s="62" t="s">
        <v>107</v>
      </c>
      <c r="D149" s="74">
        <v>21</v>
      </c>
      <c r="E149" s="74">
        <v>43</v>
      </c>
      <c r="F149" s="75">
        <v>3.9</v>
      </c>
      <c r="G149" s="75">
        <v>2.5</v>
      </c>
      <c r="H149" s="75" t="s">
        <v>282</v>
      </c>
      <c r="I149" s="75" t="s">
        <v>420</v>
      </c>
      <c r="J149" s="75" t="s">
        <v>192</v>
      </c>
    </row>
    <row r="150" spans="1:10" s="76" customFormat="1" ht="15.05" customHeight="1" x14ac:dyDescent="0.25">
      <c r="A150" s="77"/>
      <c r="B150" s="28"/>
      <c r="C150" s="62" t="s">
        <v>204</v>
      </c>
      <c r="D150" s="74">
        <v>20</v>
      </c>
      <c r="E150" s="74">
        <v>54</v>
      </c>
      <c r="F150" s="75">
        <v>3.79</v>
      </c>
      <c r="G150" s="75">
        <v>2.5299999999999998</v>
      </c>
      <c r="H150" s="75" t="s">
        <v>281</v>
      </c>
      <c r="I150" s="75" t="s">
        <v>491</v>
      </c>
      <c r="J150" s="75" t="s">
        <v>192</v>
      </c>
    </row>
    <row r="151" spans="1:10" s="76" customFormat="1" ht="15.05" customHeight="1" x14ac:dyDescent="0.25">
      <c r="A151" s="77"/>
      <c r="B151" s="28"/>
      <c r="C151" s="62" t="s">
        <v>108</v>
      </c>
      <c r="D151" s="74">
        <v>32</v>
      </c>
      <c r="E151" s="74">
        <v>32</v>
      </c>
      <c r="F151" s="75">
        <v>5.3</v>
      </c>
      <c r="G151" s="75">
        <v>2.5</v>
      </c>
      <c r="H151" s="75" t="s">
        <v>241</v>
      </c>
      <c r="I151" s="75" t="s">
        <v>495</v>
      </c>
      <c r="J151" s="75" t="s">
        <v>194</v>
      </c>
    </row>
    <row r="152" spans="1:10" s="76" customFormat="1" ht="15.05" customHeight="1" x14ac:dyDescent="0.25">
      <c r="A152" s="77"/>
      <c r="B152" s="28"/>
      <c r="C152" s="62" t="s">
        <v>109</v>
      </c>
      <c r="D152" s="74">
        <v>17</v>
      </c>
      <c r="E152" s="74">
        <v>32</v>
      </c>
      <c r="F152" s="75">
        <v>4.5</v>
      </c>
      <c r="G152" s="75">
        <v>2.4</v>
      </c>
      <c r="H152" s="75" t="s">
        <v>276</v>
      </c>
      <c r="I152" s="75" t="s">
        <v>426</v>
      </c>
      <c r="J152" s="75" t="s">
        <v>192</v>
      </c>
    </row>
    <row r="153" spans="1:10" s="76" customFormat="1" ht="15.05" customHeight="1" x14ac:dyDescent="0.25">
      <c r="A153" s="77"/>
      <c r="B153" s="28"/>
      <c r="C153" s="62"/>
      <c r="D153" s="74"/>
      <c r="E153" s="74"/>
      <c r="F153" s="75"/>
      <c r="G153" s="75"/>
      <c r="H153" s="75"/>
      <c r="I153" s="75"/>
      <c r="J153" s="75"/>
    </row>
    <row r="154" spans="1:10" s="80" customFormat="1" ht="15.05" customHeight="1" x14ac:dyDescent="0.25">
      <c r="A154" s="77"/>
      <c r="B154" s="77" t="s">
        <v>20</v>
      </c>
      <c r="C154" s="70"/>
      <c r="D154" s="94">
        <f>SUM(D127:D153)</f>
        <v>517</v>
      </c>
      <c r="E154" s="94">
        <f>SUM(E127:E153)</f>
        <v>919</v>
      </c>
      <c r="F154" s="95">
        <f>SUM(F127:F153)</f>
        <v>84.710000000000008</v>
      </c>
      <c r="G154" s="95">
        <f>SUM(G127:G153)</f>
        <v>50.389999999999993</v>
      </c>
      <c r="H154" s="79" t="s">
        <v>193</v>
      </c>
      <c r="I154" s="79" t="s">
        <v>193</v>
      </c>
      <c r="J154" s="95" t="s">
        <v>193</v>
      </c>
    </row>
    <row r="155" spans="1:10" s="76" customFormat="1" ht="15.05" customHeight="1" x14ac:dyDescent="0.25">
      <c r="A155" s="148" t="s">
        <v>110</v>
      </c>
      <c r="B155" s="120" t="s">
        <v>5</v>
      </c>
      <c r="C155" s="138" t="s">
        <v>338</v>
      </c>
      <c r="D155" s="149">
        <v>26</v>
      </c>
      <c r="E155" s="149">
        <v>36</v>
      </c>
      <c r="F155" s="150">
        <v>1.81</v>
      </c>
      <c r="G155" s="150">
        <v>1.2749999999999999</v>
      </c>
      <c r="H155" s="150" t="s">
        <v>278</v>
      </c>
      <c r="I155" s="150" t="s">
        <v>434</v>
      </c>
      <c r="J155" s="150" t="s">
        <v>192</v>
      </c>
    </row>
    <row r="156" spans="1:10" s="76" customFormat="1" ht="15.05" customHeight="1" x14ac:dyDescent="0.25">
      <c r="A156" s="82" t="s">
        <v>111</v>
      </c>
      <c r="B156" s="15" t="s">
        <v>14</v>
      </c>
      <c r="C156" s="83" t="s">
        <v>407</v>
      </c>
      <c r="D156" s="84">
        <v>25</v>
      </c>
      <c r="E156" s="84">
        <v>33</v>
      </c>
      <c r="F156" s="85">
        <v>4.6500000000000004</v>
      </c>
      <c r="G156" s="85">
        <v>2.7</v>
      </c>
      <c r="H156" s="85" t="s">
        <v>250</v>
      </c>
      <c r="I156" s="85" t="s">
        <v>430</v>
      </c>
      <c r="J156" s="85" t="s">
        <v>194</v>
      </c>
    </row>
    <row r="157" spans="1:10" s="76" customFormat="1" ht="15.05" customHeight="1" x14ac:dyDescent="0.25">
      <c r="A157" s="77"/>
      <c r="B157" s="28"/>
      <c r="C157" s="86" t="s">
        <v>339</v>
      </c>
      <c r="D157" s="74">
        <v>100</v>
      </c>
      <c r="E157" s="74">
        <v>100</v>
      </c>
      <c r="F157" s="75">
        <v>29.8</v>
      </c>
      <c r="G157" s="75">
        <v>17.399999999999999</v>
      </c>
      <c r="H157" s="75" t="s">
        <v>236</v>
      </c>
      <c r="I157" s="75" t="s">
        <v>423</v>
      </c>
      <c r="J157" s="75" t="s">
        <v>194</v>
      </c>
    </row>
    <row r="158" spans="1:10" s="76" customFormat="1" ht="15.05" customHeight="1" x14ac:dyDescent="0.25">
      <c r="A158" s="77"/>
      <c r="B158" s="28"/>
      <c r="C158" s="73" t="s">
        <v>113</v>
      </c>
      <c r="D158" s="74">
        <v>84</v>
      </c>
      <c r="E158" s="74">
        <v>89</v>
      </c>
      <c r="F158" s="75">
        <v>23.7</v>
      </c>
      <c r="G158" s="75">
        <v>14.8</v>
      </c>
      <c r="H158" s="75" t="s">
        <v>235</v>
      </c>
      <c r="I158" s="75" t="s">
        <v>423</v>
      </c>
      <c r="J158" s="75" t="s">
        <v>194</v>
      </c>
    </row>
    <row r="159" spans="1:10" s="76" customFormat="1" ht="15.05" customHeight="1" x14ac:dyDescent="0.25">
      <c r="A159" s="77"/>
      <c r="B159" s="28"/>
      <c r="C159" s="62" t="s">
        <v>114</v>
      </c>
      <c r="D159" s="74">
        <v>52</v>
      </c>
      <c r="E159" s="74">
        <v>74</v>
      </c>
      <c r="F159" s="75">
        <v>13.6</v>
      </c>
      <c r="G159" s="75">
        <v>8</v>
      </c>
      <c r="H159" s="75" t="s">
        <v>257</v>
      </c>
      <c r="I159" s="75" t="s">
        <v>421</v>
      </c>
      <c r="J159" s="75" t="s">
        <v>194</v>
      </c>
    </row>
    <row r="160" spans="1:10" s="76" customFormat="1" ht="15.05" customHeight="1" x14ac:dyDescent="0.25">
      <c r="A160" s="77"/>
      <c r="B160" s="28"/>
      <c r="C160" s="62" t="s">
        <v>115</v>
      </c>
      <c r="D160" s="74">
        <v>52</v>
      </c>
      <c r="E160" s="74">
        <v>71</v>
      </c>
      <c r="F160" s="75">
        <v>12.6</v>
      </c>
      <c r="G160" s="75">
        <v>7.8</v>
      </c>
      <c r="H160" s="75" t="s">
        <v>257</v>
      </c>
      <c r="I160" s="75" t="s">
        <v>421</v>
      </c>
      <c r="J160" s="75" t="s">
        <v>194</v>
      </c>
    </row>
    <row r="161" spans="1:10" s="80" customFormat="1" ht="15.05" customHeight="1" x14ac:dyDescent="0.25">
      <c r="A161" s="77"/>
      <c r="B161" s="77" t="s">
        <v>16</v>
      </c>
      <c r="C161" s="70"/>
      <c r="D161" s="78">
        <f>SUM(D156:D160)</f>
        <v>313</v>
      </c>
      <c r="E161" s="78">
        <f>SUM(E156:E160)</f>
        <v>367</v>
      </c>
      <c r="F161" s="79">
        <f>SUM(F156:F160)</f>
        <v>84.35</v>
      </c>
      <c r="G161" s="79">
        <f>SUM(G156:G160)</f>
        <v>50.699999999999996</v>
      </c>
      <c r="H161" s="79" t="s">
        <v>193</v>
      </c>
      <c r="I161" s="79" t="s">
        <v>193</v>
      </c>
      <c r="J161" s="79" t="s">
        <v>193</v>
      </c>
    </row>
    <row r="162" spans="1:10" s="76" customFormat="1" ht="15.05" customHeight="1" x14ac:dyDescent="0.25">
      <c r="A162" s="77"/>
      <c r="B162" s="28" t="s">
        <v>5</v>
      </c>
      <c r="C162" s="62" t="s">
        <v>118</v>
      </c>
      <c r="D162" s="74">
        <v>4</v>
      </c>
      <c r="E162" s="74">
        <v>4</v>
      </c>
      <c r="F162" s="75">
        <v>3</v>
      </c>
      <c r="G162" s="75">
        <v>3</v>
      </c>
      <c r="H162" s="75" t="s">
        <v>254</v>
      </c>
      <c r="I162" s="75" t="s">
        <v>435</v>
      </c>
      <c r="J162" s="75" t="s">
        <v>192</v>
      </c>
    </row>
    <row r="163" spans="1:10" s="76" customFormat="1" ht="15.05" customHeight="1" x14ac:dyDescent="0.25">
      <c r="A163" s="77"/>
      <c r="C163" s="62" t="s">
        <v>116</v>
      </c>
      <c r="D163" s="74">
        <v>17</v>
      </c>
      <c r="E163" s="74">
        <v>49</v>
      </c>
      <c r="F163" s="75">
        <v>1.56</v>
      </c>
      <c r="G163" s="75">
        <v>0.78</v>
      </c>
      <c r="H163" s="75" t="s">
        <v>288</v>
      </c>
      <c r="I163" s="75" t="s">
        <v>492</v>
      </c>
      <c r="J163" s="75" t="s">
        <v>192</v>
      </c>
    </row>
    <row r="164" spans="1:10" s="76" customFormat="1" ht="15.05" customHeight="1" x14ac:dyDescent="0.25">
      <c r="A164" s="77"/>
      <c r="B164" s="28"/>
      <c r="C164" s="62" t="s">
        <v>117</v>
      </c>
      <c r="D164" s="74">
        <v>17</v>
      </c>
      <c r="E164" s="74">
        <v>22</v>
      </c>
      <c r="F164" s="75">
        <v>1</v>
      </c>
      <c r="G164" s="75">
        <v>0.5</v>
      </c>
      <c r="H164" s="75" t="s">
        <v>287</v>
      </c>
      <c r="I164" s="75" t="s">
        <v>425</v>
      </c>
      <c r="J164" s="75" t="s">
        <v>192</v>
      </c>
    </row>
    <row r="165" spans="1:10" s="76" customFormat="1" ht="15.05" customHeight="1" x14ac:dyDescent="0.25">
      <c r="A165" s="77"/>
      <c r="B165" s="28"/>
      <c r="C165" s="62" t="s">
        <v>436</v>
      </c>
      <c r="D165" s="74">
        <v>15</v>
      </c>
      <c r="E165" s="74">
        <v>23</v>
      </c>
      <c r="F165" s="75">
        <v>1.95</v>
      </c>
      <c r="G165" s="75">
        <v>1</v>
      </c>
      <c r="H165" s="75" t="s">
        <v>459</v>
      </c>
      <c r="I165" s="75" t="s">
        <v>421</v>
      </c>
      <c r="J165" s="75" t="s">
        <v>192</v>
      </c>
    </row>
    <row r="166" spans="1:10" s="80" customFormat="1" ht="15.05" customHeight="1" x14ac:dyDescent="0.25">
      <c r="A166" s="77"/>
      <c r="B166" s="77" t="s">
        <v>20</v>
      </c>
      <c r="C166" s="70"/>
      <c r="D166" s="78">
        <f>SUM(D162:D165)</f>
        <v>53</v>
      </c>
      <c r="E166" s="78">
        <f>SUM(E162:E165)</f>
        <v>98</v>
      </c>
      <c r="F166" s="79">
        <f>SUM(F162:F165)</f>
        <v>7.5100000000000007</v>
      </c>
      <c r="G166" s="79">
        <f>SUM(G162:G165)</f>
        <v>5.28</v>
      </c>
      <c r="H166" s="79" t="s">
        <v>193</v>
      </c>
      <c r="I166" s="79" t="s">
        <v>193</v>
      </c>
      <c r="J166" s="79" t="s">
        <v>193</v>
      </c>
    </row>
    <row r="167" spans="1:10" s="76" customFormat="1" ht="15.05" customHeight="1" x14ac:dyDescent="0.25">
      <c r="A167" s="148" t="s">
        <v>119</v>
      </c>
      <c r="B167" s="120" t="s">
        <v>5</v>
      </c>
      <c r="C167" s="138" t="s">
        <v>207</v>
      </c>
      <c r="D167" s="149">
        <v>17</v>
      </c>
      <c r="E167" s="149">
        <v>20</v>
      </c>
      <c r="F167" s="150">
        <v>1.98</v>
      </c>
      <c r="G167" s="150">
        <v>1</v>
      </c>
      <c r="H167" s="150" t="s">
        <v>475</v>
      </c>
      <c r="I167" s="150" t="s">
        <v>420</v>
      </c>
      <c r="J167" s="150" t="s">
        <v>192</v>
      </c>
    </row>
    <row r="168" spans="1:10" s="76" customFormat="1" ht="15.05" customHeight="1" x14ac:dyDescent="0.25">
      <c r="A168" s="148" t="s">
        <v>121</v>
      </c>
      <c r="B168" s="120" t="s">
        <v>5</v>
      </c>
      <c r="C168" s="151" t="s">
        <v>340</v>
      </c>
      <c r="D168" s="149">
        <v>17</v>
      </c>
      <c r="E168" s="149">
        <v>23</v>
      </c>
      <c r="F168" s="150">
        <v>1.1399999999999999</v>
      </c>
      <c r="G168" s="150">
        <v>0.38</v>
      </c>
      <c r="H168" s="150" t="s">
        <v>290</v>
      </c>
      <c r="I168" s="150" t="s">
        <v>424</v>
      </c>
      <c r="J168" s="150" t="s">
        <v>192</v>
      </c>
    </row>
    <row r="169" spans="1:10" s="76" customFormat="1" ht="15.05" customHeight="1" x14ac:dyDescent="0.25">
      <c r="A169" s="77" t="s">
        <v>122</v>
      </c>
      <c r="B169" s="28" t="s">
        <v>14</v>
      </c>
      <c r="C169" s="62" t="s">
        <v>123</v>
      </c>
      <c r="D169" s="74">
        <v>90</v>
      </c>
      <c r="E169" s="74">
        <v>119</v>
      </c>
      <c r="F169" s="75">
        <v>29.4</v>
      </c>
      <c r="G169" s="75">
        <v>17.2</v>
      </c>
      <c r="H169" s="75" t="s">
        <v>235</v>
      </c>
      <c r="I169" s="159" t="s">
        <v>426</v>
      </c>
      <c r="J169" s="157" t="s">
        <v>194</v>
      </c>
    </row>
    <row r="170" spans="1:10" s="76" customFormat="1" ht="15.05" customHeight="1" x14ac:dyDescent="0.25">
      <c r="A170" s="77"/>
      <c r="B170" s="28"/>
      <c r="C170" s="73" t="s">
        <v>341</v>
      </c>
      <c r="D170" s="74">
        <v>118</v>
      </c>
      <c r="E170" s="74">
        <v>164</v>
      </c>
      <c r="F170" s="75">
        <v>37.4</v>
      </c>
      <c r="G170" s="75">
        <v>24</v>
      </c>
      <c r="H170" s="75" t="s">
        <v>235</v>
      </c>
      <c r="I170" s="160" t="s">
        <v>421</v>
      </c>
      <c r="J170" s="158" t="s">
        <v>194</v>
      </c>
    </row>
    <row r="171" spans="1:10" s="76" customFormat="1" ht="15.05" customHeight="1" x14ac:dyDescent="0.25">
      <c r="A171" s="77"/>
      <c r="B171" s="28"/>
      <c r="C171" s="73" t="s">
        <v>124</v>
      </c>
      <c r="D171" s="74">
        <v>98</v>
      </c>
      <c r="E171" s="74">
        <v>128</v>
      </c>
      <c r="F171" s="75">
        <v>36.799999999999997</v>
      </c>
      <c r="G171" s="75">
        <v>21</v>
      </c>
      <c r="H171" s="75" t="s">
        <v>235</v>
      </c>
      <c r="I171" s="160" t="s">
        <v>423</v>
      </c>
      <c r="J171" s="158" t="s">
        <v>194</v>
      </c>
    </row>
    <row r="172" spans="1:10" s="76" customFormat="1" ht="15.05" customHeight="1" x14ac:dyDescent="0.25">
      <c r="A172" s="77"/>
      <c r="B172" s="28"/>
      <c r="C172" s="73" t="s">
        <v>342</v>
      </c>
      <c r="D172" s="74">
        <v>60</v>
      </c>
      <c r="E172" s="74">
        <v>77</v>
      </c>
      <c r="F172" s="75">
        <v>17.8</v>
      </c>
      <c r="G172" s="75">
        <v>12.4</v>
      </c>
      <c r="H172" s="75" t="s">
        <v>235</v>
      </c>
      <c r="I172" s="160" t="s">
        <v>421</v>
      </c>
      <c r="J172" s="158" t="s">
        <v>194</v>
      </c>
    </row>
    <row r="173" spans="1:10" s="76" customFormat="1" ht="15.05" customHeight="1" x14ac:dyDescent="0.25">
      <c r="A173" s="77"/>
      <c r="B173" s="28"/>
      <c r="C173" s="73" t="s">
        <v>476</v>
      </c>
      <c r="D173" s="74">
        <v>56</v>
      </c>
      <c r="E173" s="74">
        <v>80</v>
      </c>
      <c r="F173" s="75">
        <v>15.2</v>
      </c>
      <c r="G173" s="75">
        <v>9.1999999999999993</v>
      </c>
      <c r="H173" s="75" t="s">
        <v>235</v>
      </c>
      <c r="I173" s="160" t="s">
        <v>426</v>
      </c>
      <c r="J173" s="158" t="s">
        <v>194</v>
      </c>
    </row>
    <row r="174" spans="1:10" s="76" customFormat="1" ht="15.05" customHeight="1" x14ac:dyDescent="0.25">
      <c r="A174" s="77"/>
      <c r="B174" s="28"/>
      <c r="C174" s="73" t="s">
        <v>409</v>
      </c>
      <c r="D174" s="74">
        <v>55</v>
      </c>
      <c r="E174" s="74">
        <v>63</v>
      </c>
      <c r="F174" s="75">
        <v>14</v>
      </c>
      <c r="G174" s="75">
        <v>7</v>
      </c>
      <c r="H174" s="75" t="s">
        <v>236</v>
      </c>
      <c r="I174" s="160" t="s">
        <v>438</v>
      </c>
      <c r="J174" s="158" t="s">
        <v>194</v>
      </c>
    </row>
    <row r="175" spans="1:10" s="80" customFormat="1" ht="15.05" customHeight="1" x14ac:dyDescent="0.25">
      <c r="A175" s="77"/>
      <c r="B175" s="77" t="s">
        <v>16</v>
      </c>
      <c r="C175" s="77"/>
      <c r="D175" s="78">
        <f>SUM(D169:D174)</f>
        <v>477</v>
      </c>
      <c r="E175" s="78">
        <f t="shared" ref="E175:F175" si="10">SUM(E169:E174)</f>
        <v>631</v>
      </c>
      <c r="F175" s="79">
        <f t="shared" si="10"/>
        <v>150.6</v>
      </c>
      <c r="G175" s="79">
        <f>SUM(G169:G174)</f>
        <v>90.800000000000011</v>
      </c>
      <c r="H175" s="79" t="s">
        <v>193</v>
      </c>
      <c r="I175" s="79" t="s">
        <v>193</v>
      </c>
      <c r="J175" s="79" t="s">
        <v>193</v>
      </c>
    </row>
    <row r="176" spans="1:10" s="76" customFormat="1" ht="15.05" customHeight="1" x14ac:dyDescent="0.25">
      <c r="A176" s="77"/>
      <c r="B176" s="28" t="s">
        <v>5</v>
      </c>
      <c r="C176" s="62" t="s">
        <v>125</v>
      </c>
      <c r="D176" s="74">
        <v>15</v>
      </c>
      <c r="E176" s="74">
        <v>35</v>
      </c>
      <c r="F176" s="75">
        <v>2.19</v>
      </c>
      <c r="G176" s="75">
        <v>0.93</v>
      </c>
      <c r="H176" s="75" t="s">
        <v>239</v>
      </c>
      <c r="I176" s="75" t="s">
        <v>427</v>
      </c>
      <c r="J176" s="75" t="s">
        <v>192</v>
      </c>
    </row>
    <row r="177" spans="1:10" s="76" customFormat="1" ht="15.05" customHeight="1" x14ac:dyDescent="0.25">
      <c r="A177" s="77"/>
      <c r="B177" s="28"/>
      <c r="C177" s="62" t="s">
        <v>343</v>
      </c>
      <c r="D177" s="74">
        <v>16</v>
      </c>
      <c r="E177" s="74">
        <v>30</v>
      </c>
      <c r="F177" s="75">
        <v>1.5</v>
      </c>
      <c r="G177" s="75">
        <v>0.75</v>
      </c>
      <c r="H177" s="75" t="s">
        <v>293</v>
      </c>
      <c r="I177" s="75" t="s">
        <v>420</v>
      </c>
      <c r="J177" s="75" t="s">
        <v>192</v>
      </c>
    </row>
    <row r="178" spans="1:10" s="76" customFormat="1" ht="15.05" customHeight="1" x14ac:dyDescent="0.25">
      <c r="A178" s="77"/>
      <c r="B178" s="28"/>
      <c r="C178" s="62" t="s">
        <v>126</v>
      </c>
      <c r="D178" s="74">
        <v>39</v>
      </c>
      <c r="E178" s="74">
        <v>90</v>
      </c>
      <c r="F178" s="75">
        <v>6.2</v>
      </c>
      <c r="G178" s="75">
        <v>3.6</v>
      </c>
      <c r="H178" s="75" t="s">
        <v>285</v>
      </c>
      <c r="I178" s="75" t="s">
        <v>420</v>
      </c>
      <c r="J178" s="75" t="s">
        <v>192</v>
      </c>
    </row>
    <row r="179" spans="1:10" s="76" customFormat="1" ht="15.05" customHeight="1" x14ac:dyDescent="0.25">
      <c r="A179" s="77"/>
      <c r="B179" s="28"/>
      <c r="C179" s="73" t="s">
        <v>344</v>
      </c>
      <c r="D179" s="74">
        <v>12</v>
      </c>
      <c r="E179" s="74">
        <v>28</v>
      </c>
      <c r="F179" s="75">
        <v>4</v>
      </c>
      <c r="G179" s="75">
        <v>1.6</v>
      </c>
      <c r="H179" s="75" t="s">
        <v>239</v>
      </c>
      <c r="I179" s="75" t="s">
        <v>420</v>
      </c>
      <c r="J179" s="75" t="s">
        <v>192</v>
      </c>
    </row>
    <row r="180" spans="1:10" s="76" customFormat="1" ht="15.05" customHeight="1" x14ac:dyDescent="0.25">
      <c r="A180" s="77"/>
      <c r="B180" s="28"/>
      <c r="C180" s="62" t="s">
        <v>127</v>
      </c>
      <c r="D180" s="74">
        <v>21</v>
      </c>
      <c r="E180" s="74">
        <v>50</v>
      </c>
      <c r="F180" s="75">
        <v>2.8</v>
      </c>
      <c r="G180" s="75">
        <v>1.87</v>
      </c>
      <c r="H180" s="75" t="s">
        <v>239</v>
      </c>
      <c r="I180" s="75" t="s">
        <v>420</v>
      </c>
      <c r="J180" s="75" t="s">
        <v>192</v>
      </c>
    </row>
    <row r="181" spans="1:10" s="76" customFormat="1" ht="15.05" customHeight="1" x14ac:dyDescent="0.25">
      <c r="A181" s="77"/>
      <c r="B181" s="28"/>
      <c r="C181" s="62" t="s">
        <v>128</v>
      </c>
      <c r="D181" s="74">
        <v>18</v>
      </c>
      <c r="E181" s="74">
        <v>42</v>
      </c>
      <c r="F181" s="75">
        <v>1.84</v>
      </c>
      <c r="G181" s="75">
        <v>0.92</v>
      </c>
      <c r="H181" s="75" t="s">
        <v>239</v>
      </c>
      <c r="I181" s="75" t="s">
        <v>425</v>
      </c>
      <c r="J181" s="75" t="s">
        <v>192</v>
      </c>
    </row>
    <row r="182" spans="1:10" s="80" customFormat="1" ht="15.05" customHeight="1" x14ac:dyDescent="0.25">
      <c r="A182" s="77"/>
      <c r="B182" s="77" t="s">
        <v>20</v>
      </c>
      <c r="C182" s="77"/>
      <c r="D182" s="78">
        <f>SUM(D176:D181)</f>
        <v>121</v>
      </c>
      <c r="E182" s="78">
        <f>SUM(E176:E181)</f>
        <v>275</v>
      </c>
      <c r="F182" s="79">
        <f t="shared" ref="F182:G182" si="11">SUM(F176:F181)</f>
        <v>18.53</v>
      </c>
      <c r="G182" s="79">
        <f t="shared" si="11"/>
        <v>9.67</v>
      </c>
      <c r="H182" s="79" t="s">
        <v>193</v>
      </c>
      <c r="I182" s="79" t="s">
        <v>193</v>
      </c>
      <c r="J182" s="79" t="s">
        <v>193</v>
      </c>
    </row>
    <row r="183" spans="1:10" s="76" customFormat="1" ht="15.05" customHeight="1" x14ac:dyDescent="0.25">
      <c r="A183" s="82" t="s">
        <v>129</v>
      </c>
      <c r="B183" s="15" t="s">
        <v>14</v>
      </c>
      <c r="C183" s="72" t="s">
        <v>345</v>
      </c>
      <c r="D183" s="84">
        <v>43</v>
      </c>
      <c r="E183" s="84">
        <v>61</v>
      </c>
      <c r="F183" s="85">
        <v>11.55</v>
      </c>
      <c r="G183" s="85">
        <v>6.3</v>
      </c>
      <c r="H183" s="85" t="s">
        <v>257</v>
      </c>
      <c r="I183" s="85" t="s">
        <v>423</v>
      </c>
      <c r="J183" s="85" t="s">
        <v>194</v>
      </c>
    </row>
    <row r="184" spans="1:10" s="76" customFormat="1" ht="15.05" customHeight="1" x14ac:dyDescent="0.25">
      <c r="A184" s="140"/>
      <c r="B184" s="127" t="s">
        <v>5</v>
      </c>
      <c r="C184" s="145" t="s">
        <v>129</v>
      </c>
      <c r="D184" s="146">
        <v>18</v>
      </c>
      <c r="E184" s="146">
        <v>17</v>
      </c>
      <c r="F184" s="147">
        <v>1.88</v>
      </c>
      <c r="G184" s="147">
        <v>1.33</v>
      </c>
      <c r="H184" s="147" t="s">
        <v>410</v>
      </c>
      <c r="I184" s="147" t="s">
        <v>420</v>
      </c>
      <c r="J184" s="147" t="s">
        <v>192</v>
      </c>
    </row>
    <row r="185" spans="1:10" s="76" customFormat="1" ht="15.05" customHeight="1" x14ac:dyDescent="0.25">
      <c r="A185" s="77" t="s">
        <v>130</v>
      </c>
      <c r="B185" s="28" t="s">
        <v>14</v>
      </c>
      <c r="C185" s="73" t="s">
        <v>346</v>
      </c>
      <c r="D185" s="74">
        <v>90</v>
      </c>
      <c r="E185" s="74">
        <v>105</v>
      </c>
      <c r="F185" s="75">
        <v>24.2</v>
      </c>
      <c r="G185" s="75">
        <v>14.8</v>
      </c>
      <c r="H185" s="75" t="s">
        <v>235</v>
      </c>
      <c r="I185" s="75" t="s">
        <v>421</v>
      </c>
      <c r="J185" s="75" t="s">
        <v>194</v>
      </c>
    </row>
    <row r="186" spans="1:10" s="76" customFormat="1" ht="15.05" customHeight="1" x14ac:dyDescent="0.25">
      <c r="A186" s="77"/>
      <c r="B186" s="28"/>
      <c r="C186" s="62" t="s">
        <v>132</v>
      </c>
      <c r="D186" s="74">
        <v>56</v>
      </c>
      <c r="E186" s="74">
        <v>54</v>
      </c>
      <c r="F186" s="75">
        <v>14.35</v>
      </c>
      <c r="G186" s="75">
        <v>7.3</v>
      </c>
      <c r="H186" s="75" t="s">
        <v>250</v>
      </c>
      <c r="I186" s="75" t="s">
        <v>437</v>
      </c>
      <c r="J186" s="75" t="s">
        <v>194</v>
      </c>
    </row>
    <row r="187" spans="1:10" s="76" customFormat="1" ht="15.05" customHeight="1" x14ac:dyDescent="0.25">
      <c r="A187" s="77"/>
      <c r="B187" s="28"/>
      <c r="C187" s="114" t="s">
        <v>208</v>
      </c>
      <c r="D187" s="74">
        <v>90</v>
      </c>
      <c r="E187" s="74">
        <v>110</v>
      </c>
      <c r="F187" s="75">
        <v>24.2</v>
      </c>
      <c r="G187" s="75">
        <v>15.4</v>
      </c>
      <c r="H187" s="75" t="s">
        <v>235</v>
      </c>
      <c r="I187" s="75" t="s">
        <v>421</v>
      </c>
      <c r="J187" s="75" t="s">
        <v>194</v>
      </c>
    </row>
    <row r="188" spans="1:10" s="76" customFormat="1" ht="15.05" customHeight="1" x14ac:dyDescent="0.25">
      <c r="A188" s="77"/>
      <c r="B188" s="28"/>
      <c r="C188" s="114" t="s">
        <v>295</v>
      </c>
      <c r="D188" s="74">
        <v>90</v>
      </c>
      <c r="E188" s="74">
        <v>106</v>
      </c>
      <c r="F188" s="75">
        <v>24.2</v>
      </c>
      <c r="G188" s="75">
        <v>14</v>
      </c>
      <c r="H188" s="75" t="s">
        <v>235</v>
      </c>
      <c r="I188" s="75" t="s">
        <v>421</v>
      </c>
      <c r="J188" s="75" t="s">
        <v>194</v>
      </c>
    </row>
    <row r="189" spans="1:10" s="76" customFormat="1" ht="15.05" customHeight="1" x14ac:dyDescent="0.25">
      <c r="A189" s="77"/>
      <c r="B189" s="28"/>
      <c r="C189" s="62" t="s">
        <v>347</v>
      </c>
      <c r="D189" s="74">
        <v>44</v>
      </c>
      <c r="E189" s="74">
        <v>45</v>
      </c>
      <c r="F189" s="75">
        <v>11.6</v>
      </c>
      <c r="G189" s="75">
        <v>6</v>
      </c>
      <c r="H189" s="75" t="s">
        <v>235</v>
      </c>
      <c r="I189" s="75" t="s">
        <v>421</v>
      </c>
      <c r="J189" s="75" t="s">
        <v>194</v>
      </c>
    </row>
    <row r="190" spans="1:10" s="76" customFormat="1" ht="15.05" customHeight="1" x14ac:dyDescent="0.25">
      <c r="A190" s="77"/>
      <c r="B190" s="28"/>
      <c r="C190" s="62" t="s">
        <v>296</v>
      </c>
      <c r="D190" s="74">
        <v>50</v>
      </c>
      <c r="E190" s="74">
        <v>62</v>
      </c>
      <c r="F190" s="75">
        <v>13.6</v>
      </c>
      <c r="G190" s="75">
        <v>8.4</v>
      </c>
      <c r="H190" s="75" t="s">
        <v>235</v>
      </c>
      <c r="I190" s="75" t="s">
        <v>421</v>
      </c>
      <c r="J190" s="75" t="s">
        <v>194</v>
      </c>
    </row>
    <row r="191" spans="1:10" s="80" customFormat="1" ht="15.05" customHeight="1" x14ac:dyDescent="0.25">
      <c r="A191" s="77"/>
      <c r="B191" s="77" t="s">
        <v>16</v>
      </c>
      <c r="C191" s="77"/>
      <c r="D191" s="78">
        <f>SUM(D185:D190)</f>
        <v>420</v>
      </c>
      <c r="E191" s="78">
        <f t="shared" ref="E191:G191" si="12">SUM(E185:E190)</f>
        <v>482</v>
      </c>
      <c r="F191" s="78">
        <f t="shared" si="12"/>
        <v>112.14999999999999</v>
      </c>
      <c r="G191" s="78">
        <f t="shared" si="12"/>
        <v>65.900000000000006</v>
      </c>
      <c r="H191" s="79" t="s">
        <v>193</v>
      </c>
      <c r="I191" s="79" t="s">
        <v>193</v>
      </c>
      <c r="J191" s="79" t="s">
        <v>193</v>
      </c>
    </row>
    <row r="192" spans="1:10" s="76" customFormat="1" ht="15.05" customHeight="1" x14ac:dyDescent="0.25">
      <c r="A192" s="77"/>
      <c r="B192" s="28" t="s">
        <v>5</v>
      </c>
      <c r="C192" s="29" t="s">
        <v>348</v>
      </c>
      <c r="D192" s="74">
        <v>65</v>
      </c>
      <c r="E192" s="74">
        <v>50</v>
      </c>
      <c r="F192" s="75">
        <v>9.5</v>
      </c>
      <c r="G192" s="75">
        <v>4</v>
      </c>
      <c r="H192" s="75" t="s">
        <v>462</v>
      </c>
      <c r="I192" s="75" t="s">
        <v>420</v>
      </c>
      <c r="J192" s="75" t="s">
        <v>194</v>
      </c>
    </row>
    <row r="193" spans="1:10" s="76" customFormat="1" ht="15.05" customHeight="1" x14ac:dyDescent="0.25">
      <c r="A193" s="77"/>
      <c r="B193" s="28"/>
      <c r="C193" s="62" t="s">
        <v>297</v>
      </c>
      <c r="D193" s="74">
        <v>60</v>
      </c>
      <c r="E193" s="74">
        <v>139</v>
      </c>
      <c r="F193" s="75">
        <v>11.5</v>
      </c>
      <c r="G193" s="75">
        <v>7.4</v>
      </c>
      <c r="H193" s="75" t="s">
        <v>240</v>
      </c>
      <c r="I193" s="75" t="s">
        <v>425</v>
      </c>
      <c r="J193" s="75" t="s">
        <v>192</v>
      </c>
    </row>
    <row r="194" spans="1:10" s="76" customFormat="1" ht="15.05" customHeight="1" x14ac:dyDescent="0.25">
      <c r="A194" s="77"/>
      <c r="B194" s="28"/>
      <c r="C194" s="62" t="s">
        <v>209</v>
      </c>
      <c r="D194" s="74">
        <v>16</v>
      </c>
      <c r="E194" s="74">
        <v>43</v>
      </c>
      <c r="F194" s="75">
        <v>1.54</v>
      </c>
      <c r="G194" s="75">
        <v>1.1000000000000001</v>
      </c>
      <c r="H194" s="75" t="s">
        <v>241</v>
      </c>
      <c r="I194" s="75" t="s">
        <v>420</v>
      </c>
      <c r="J194" s="75" t="s">
        <v>192</v>
      </c>
    </row>
    <row r="195" spans="1:10" s="76" customFormat="1" ht="15.05" customHeight="1" x14ac:dyDescent="0.25">
      <c r="A195" s="77"/>
      <c r="B195" s="77" t="s">
        <v>20</v>
      </c>
      <c r="C195" s="28"/>
      <c r="D195" s="78">
        <f>SUM(D192:D194)</f>
        <v>141</v>
      </c>
      <c r="E195" s="78">
        <f>SUM(E192:E194)</f>
        <v>232</v>
      </c>
      <c r="F195" s="79">
        <f>SUM(F192:F194)</f>
        <v>22.54</v>
      </c>
      <c r="G195" s="79">
        <f>SUM(G192:G194)</f>
        <v>12.5</v>
      </c>
      <c r="H195" s="79" t="s">
        <v>193</v>
      </c>
      <c r="I195" s="79" t="s">
        <v>193</v>
      </c>
      <c r="J195" s="79" t="s">
        <v>193</v>
      </c>
    </row>
    <row r="196" spans="1:10" s="76" customFormat="1" ht="15.05" customHeight="1" x14ac:dyDescent="0.25">
      <c r="A196" s="82" t="s">
        <v>136</v>
      </c>
      <c r="B196" s="15" t="s">
        <v>14</v>
      </c>
      <c r="C196" s="72" t="s">
        <v>349</v>
      </c>
      <c r="D196" s="84">
        <v>24</v>
      </c>
      <c r="E196" s="84">
        <v>31</v>
      </c>
      <c r="F196" s="85">
        <v>6.9</v>
      </c>
      <c r="G196" s="85">
        <v>3.6</v>
      </c>
      <c r="H196" s="85" t="s">
        <v>257</v>
      </c>
      <c r="I196" s="85" t="s">
        <v>421</v>
      </c>
      <c r="J196" s="85" t="s">
        <v>194</v>
      </c>
    </row>
    <row r="197" spans="1:10" s="76" customFormat="1" ht="15.05" customHeight="1" x14ac:dyDescent="0.25">
      <c r="A197" s="77"/>
      <c r="B197" s="28"/>
      <c r="C197" s="62" t="s">
        <v>137</v>
      </c>
      <c r="D197" s="74">
        <v>57</v>
      </c>
      <c r="E197" s="74">
        <v>73</v>
      </c>
      <c r="F197" s="75">
        <v>15.8</v>
      </c>
      <c r="G197" s="75">
        <v>10</v>
      </c>
      <c r="H197" s="75" t="s">
        <v>257</v>
      </c>
      <c r="I197" s="75" t="s">
        <v>421</v>
      </c>
      <c r="J197" s="75" t="s">
        <v>194</v>
      </c>
    </row>
    <row r="198" spans="1:10" s="76" customFormat="1" ht="15.05" customHeight="1" x14ac:dyDescent="0.25">
      <c r="A198" s="77"/>
      <c r="B198" s="28"/>
      <c r="C198" s="62" t="s">
        <v>138</v>
      </c>
      <c r="D198" s="74">
        <v>59</v>
      </c>
      <c r="E198" s="74">
        <v>63</v>
      </c>
      <c r="F198" s="75">
        <v>15.11</v>
      </c>
      <c r="G198" s="75">
        <v>9.41</v>
      </c>
      <c r="H198" s="75" t="s">
        <v>244</v>
      </c>
      <c r="I198" s="75" t="s">
        <v>423</v>
      </c>
      <c r="J198" s="75" t="s">
        <v>194</v>
      </c>
    </row>
    <row r="199" spans="1:10" s="80" customFormat="1" ht="15.05" customHeight="1" x14ac:dyDescent="0.25">
      <c r="A199" s="77"/>
      <c r="B199" s="77" t="s">
        <v>16</v>
      </c>
      <c r="C199" s="77"/>
      <c r="D199" s="78">
        <f>SUM(D196:D198)</f>
        <v>140</v>
      </c>
      <c r="E199" s="78">
        <f>SUM(E196:E198)</f>
        <v>167</v>
      </c>
      <c r="F199" s="79">
        <f t="shared" ref="F199:G199" si="13">SUM(F196:F198)</f>
        <v>37.81</v>
      </c>
      <c r="G199" s="79">
        <f t="shared" si="13"/>
        <v>23.009999999999998</v>
      </c>
      <c r="H199" s="79" t="s">
        <v>193</v>
      </c>
      <c r="I199" s="79" t="s">
        <v>193</v>
      </c>
      <c r="J199" s="79" t="s">
        <v>193</v>
      </c>
    </row>
    <row r="200" spans="1:10" s="76" customFormat="1" ht="15.05" customHeight="1" x14ac:dyDescent="0.25">
      <c r="A200" s="77"/>
      <c r="B200" s="28" t="s">
        <v>5</v>
      </c>
      <c r="C200" s="62" t="s">
        <v>139</v>
      </c>
      <c r="D200" s="74">
        <v>17</v>
      </c>
      <c r="E200" s="74">
        <v>40</v>
      </c>
      <c r="F200" s="75">
        <v>2.2999999999999998</v>
      </c>
      <c r="G200" s="75">
        <v>1.4</v>
      </c>
      <c r="H200" s="75" t="s">
        <v>255</v>
      </c>
      <c r="I200" s="75" t="s">
        <v>428</v>
      </c>
      <c r="J200" s="75" t="s">
        <v>192</v>
      </c>
    </row>
    <row r="201" spans="1:10" s="76" customFormat="1" ht="15.05" customHeight="1" x14ac:dyDescent="0.25">
      <c r="A201" s="77"/>
      <c r="B201" s="28"/>
      <c r="C201" s="62" t="s">
        <v>140</v>
      </c>
      <c r="D201" s="74">
        <v>25</v>
      </c>
      <c r="E201" s="74">
        <v>57</v>
      </c>
      <c r="F201" s="75">
        <v>3.7</v>
      </c>
      <c r="G201" s="75">
        <v>1.9</v>
      </c>
      <c r="H201" s="75" t="s">
        <v>265</v>
      </c>
      <c r="I201" s="75" t="s">
        <v>423</v>
      </c>
      <c r="J201" s="75" t="s">
        <v>192</v>
      </c>
    </row>
    <row r="202" spans="1:10" s="76" customFormat="1" ht="15.05" customHeight="1" x14ac:dyDescent="0.25">
      <c r="A202" s="77"/>
      <c r="B202" s="28"/>
      <c r="C202" s="62" t="s">
        <v>141</v>
      </c>
      <c r="D202" s="74">
        <v>15</v>
      </c>
      <c r="E202" s="74">
        <v>37</v>
      </c>
      <c r="F202" s="75">
        <v>1.83</v>
      </c>
      <c r="G202" s="75">
        <v>1.03</v>
      </c>
      <c r="H202" s="75" t="s">
        <v>288</v>
      </c>
      <c r="I202" s="75" t="s">
        <v>439</v>
      </c>
      <c r="J202" s="75" t="s">
        <v>192</v>
      </c>
    </row>
    <row r="203" spans="1:10" s="80" customFormat="1" ht="15.05" customHeight="1" x14ac:dyDescent="0.25">
      <c r="A203" s="77"/>
      <c r="B203" s="77" t="s">
        <v>20</v>
      </c>
      <c r="C203" s="77"/>
      <c r="D203" s="78">
        <f>SUM(D200:D202)</f>
        <v>57</v>
      </c>
      <c r="E203" s="78">
        <f>SUM(E200:E202)</f>
        <v>134</v>
      </c>
      <c r="F203" s="79">
        <f t="shared" ref="F203:G203" si="14">SUM(F200:F202)</f>
        <v>7.83</v>
      </c>
      <c r="G203" s="79">
        <f t="shared" si="14"/>
        <v>4.33</v>
      </c>
      <c r="H203" s="79" t="s">
        <v>193</v>
      </c>
      <c r="I203" s="79" t="s">
        <v>193</v>
      </c>
      <c r="J203" s="79" t="s">
        <v>193</v>
      </c>
    </row>
    <row r="204" spans="1:10" s="80" customFormat="1" ht="15.05" customHeight="1" x14ac:dyDescent="0.25">
      <c r="A204" s="82" t="s">
        <v>142</v>
      </c>
      <c r="B204" s="15" t="s">
        <v>14</v>
      </c>
      <c r="C204" s="16" t="s">
        <v>496</v>
      </c>
      <c r="D204" s="168">
        <v>54</v>
      </c>
      <c r="E204" s="168">
        <v>68</v>
      </c>
      <c r="F204" s="169">
        <v>13.3</v>
      </c>
      <c r="G204" s="169">
        <v>7.6</v>
      </c>
      <c r="H204" s="85" t="s">
        <v>235</v>
      </c>
      <c r="I204" s="85">
        <v>50</v>
      </c>
      <c r="J204" s="85" t="s">
        <v>194</v>
      </c>
    </row>
    <row r="205" spans="1:10" s="76" customFormat="1" ht="15.05" customHeight="1" x14ac:dyDescent="0.25">
      <c r="B205" s="127" t="s">
        <v>5</v>
      </c>
      <c r="C205" s="145" t="s">
        <v>143</v>
      </c>
      <c r="D205" s="146">
        <v>18</v>
      </c>
      <c r="E205" s="146">
        <v>25</v>
      </c>
      <c r="F205" s="147">
        <v>1.81</v>
      </c>
      <c r="G205" s="147">
        <v>1.31</v>
      </c>
      <c r="H205" s="147" t="s">
        <v>254</v>
      </c>
      <c r="I205" s="147">
        <v>38</v>
      </c>
      <c r="J205" s="147" t="s">
        <v>192</v>
      </c>
    </row>
    <row r="206" spans="1:10" s="76" customFormat="1" ht="15.05" customHeight="1" x14ac:dyDescent="0.25">
      <c r="A206" s="82" t="s">
        <v>144</v>
      </c>
      <c r="B206" s="15" t="s">
        <v>14</v>
      </c>
      <c r="C206" s="83" t="s">
        <v>210</v>
      </c>
      <c r="D206" s="84">
        <v>64</v>
      </c>
      <c r="E206" s="84">
        <v>85</v>
      </c>
      <c r="F206" s="85">
        <v>18.600000000000001</v>
      </c>
      <c r="G206" s="85">
        <v>11.5</v>
      </c>
      <c r="H206" s="85" t="s">
        <v>235</v>
      </c>
      <c r="I206" s="85" t="s">
        <v>426</v>
      </c>
      <c r="J206" s="85" t="s">
        <v>194</v>
      </c>
    </row>
    <row r="207" spans="1:10" s="76" customFormat="1" ht="15.05" customHeight="1" x14ac:dyDescent="0.25">
      <c r="A207" s="77"/>
      <c r="B207" s="28"/>
      <c r="C207" s="62" t="s">
        <v>145</v>
      </c>
      <c r="D207" s="74">
        <v>97</v>
      </c>
      <c r="E207" s="74">
        <v>123</v>
      </c>
      <c r="F207" s="75">
        <v>29.4</v>
      </c>
      <c r="G207" s="75">
        <v>14.7</v>
      </c>
      <c r="H207" s="75" t="s">
        <v>244</v>
      </c>
      <c r="I207" s="75" t="s">
        <v>498</v>
      </c>
      <c r="J207" s="75" t="s">
        <v>194</v>
      </c>
    </row>
    <row r="208" spans="1:10" s="76" customFormat="1" ht="15.05" customHeight="1" x14ac:dyDescent="0.25">
      <c r="A208" s="77"/>
      <c r="B208" s="28"/>
      <c r="C208" s="62" t="s">
        <v>146</v>
      </c>
      <c r="D208" s="74">
        <v>32</v>
      </c>
      <c r="E208" s="74">
        <v>36</v>
      </c>
      <c r="F208" s="75">
        <v>9.3000000000000007</v>
      </c>
      <c r="G208" s="75">
        <v>6.7</v>
      </c>
      <c r="H208" s="75" t="s">
        <v>235</v>
      </c>
      <c r="I208" s="75" t="s">
        <v>421</v>
      </c>
      <c r="J208" s="75" t="s">
        <v>194</v>
      </c>
    </row>
    <row r="209" spans="1:10" s="76" customFormat="1" ht="15.05" customHeight="1" x14ac:dyDescent="0.25">
      <c r="A209" s="77"/>
      <c r="B209" s="28"/>
      <c r="C209" s="62" t="s">
        <v>497</v>
      </c>
      <c r="D209" s="74">
        <v>32</v>
      </c>
      <c r="E209" s="74">
        <v>45</v>
      </c>
      <c r="F209" s="75">
        <v>9.3000000000000007</v>
      </c>
      <c r="G209" s="75">
        <v>6.1</v>
      </c>
      <c r="H209" s="75" t="s">
        <v>235</v>
      </c>
      <c r="I209" s="75" t="s">
        <v>421</v>
      </c>
      <c r="J209" s="75" t="s">
        <v>194</v>
      </c>
    </row>
    <row r="210" spans="1:10" s="80" customFormat="1" ht="15.05" customHeight="1" x14ac:dyDescent="0.25">
      <c r="A210" s="77"/>
      <c r="B210" s="77" t="s">
        <v>16</v>
      </c>
      <c r="C210" s="77"/>
      <c r="D210" s="78">
        <f>SUM(D206:D209)</f>
        <v>225</v>
      </c>
      <c r="E210" s="78">
        <f t="shared" ref="E210:G210" si="15">SUM(E206:E209)</f>
        <v>289</v>
      </c>
      <c r="F210" s="79">
        <f t="shared" si="15"/>
        <v>66.599999999999994</v>
      </c>
      <c r="G210" s="79">
        <f t="shared" si="15"/>
        <v>39</v>
      </c>
      <c r="H210" s="79" t="s">
        <v>193</v>
      </c>
      <c r="I210" s="79" t="s">
        <v>193</v>
      </c>
      <c r="J210" s="79" t="s">
        <v>193</v>
      </c>
    </row>
    <row r="211" spans="1:10" s="76" customFormat="1" ht="15.05" customHeight="1" x14ac:dyDescent="0.25">
      <c r="A211" s="77"/>
      <c r="B211" s="28" t="s">
        <v>5</v>
      </c>
      <c r="C211" s="62" t="s">
        <v>147</v>
      </c>
      <c r="D211" s="74">
        <v>33</v>
      </c>
      <c r="E211" s="74">
        <v>47</v>
      </c>
      <c r="F211" s="75">
        <v>4.8499999999999996</v>
      </c>
      <c r="G211" s="75">
        <v>2</v>
      </c>
      <c r="H211" s="75" t="s">
        <v>278</v>
      </c>
      <c r="I211" s="75" t="s">
        <v>420</v>
      </c>
      <c r="J211" s="75" t="s">
        <v>192</v>
      </c>
    </row>
    <row r="212" spans="1:10" s="76" customFormat="1" ht="15.05" customHeight="1" x14ac:dyDescent="0.25">
      <c r="A212" s="77"/>
      <c r="B212" s="28"/>
      <c r="C212" s="62" t="s">
        <v>440</v>
      </c>
      <c r="D212" s="74">
        <v>12</v>
      </c>
      <c r="E212" s="74">
        <v>18</v>
      </c>
      <c r="F212" s="75">
        <v>2.2799999999999998</v>
      </c>
      <c r="G212" s="75">
        <v>1.1399999999999999</v>
      </c>
      <c r="H212" s="75" t="s">
        <v>463</v>
      </c>
      <c r="I212" s="75" t="s">
        <v>422</v>
      </c>
      <c r="J212" s="75" t="s">
        <v>192</v>
      </c>
    </row>
    <row r="213" spans="1:10" s="76" customFormat="1" ht="15.05" customHeight="1" x14ac:dyDescent="0.25">
      <c r="A213" s="77"/>
      <c r="B213" s="28"/>
      <c r="C213" s="62" t="s">
        <v>148</v>
      </c>
      <c r="D213" s="74">
        <v>20</v>
      </c>
      <c r="E213" s="74">
        <v>33</v>
      </c>
      <c r="F213" s="75">
        <v>3.38</v>
      </c>
      <c r="G213" s="75">
        <v>1.98</v>
      </c>
      <c r="H213" s="75" t="s">
        <v>283</v>
      </c>
      <c r="I213" s="75" t="s">
        <v>418</v>
      </c>
      <c r="J213" s="75" t="s">
        <v>192</v>
      </c>
    </row>
    <row r="214" spans="1:10" s="80" customFormat="1" ht="15.05" customHeight="1" x14ac:dyDescent="0.25">
      <c r="A214" s="77"/>
      <c r="B214" s="77" t="s">
        <v>20</v>
      </c>
      <c r="C214" s="77"/>
      <c r="D214" s="78">
        <f>SUM(D211:D213)</f>
        <v>65</v>
      </c>
      <c r="E214" s="78">
        <f>SUM(E211:E213)</f>
        <v>98</v>
      </c>
      <c r="F214" s="79">
        <f t="shared" ref="F214:G214" si="16">SUM(F211:F213)</f>
        <v>10.509999999999998</v>
      </c>
      <c r="G214" s="79">
        <f t="shared" si="16"/>
        <v>5.1199999999999992</v>
      </c>
      <c r="H214" s="79" t="s">
        <v>193</v>
      </c>
      <c r="I214" s="79" t="s">
        <v>193</v>
      </c>
      <c r="J214" s="79" t="s">
        <v>193</v>
      </c>
    </row>
    <row r="215" spans="1:10" s="76" customFormat="1" ht="15.05" customHeight="1" x14ac:dyDescent="0.25">
      <c r="A215" s="148" t="s">
        <v>149</v>
      </c>
      <c r="B215" s="120" t="s">
        <v>5</v>
      </c>
      <c r="C215" s="138" t="s">
        <v>150</v>
      </c>
      <c r="D215" s="149">
        <v>16</v>
      </c>
      <c r="E215" s="149">
        <v>32</v>
      </c>
      <c r="F215" s="150">
        <v>0.8</v>
      </c>
      <c r="G215" s="150">
        <v>0.4</v>
      </c>
      <c r="H215" s="150" t="s">
        <v>255</v>
      </c>
      <c r="I215" s="150" t="s">
        <v>420</v>
      </c>
      <c r="J215" s="150" t="s">
        <v>192</v>
      </c>
    </row>
    <row r="216" spans="1:10" s="76" customFormat="1" ht="15.05" customHeight="1" x14ac:dyDescent="0.25">
      <c r="A216" s="82" t="s">
        <v>151</v>
      </c>
      <c r="B216" s="83" t="s">
        <v>14</v>
      </c>
      <c r="C216" s="83" t="s">
        <v>211</v>
      </c>
      <c r="D216" s="84">
        <v>38</v>
      </c>
      <c r="E216" s="84">
        <v>51</v>
      </c>
      <c r="F216" s="85">
        <v>9.6</v>
      </c>
      <c r="G216" s="85">
        <v>5.8</v>
      </c>
      <c r="H216" s="85" t="s">
        <v>257</v>
      </c>
      <c r="I216" s="85" t="s">
        <v>423</v>
      </c>
      <c r="J216" s="85" t="s">
        <v>194</v>
      </c>
    </row>
    <row r="217" spans="1:10" s="76" customFormat="1" ht="15.05" customHeight="1" x14ac:dyDescent="0.25">
      <c r="A217" s="77"/>
      <c r="B217" s="28" t="s">
        <v>5</v>
      </c>
      <c r="C217" s="62" t="s">
        <v>212</v>
      </c>
      <c r="D217" s="74">
        <v>26</v>
      </c>
      <c r="E217" s="74">
        <v>44</v>
      </c>
      <c r="F217" s="75">
        <v>2.56</v>
      </c>
      <c r="G217" s="75">
        <v>1.28</v>
      </c>
      <c r="H217" s="75" t="s">
        <v>241</v>
      </c>
      <c r="I217" s="75" t="s">
        <v>420</v>
      </c>
      <c r="J217" s="75" t="s">
        <v>192</v>
      </c>
    </row>
    <row r="218" spans="1:10" s="76" customFormat="1" ht="15.05" customHeight="1" x14ac:dyDescent="0.25">
      <c r="A218" s="82" t="s">
        <v>154</v>
      </c>
      <c r="B218" s="15" t="s">
        <v>14</v>
      </c>
      <c r="C218" s="83" t="s">
        <v>155</v>
      </c>
      <c r="D218" s="84">
        <v>80</v>
      </c>
      <c r="E218" s="84">
        <v>95</v>
      </c>
      <c r="F218" s="85">
        <v>21.75</v>
      </c>
      <c r="G218" s="85">
        <v>13.6</v>
      </c>
      <c r="H218" s="85" t="s">
        <v>235</v>
      </c>
      <c r="I218" s="85" t="s">
        <v>423</v>
      </c>
      <c r="J218" s="85" t="s">
        <v>194</v>
      </c>
    </row>
    <row r="219" spans="1:10" s="76" customFormat="1" ht="15.05" customHeight="1" x14ac:dyDescent="0.25">
      <c r="A219" s="140"/>
      <c r="B219" s="127" t="s">
        <v>5</v>
      </c>
      <c r="C219" s="145" t="s">
        <v>156</v>
      </c>
      <c r="D219" s="146">
        <v>15</v>
      </c>
      <c r="E219" s="146">
        <v>30</v>
      </c>
      <c r="F219" s="147">
        <v>2.1</v>
      </c>
      <c r="G219" s="147">
        <v>1.05</v>
      </c>
      <c r="H219" s="147" t="s">
        <v>239</v>
      </c>
      <c r="I219" s="147" t="s">
        <v>420</v>
      </c>
      <c r="J219" s="147" t="s">
        <v>192</v>
      </c>
    </row>
    <row r="220" spans="1:10" s="76" customFormat="1" ht="15.05" customHeight="1" x14ac:dyDescent="0.25">
      <c r="A220" s="82" t="s">
        <v>157</v>
      </c>
      <c r="B220" s="15" t="s">
        <v>14</v>
      </c>
      <c r="C220" s="83" t="s">
        <v>213</v>
      </c>
      <c r="D220" s="84">
        <v>29</v>
      </c>
      <c r="E220" s="84">
        <v>34</v>
      </c>
      <c r="F220" s="85">
        <v>8</v>
      </c>
      <c r="G220" s="85">
        <v>4.4000000000000004</v>
      </c>
      <c r="H220" s="85" t="s">
        <v>257</v>
      </c>
      <c r="I220" s="85" t="s">
        <v>426</v>
      </c>
      <c r="J220" s="85" t="s">
        <v>194</v>
      </c>
    </row>
    <row r="221" spans="1:10" s="76" customFormat="1" ht="15.05" customHeight="1" x14ac:dyDescent="0.25">
      <c r="A221" s="77"/>
      <c r="B221" s="28"/>
      <c r="C221" s="62" t="s">
        <v>499</v>
      </c>
      <c r="D221" s="74">
        <v>61</v>
      </c>
      <c r="E221" s="74">
        <v>66</v>
      </c>
      <c r="F221" s="75">
        <v>23.5</v>
      </c>
      <c r="G221" s="75">
        <v>13.8</v>
      </c>
      <c r="H221" s="75" t="s">
        <v>257</v>
      </c>
      <c r="I221" s="75" t="s">
        <v>423</v>
      </c>
      <c r="J221" s="75" t="s">
        <v>194</v>
      </c>
    </row>
    <row r="222" spans="1:10" s="76" customFormat="1" ht="15.05" customHeight="1" x14ac:dyDescent="0.25">
      <c r="A222" s="77"/>
      <c r="B222" s="28"/>
      <c r="C222" s="96" t="s">
        <v>350</v>
      </c>
      <c r="D222" s="74">
        <v>75</v>
      </c>
      <c r="E222" s="74">
        <v>86</v>
      </c>
      <c r="F222" s="75">
        <v>23.6</v>
      </c>
      <c r="G222" s="75">
        <v>14</v>
      </c>
      <c r="H222" s="75" t="s">
        <v>257</v>
      </c>
      <c r="I222" s="75" t="s">
        <v>423</v>
      </c>
      <c r="J222" s="75" t="s">
        <v>194</v>
      </c>
    </row>
    <row r="223" spans="1:10" s="76" customFormat="1" ht="15.05" customHeight="1" x14ac:dyDescent="0.25">
      <c r="A223" s="77"/>
      <c r="B223" s="77" t="s">
        <v>16</v>
      </c>
      <c r="C223" s="28"/>
      <c r="D223" s="78">
        <f>SUM(D220:D222)</f>
        <v>165</v>
      </c>
      <c r="E223" s="78">
        <f>SUM(E220:E222)</f>
        <v>186</v>
      </c>
      <c r="F223" s="79">
        <f t="shared" ref="F223:G223" si="17">SUM(F220:F222)</f>
        <v>55.1</v>
      </c>
      <c r="G223" s="79">
        <f t="shared" si="17"/>
        <v>32.200000000000003</v>
      </c>
      <c r="H223" s="79" t="s">
        <v>193</v>
      </c>
      <c r="I223" s="79" t="s">
        <v>193</v>
      </c>
      <c r="J223" s="79" t="s">
        <v>193</v>
      </c>
    </row>
    <row r="224" spans="1:10" s="76" customFormat="1" ht="15.05" customHeight="1" x14ac:dyDescent="0.25">
      <c r="A224" s="77"/>
      <c r="B224" s="28" t="s">
        <v>5</v>
      </c>
      <c r="C224" s="62" t="s">
        <v>214</v>
      </c>
      <c r="D224" s="74">
        <v>25</v>
      </c>
      <c r="E224" s="74">
        <v>61</v>
      </c>
      <c r="F224" s="75">
        <v>4.2</v>
      </c>
      <c r="G224" s="75">
        <v>2.4</v>
      </c>
      <c r="H224" s="161" t="s">
        <v>300</v>
      </c>
      <c r="I224" s="75" t="s">
        <v>423</v>
      </c>
      <c r="J224" s="75" t="s">
        <v>194</v>
      </c>
    </row>
    <row r="225" spans="1:10" s="80" customFormat="1" ht="15.05" customHeight="1" x14ac:dyDescent="0.25">
      <c r="A225" s="77"/>
      <c r="B225" s="77" t="s">
        <v>20</v>
      </c>
      <c r="C225" s="77"/>
      <c r="D225" s="78">
        <f>SUM(D224:D224)</f>
        <v>25</v>
      </c>
      <c r="E225" s="78">
        <f>SUM(E224:E224)</f>
        <v>61</v>
      </c>
      <c r="F225" s="79">
        <f>SUM(F224:F224)</f>
        <v>4.2</v>
      </c>
      <c r="G225" s="79">
        <f>SUM(G224:G224)</f>
        <v>2.4</v>
      </c>
      <c r="H225" s="79" t="s">
        <v>193</v>
      </c>
      <c r="I225" s="79" t="s">
        <v>193</v>
      </c>
      <c r="J225" s="79" t="s">
        <v>193</v>
      </c>
    </row>
    <row r="226" spans="1:10" s="76" customFormat="1" ht="15.05" customHeight="1" x14ac:dyDescent="0.25">
      <c r="A226" s="148" t="s">
        <v>160</v>
      </c>
      <c r="B226" s="120" t="s">
        <v>5</v>
      </c>
      <c r="C226" s="138" t="s">
        <v>161</v>
      </c>
      <c r="D226" s="149">
        <v>24</v>
      </c>
      <c r="E226" s="149">
        <v>32</v>
      </c>
      <c r="F226" s="150">
        <v>2.2999999999999998</v>
      </c>
      <c r="G226" s="150">
        <v>1.4</v>
      </c>
      <c r="H226" s="150" t="s">
        <v>239</v>
      </c>
      <c r="I226" s="150" t="s">
        <v>418</v>
      </c>
      <c r="J226" s="150" t="s">
        <v>192</v>
      </c>
    </row>
    <row r="227" spans="1:10" s="76" customFormat="1" ht="15.05" customHeight="1" x14ac:dyDescent="0.25">
      <c r="A227" s="82" t="s">
        <v>162</v>
      </c>
      <c r="B227" s="15" t="s">
        <v>5</v>
      </c>
      <c r="C227" s="83" t="s">
        <v>163</v>
      </c>
      <c r="D227" s="84">
        <v>16</v>
      </c>
      <c r="E227" s="84">
        <v>20</v>
      </c>
      <c r="F227" s="85">
        <v>0.75</v>
      </c>
      <c r="G227" s="85">
        <v>0.375</v>
      </c>
      <c r="H227" s="85" t="s">
        <v>242</v>
      </c>
      <c r="I227" s="85" t="s">
        <v>418</v>
      </c>
      <c r="J227" s="85" t="s">
        <v>192</v>
      </c>
    </row>
    <row r="228" spans="1:10" s="76" customFormat="1" ht="15.05" customHeight="1" x14ac:dyDescent="0.25">
      <c r="A228" s="77"/>
      <c r="B228" s="28"/>
      <c r="C228" s="62" t="s">
        <v>164</v>
      </c>
      <c r="D228" s="74">
        <v>16</v>
      </c>
      <c r="E228" s="74">
        <v>12</v>
      </c>
      <c r="F228" s="75">
        <v>2.2999999999999998</v>
      </c>
      <c r="G228" s="75">
        <v>1.5</v>
      </c>
      <c r="H228" s="75" t="s">
        <v>500</v>
      </c>
      <c r="I228" s="161">
        <v>39</v>
      </c>
      <c r="J228" s="75" t="s">
        <v>194</v>
      </c>
    </row>
    <row r="229" spans="1:10" s="80" customFormat="1" ht="15.05" customHeight="1" x14ac:dyDescent="0.25">
      <c r="A229" s="140"/>
      <c r="B229" s="140" t="s">
        <v>20</v>
      </c>
      <c r="C229" s="142"/>
      <c r="D229" s="143">
        <f>SUM(D227:D228)</f>
        <v>32</v>
      </c>
      <c r="E229" s="143">
        <f>SUM(E227:E228)</f>
        <v>32</v>
      </c>
      <c r="F229" s="144">
        <f t="shared" ref="F229:G229" si="18">SUM(F227:F228)</f>
        <v>3.05</v>
      </c>
      <c r="G229" s="144">
        <f t="shared" si="18"/>
        <v>1.875</v>
      </c>
      <c r="H229" s="144" t="s">
        <v>193</v>
      </c>
      <c r="I229" s="144" t="s">
        <v>193</v>
      </c>
      <c r="J229" s="144" t="s">
        <v>193</v>
      </c>
    </row>
    <row r="230" spans="1:10" s="76" customFormat="1" ht="15.05" customHeight="1" x14ac:dyDescent="0.25">
      <c r="A230" s="77" t="s">
        <v>165</v>
      </c>
      <c r="B230" s="28" t="s">
        <v>14</v>
      </c>
      <c r="C230" s="62" t="s">
        <v>166</v>
      </c>
      <c r="D230" s="74">
        <v>28</v>
      </c>
      <c r="E230" s="74">
        <v>40</v>
      </c>
      <c r="F230" s="75">
        <v>9.5500000000000007</v>
      </c>
      <c r="G230" s="75">
        <v>6.1</v>
      </c>
      <c r="H230" s="75" t="s">
        <v>235</v>
      </c>
      <c r="I230" s="75" t="s">
        <v>423</v>
      </c>
      <c r="J230" s="75" t="s">
        <v>194</v>
      </c>
    </row>
    <row r="231" spans="1:10" s="76" customFormat="1" ht="15.05" customHeight="1" x14ac:dyDescent="0.25">
      <c r="A231" s="77"/>
      <c r="B231" s="28"/>
      <c r="C231" s="62" t="s">
        <v>501</v>
      </c>
      <c r="D231" s="74">
        <v>78</v>
      </c>
      <c r="E231" s="74">
        <v>102</v>
      </c>
      <c r="F231" s="75">
        <v>26.3</v>
      </c>
      <c r="G231" s="75">
        <v>15.1</v>
      </c>
      <c r="H231" s="75" t="s">
        <v>235</v>
      </c>
      <c r="I231" s="75" t="s">
        <v>423</v>
      </c>
      <c r="J231" s="75" t="s">
        <v>194</v>
      </c>
    </row>
    <row r="232" spans="1:10" s="76" customFormat="1" ht="15.05" customHeight="1" x14ac:dyDescent="0.25">
      <c r="A232" s="77"/>
      <c r="B232" s="28"/>
      <c r="C232" s="62" t="s">
        <v>441</v>
      </c>
      <c r="D232" s="74">
        <v>32</v>
      </c>
      <c r="E232" s="74">
        <v>37</v>
      </c>
      <c r="F232" s="75">
        <v>10.6</v>
      </c>
      <c r="G232" s="75">
        <v>4.95</v>
      </c>
      <c r="H232" s="75" t="s">
        <v>235</v>
      </c>
      <c r="I232" s="75" t="s">
        <v>423</v>
      </c>
      <c r="J232" s="75" t="s">
        <v>194</v>
      </c>
    </row>
    <row r="233" spans="1:10" s="76" customFormat="1" ht="15.05" customHeight="1" x14ac:dyDescent="0.25">
      <c r="A233" s="77"/>
      <c r="B233" s="28"/>
      <c r="C233" s="96" t="s">
        <v>301</v>
      </c>
      <c r="D233" s="74">
        <v>157</v>
      </c>
      <c r="E233" s="74">
        <v>206</v>
      </c>
      <c r="F233" s="75">
        <v>52.4</v>
      </c>
      <c r="G233" s="75">
        <v>28.8</v>
      </c>
      <c r="H233" s="75" t="s">
        <v>235</v>
      </c>
      <c r="I233" s="75" t="s">
        <v>423</v>
      </c>
      <c r="J233" s="75" t="s">
        <v>194</v>
      </c>
    </row>
    <row r="234" spans="1:10" s="76" customFormat="1" ht="15.05" customHeight="1" x14ac:dyDescent="0.25">
      <c r="A234" s="77"/>
      <c r="B234" s="28"/>
      <c r="C234" s="96" t="s">
        <v>167</v>
      </c>
      <c r="D234" s="74">
        <v>94</v>
      </c>
      <c r="E234" s="74">
        <v>121</v>
      </c>
      <c r="F234" s="75">
        <v>37.299999999999997</v>
      </c>
      <c r="G234" s="75">
        <v>22.6</v>
      </c>
      <c r="H234" s="75" t="s">
        <v>235</v>
      </c>
      <c r="I234" s="75" t="s">
        <v>423</v>
      </c>
      <c r="J234" s="75" t="s">
        <v>194</v>
      </c>
    </row>
    <row r="235" spans="1:10" s="76" customFormat="1" ht="15.05" customHeight="1" x14ac:dyDescent="0.25">
      <c r="A235" s="77"/>
      <c r="B235" s="28"/>
      <c r="C235" s="96" t="s">
        <v>302</v>
      </c>
      <c r="D235" s="74">
        <v>78</v>
      </c>
      <c r="E235" s="74">
        <v>98</v>
      </c>
      <c r="F235" s="75">
        <v>24.4</v>
      </c>
      <c r="G235" s="75">
        <v>13.2</v>
      </c>
      <c r="H235" s="75" t="s">
        <v>235</v>
      </c>
      <c r="I235" s="75" t="s">
        <v>423</v>
      </c>
      <c r="J235" s="75" t="s">
        <v>194</v>
      </c>
    </row>
    <row r="236" spans="1:10" s="76" customFormat="1" ht="15.05" customHeight="1" x14ac:dyDescent="0.25">
      <c r="A236" s="77"/>
      <c r="B236" s="77" t="s">
        <v>16</v>
      </c>
      <c r="C236" s="28"/>
      <c r="D236" s="78">
        <f>SUM(D230:D235)</f>
        <v>467</v>
      </c>
      <c r="E236" s="78">
        <f>SUM(E230:E235)</f>
        <v>604</v>
      </c>
      <c r="F236" s="79">
        <f t="shared" ref="F236:G236" si="19">SUM(F230:F235)</f>
        <v>160.54999999999998</v>
      </c>
      <c r="G236" s="79">
        <f t="shared" si="19"/>
        <v>90.750000000000014</v>
      </c>
      <c r="H236" s="79" t="s">
        <v>193</v>
      </c>
      <c r="I236" s="79" t="s">
        <v>193</v>
      </c>
      <c r="J236" s="79" t="s">
        <v>193</v>
      </c>
    </row>
    <row r="237" spans="1:10" s="76" customFormat="1" ht="15.05" customHeight="1" x14ac:dyDescent="0.25">
      <c r="A237" s="77"/>
      <c r="B237" s="28" t="s">
        <v>5</v>
      </c>
      <c r="C237" s="62" t="s">
        <v>168</v>
      </c>
      <c r="D237" s="74">
        <v>20</v>
      </c>
      <c r="E237" s="74">
        <v>43</v>
      </c>
      <c r="F237" s="75">
        <v>2.66</v>
      </c>
      <c r="G237" s="75">
        <v>1.86</v>
      </c>
      <c r="H237" s="75" t="s">
        <v>239</v>
      </c>
      <c r="I237" s="75" t="s">
        <v>439</v>
      </c>
      <c r="J237" s="75" t="s">
        <v>192</v>
      </c>
    </row>
    <row r="238" spans="1:10" s="76" customFormat="1" ht="15.05" customHeight="1" x14ac:dyDescent="0.25">
      <c r="A238" s="77"/>
      <c r="B238" s="28"/>
      <c r="C238" s="62" t="s">
        <v>215</v>
      </c>
      <c r="D238" s="74">
        <v>17</v>
      </c>
      <c r="E238" s="74">
        <v>38</v>
      </c>
      <c r="F238" s="75">
        <v>2.6</v>
      </c>
      <c r="G238" s="75">
        <v>0.9</v>
      </c>
      <c r="H238" s="75" t="s">
        <v>239</v>
      </c>
      <c r="I238" s="75" t="s">
        <v>439</v>
      </c>
      <c r="J238" s="75" t="s">
        <v>192</v>
      </c>
    </row>
    <row r="239" spans="1:10" s="76" customFormat="1" ht="15.05" customHeight="1" x14ac:dyDescent="0.25">
      <c r="A239" s="77"/>
      <c r="B239" s="28"/>
      <c r="C239" s="62" t="s">
        <v>216</v>
      </c>
      <c r="D239" s="74">
        <v>17</v>
      </c>
      <c r="E239" s="74">
        <v>35</v>
      </c>
      <c r="F239" s="75">
        <v>2.6</v>
      </c>
      <c r="G239" s="75">
        <v>0.9</v>
      </c>
      <c r="H239" s="75" t="s">
        <v>239</v>
      </c>
      <c r="I239" s="75" t="s">
        <v>439</v>
      </c>
      <c r="J239" s="75" t="s">
        <v>192</v>
      </c>
    </row>
    <row r="240" spans="1:10" s="76" customFormat="1" ht="15.05" customHeight="1" x14ac:dyDescent="0.25">
      <c r="A240" s="77"/>
      <c r="B240" s="28"/>
      <c r="C240" s="62" t="s">
        <v>165</v>
      </c>
      <c r="D240" s="74">
        <v>20</v>
      </c>
      <c r="E240" s="74">
        <v>49</v>
      </c>
      <c r="F240" s="75">
        <v>2.64</v>
      </c>
      <c r="G240" s="75">
        <v>1.84</v>
      </c>
      <c r="H240" s="75" t="s">
        <v>239</v>
      </c>
      <c r="I240" s="75" t="s">
        <v>439</v>
      </c>
      <c r="J240" s="75" t="s">
        <v>192</v>
      </c>
    </row>
    <row r="241" spans="1:10" s="76" customFormat="1" ht="15.05" customHeight="1" x14ac:dyDescent="0.25">
      <c r="A241" s="77"/>
      <c r="B241" s="77" t="s">
        <v>20</v>
      </c>
      <c r="C241" s="28"/>
      <c r="D241" s="78">
        <f>SUM(D237:D240)</f>
        <v>74</v>
      </c>
      <c r="E241" s="78">
        <f>SUM(E237:E240)</f>
        <v>165</v>
      </c>
      <c r="F241" s="79">
        <f t="shared" ref="F241:G241" si="20">SUM(F237:F240)</f>
        <v>10.5</v>
      </c>
      <c r="G241" s="79">
        <f t="shared" si="20"/>
        <v>5.5</v>
      </c>
      <c r="H241" s="79" t="s">
        <v>193</v>
      </c>
      <c r="I241" s="79" t="s">
        <v>193</v>
      </c>
      <c r="J241" s="79" t="s">
        <v>193</v>
      </c>
    </row>
    <row r="242" spans="1:10" s="76" customFormat="1" ht="15.05" customHeight="1" x14ac:dyDescent="0.25">
      <c r="A242" s="82" t="s">
        <v>170</v>
      </c>
      <c r="B242" s="15" t="s">
        <v>14</v>
      </c>
      <c r="C242" s="83" t="s">
        <v>171</v>
      </c>
      <c r="D242" s="84">
        <v>60</v>
      </c>
      <c r="E242" s="84">
        <v>70</v>
      </c>
      <c r="F242" s="85">
        <v>15.7</v>
      </c>
      <c r="G242" s="85">
        <v>10.1</v>
      </c>
      <c r="H242" s="85" t="s">
        <v>235</v>
      </c>
      <c r="I242" s="85" t="s">
        <v>423</v>
      </c>
      <c r="J242" s="85" t="s">
        <v>194</v>
      </c>
    </row>
    <row r="243" spans="1:10" s="76" customFormat="1" ht="15.05" customHeight="1" x14ac:dyDescent="0.25">
      <c r="A243" s="77"/>
      <c r="B243" s="28"/>
      <c r="C243" s="62" t="s">
        <v>231</v>
      </c>
      <c r="D243" s="74">
        <v>44</v>
      </c>
      <c r="E243" s="74">
        <v>62</v>
      </c>
      <c r="F243" s="75">
        <v>11.75</v>
      </c>
      <c r="G243" s="75">
        <v>7</v>
      </c>
      <c r="H243" s="75" t="s">
        <v>235</v>
      </c>
      <c r="I243" s="75" t="s">
        <v>437</v>
      </c>
      <c r="J243" s="75" t="s">
        <v>194</v>
      </c>
    </row>
    <row r="244" spans="1:10" s="76" customFormat="1" ht="15.05" customHeight="1" x14ac:dyDescent="0.25">
      <c r="A244" s="77"/>
      <c r="B244" s="28"/>
      <c r="C244" s="62" t="s">
        <v>172</v>
      </c>
      <c r="D244" s="74">
        <v>64</v>
      </c>
      <c r="E244" s="74">
        <v>75</v>
      </c>
      <c r="F244" s="75">
        <v>18.7</v>
      </c>
      <c r="G244" s="75">
        <v>11.3</v>
      </c>
      <c r="H244" s="75" t="s">
        <v>235</v>
      </c>
      <c r="I244" s="75" t="s">
        <v>423</v>
      </c>
      <c r="J244" s="75" t="s">
        <v>194</v>
      </c>
    </row>
    <row r="245" spans="1:10" s="76" customFormat="1" ht="15.05" customHeight="1" x14ac:dyDescent="0.25">
      <c r="A245" s="77"/>
      <c r="B245" s="28"/>
      <c r="C245" s="62" t="s">
        <v>442</v>
      </c>
      <c r="D245" s="74">
        <v>40</v>
      </c>
      <c r="E245" s="74">
        <v>42</v>
      </c>
      <c r="F245" s="75">
        <v>12</v>
      </c>
      <c r="G245" s="75">
        <v>6.2</v>
      </c>
      <c r="H245" s="75" t="s">
        <v>235</v>
      </c>
      <c r="I245" s="75" t="s">
        <v>423</v>
      </c>
      <c r="J245" s="75" t="s">
        <v>194</v>
      </c>
    </row>
    <row r="246" spans="1:10" s="80" customFormat="1" ht="15.05" customHeight="1" x14ac:dyDescent="0.25">
      <c r="A246" s="77"/>
      <c r="B246" s="77" t="s">
        <v>16</v>
      </c>
      <c r="C246" s="77"/>
      <c r="D246" s="78">
        <f>SUM(D242:D245)</f>
        <v>208</v>
      </c>
      <c r="E246" s="78">
        <f>SUM(E242:E245)</f>
        <v>249</v>
      </c>
      <c r="F246" s="79">
        <f>SUM(F242:F245)</f>
        <v>58.15</v>
      </c>
      <c r="G246" s="79">
        <f>SUM(G242:G245)</f>
        <v>34.6</v>
      </c>
      <c r="H246" s="79" t="s">
        <v>193</v>
      </c>
      <c r="I246" s="79" t="s">
        <v>193</v>
      </c>
      <c r="J246" s="79" t="s">
        <v>193</v>
      </c>
    </row>
    <row r="247" spans="1:10" s="76" customFormat="1" ht="15.05" customHeight="1" x14ac:dyDescent="0.25">
      <c r="A247" s="77"/>
      <c r="B247" s="28" t="s">
        <v>5</v>
      </c>
      <c r="C247" s="62" t="s">
        <v>173</v>
      </c>
      <c r="D247" s="74">
        <v>24</v>
      </c>
      <c r="E247" s="74">
        <v>12</v>
      </c>
      <c r="F247" s="75">
        <v>1.6</v>
      </c>
      <c r="G247" s="75">
        <v>0.8</v>
      </c>
      <c r="H247" s="161" t="s">
        <v>304</v>
      </c>
      <c r="I247" s="75" t="s">
        <v>435</v>
      </c>
      <c r="J247" s="75" t="s">
        <v>194</v>
      </c>
    </row>
    <row r="248" spans="1:10" s="76" customFormat="1" ht="15.05" customHeight="1" x14ac:dyDescent="0.25">
      <c r="A248" s="77"/>
      <c r="B248" s="28"/>
      <c r="C248" s="62" t="s">
        <v>175</v>
      </c>
      <c r="D248" s="74">
        <v>16</v>
      </c>
      <c r="E248" s="74">
        <v>32</v>
      </c>
      <c r="F248" s="75">
        <v>1.76</v>
      </c>
      <c r="G248" s="75">
        <v>0.88</v>
      </c>
      <c r="H248" s="75" t="s">
        <v>239</v>
      </c>
      <c r="I248" s="75" t="s">
        <v>424</v>
      </c>
      <c r="J248" s="75" t="s">
        <v>192</v>
      </c>
    </row>
    <row r="249" spans="1:10" s="76" customFormat="1" ht="15.05" customHeight="1" x14ac:dyDescent="0.25">
      <c r="A249" s="77"/>
      <c r="B249" s="28"/>
      <c r="C249" s="62" t="s">
        <v>176</v>
      </c>
      <c r="D249" s="74">
        <v>16</v>
      </c>
      <c r="E249" s="74">
        <v>32</v>
      </c>
      <c r="F249" s="75">
        <v>1.76</v>
      </c>
      <c r="G249" s="75">
        <v>0.88</v>
      </c>
      <c r="H249" s="75" t="s">
        <v>239</v>
      </c>
      <c r="I249" s="75" t="s">
        <v>425</v>
      </c>
      <c r="J249" s="75" t="s">
        <v>192</v>
      </c>
    </row>
    <row r="250" spans="1:10" s="80" customFormat="1" ht="15.05" customHeight="1" x14ac:dyDescent="0.25">
      <c r="A250" s="77"/>
      <c r="B250" s="77" t="s">
        <v>20</v>
      </c>
      <c r="C250" s="77"/>
      <c r="D250" s="78">
        <f>SUM(D247:D249)</f>
        <v>56</v>
      </c>
      <c r="E250" s="78">
        <f>SUM(E247:E249)</f>
        <v>76</v>
      </c>
      <c r="F250" s="79">
        <f>SUM(F247:F249)</f>
        <v>5.12</v>
      </c>
      <c r="G250" s="79">
        <f>SUM(G247:G249)</f>
        <v>2.56</v>
      </c>
      <c r="H250" s="79" t="s">
        <v>193</v>
      </c>
      <c r="I250" s="79" t="s">
        <v>193</v>
      </c>
      <c r="J250" s="79" t="s">
        <v>193</v>
      </c>
    </row>
    <row r="251" spans="1:10" s="76" customFormat="1" ht="15.05" customHeight="1" x14ac:dyDescent="0.25">
      <c r="A251" s="82" t="s">
        <v>178</v>
      </c>
      <c r="B251" s="15" t="s">
        <v>14</v>
      </c>
      <c r="C251" s="35" t="s">
        <v>306</v>
      </c>
      <c r="D251" s="84">
        <v>80</v>
      </c>
      <c r="E251" s="84">
        <v>96</v>
      </c>
      <c r="F251" s="85">
        <v>21.2</v>
      </c>
      <c r="G251" s="85">
        <v>15</v>
      </c>
      <c r="H251" s="85" t="s">
        <v>244</v>
      </c>
      <c r="I251" s="85" t="s">
        <v>423</v>
      </c>
      <c r="J251" s="85" t="s">
        <v>194</v>
      </c>
    </row>
    <row r="252" spans="1:10" s="76" customFormat="1" ht="15.05" customHeight="1" x14ac:dyDescent="0.25">
      <c r="A252" s="77"/>
      <c r="B252" s="28"/>
      <c r="C252" s="87" t="s">
        <v>443</v>
      </c>
      <c r="D252" s="74">
        <v>54</v>
      </c>
      <c r="E252" s="74">
        <v>67</v>
      </c>
      <c r="F252" s="75">
        <v>18.57</v>
      </c>
      <c r="G252" s="75">
        <v>10.77</v>
      </c>
      <c r="H252" s="75" t="s">
        <v>235</v>
      </c>
      <c r="I252" s="75" t="s">
        <v>426</v>
      </c>
      <c r="J252" s="75" t="s">
        <v>194</v>
      </c>
    </row>
    <row r="253" spans="1:10" s="76" customFormat="1" ht="15.05" customHeight="1" x14ac:dyDescent="0.25">
      <c r="A253" s="77"/>
      <c r="B253" s="28"/>
      <c r="C253" s="62" t="s">
        <v>305</v>
      </c>
      <c r="D253" s="74">
        <v>25</v>
      </c>
      <c r="E253" s="74">
        <v>28</v>
      </c>
      <c r="F253" s="75">
        <v>6.7</v>
      </c>
      <c r="G253" s="75">
        <v>4.3</v>
      </c>
      <c r="H253" s="75" t="s">
        <v>235</v>
      </c>
      <c r="I253" s="75" t="s">
        <v>426</v>
      </c>
      <c r="J253" s="75" t="s">
        <v>194</v>
      </c>
    </row>
    <row r="254" spans="1:10" s="80" customFormat="1" ht="15.05" customHeight="1" x14ac:dyDescent="0.25">
      <c r="A254" s="77"/>
      <c r="B254" s="77" t="s">
        <v>16</v>
      </c>
      <c r="C254" s="77"/>
      <c r="D254" s="78">
        <f>SUM(D251:D253)</f>
        <v>159</v>
      </c>
      <c r="E254" s="78">
        <f>SUM(E251:E253)</f>
        <v>191</v>
      </c>
      <c r="F254" s="79">
        <f t="shared" ref="F254:G254" si="21">SUM(F251:F253)</f>
        <v>46.47</v>
      </c>
      <c r="G254" s="79">
        <f t="shared" si="21"/>
        <v>30.07</v>
      </c>
      <c r="H254" s="79" t="s">
        <v>193</v>
      </c>
      <c r="I254" s="79" t="s">
        <v>193</v>
      </c>
      <c r="J254" s="79" t="s">
        <v>193</v>
      </c>
    </row>
    <row r="255" spans="1:10" s="76" customFormat="1" ht="15.05" customHeight="1" x14ac:dyDescent="0.25">
      <c r="A255" s="77"/>
      <c r="B255" s="28" t="s">
        <v>5</v>
      </c>
      <c r="C255" s="62" t="s">
        <v>217</v>
      </c>
      <c r="D255" s="74">
        <v>50</v>
      </c>
      <c r="E255" s="74">
        <v>49</v>
      </c>
      <c r="F255" s="75">
        <v>9.1999999999999993</v>
      </c>
      <c r="G255" s="75">
        <v>4.5999999999999996</v>
      </c>
      <c r="H255" s="75" t="s">
        <v>307</v>
      </c>
      <c r="I255" s="75" t="s">
        <v>420</v>
      </c>
      <c r="J255" s="75" t="s">
        <v>194</v>
      </c>
    </row>
    <row r="256" spans="1:10" s="76" customFormat="1" ht="15.05" customHeight="1" x14ac:dyDescent="0.25">
      <c r="A256" s="77"/>
      <c r="B256" s="28"/>
      <c r="C256" s="62" t="s">
        <v>411</v>
      </c>
      <c r="D256" s="74">
        <v>36</v>
      </c>
      <c r="E256" s="74">
        <v>42</v>
      </c>
      <c r="F256" s="75">
        <v>4</v>
      </c>
      <c r="G256" s="75">
        <v>3</v>
      </c>
      <c r="H256" s="75" t="s">
        <v>413</v>
      </c>
      <c r="I256" s="75" t="s">
        <v>420</v>
      </c>
      <c r="J256" s="75" t="s">
        <v>194</v>
      </c>
    </row>
    <row r="257" spans="1:12" s="76" customFormat="1" ht="15.05" customHeight="1" x14ac:dyDescent="0.25">
      <c r="A257" s="77"/>
      <c r="B257" s="28"/>
      <c r="C257" s="62" t="s">
        <v>183</v>
      </c>
      <c r="D257" s="74">
        <v>20</v>
      </c>
      <c r="E257" s="74">
        <v>41</v>
      </c>
      <c r="F257" s="75">
        <v>3</v>
      </c>
      <c r="G257" s="75">
        <v>1.6</v>
      </c>
      <c r="H257" s="75" t="s">
        <v>280</v>
      </c>
      <c r="I257" s="75" t="s">
        <v>420</v>
      </c>
      <c r="J257" s="75" t="s">
        <v>194</v>
      </c>
    </row>
    <row r="258" spans="1:12" s="76" customFormat="1" ht="15.05" customHeight="1" x14ac:dyDescent="0.25">
      <c r="A258" s="77"/>
      <c r="B258" s="28"/>
      <c r="C258" s="62" t="s">
        <v>412</v>
      </c>
      <c r="D258" s="74">
        <v>18</v>
      </c>
      <c r="E258" s="74">
        <v>28</v>
      </c>
      <c r="F258" s="75">
        <v>3</v>
      </c>
      <c r="G258" s="75">
        <v>3</v>
      </c>
      <c r="H258" s="75" t="s">
        <v>413</v>
      </c>
      <c r="I258" s="75" t="s">
        <v>418</v>
      </c>
      <c r="J258" s="75" t="s">
        <v>194</v>
      </c>
    </row>
    <row r="259" spans="1:12" s="80" customFormat="1" ht="15.05" customHeight="1" x14ac:dyDescent="0.25">
      <c r="A259" s="77"/>
      <c r="B259" s="77" t="s">
        <v>20</v>
      </c>
      <c r="C259" s="77"/>
      <c r="D259" s="78">
        <f>SUM(D255:D258)</f>
        <v>124</v>
      </c>
      <c r="E259" s="78">
        <f t="shared" ref="E259:G259" si="22">SUM(E255:E258)</f>
        <v>160</v>
      </c>
      <c r="F259" s="79">
        <f t="shared" si="22"/>
        <v>19.2</v>
      </c>
      <c r="G259" s="79">
        <f t="shared" si="22"/>
        <v>12.2</v>
      </c>
      <c r="H259" s="79" t="s">
        <v>193</v>
      </c>
      <c r="I259" s="79" t="s">
        <v>193</v>
      </c>
      <c r="J259" s="79" t="s">
        <v>193</v>
      </c>
    </row>
    <row r="260" spans="1:12" s="81" customFormat="1" ht="15.05" customHeight="1" x14ac:dyDescent="0.25">
      <c r="A260" s="97"/>
      <c r="B260" s="97"/>
      <c r="C260" s="97" t="s">
        <v>16</v>
      </c>
      <c r="D260" s="98">
        <f>D254+D246+D236+D223+D210+D199+D191+D183+D175+D161+D126+D63+D59+D51+D44+D37+D26+D16+D13+D218+D216+D70+D68+D204</f>
        <v>7433</v>
      </c>
      <c r="E260" s="98">
        <f>E254+E246+E236+E223+E210+E199+E191+E183+E175+E161+E126+E63+E59+E51+E44+E37+E26+E16+E13+E218+E216+E70+E68+E204</f>
        <v>8751</v>
      </c>
      <c r="F260" s="99">
        <f t="shared" ref="F260:G260" si="23">F254+F246+F236+F223+F210+F199+F191+F183+F175+F161+F126+F63+F59+F51+F44+F37+F26+F16+F13+F218+F216+F70+F68+F204</f>
        <v>2165.23</v>
      </c>
      <c r="G260" s="99">
        <f t="shared" si="23"/>
        <v>1286.0899999999995</v>
      </c>
      <c r="H260" s="99"/>
      <c r="I260" s="99"/>
      <c r="J260" s="99"/>
      <c r="L260" s="118"/>
    </row>
    <row r="261" spans="1:12" s="81" customFormat="1" ht="15.05" customHeight="1" x14ac:dyDescent="0.25">
      <c r="A261" s="97"/>
      <c r="B261" s="97"/>
      <c r="C261" s="97" t="s">
        <v>20</v>
      </c>
      <c r="D261" s="98">
        <f>D259+D250+D241+D229+D225+D219+D214+D203+D195+D184+D182+D166+D154+D71+D67+D61+D55+D40+D47+D31+D20+D217+D14+D9+D10+D11+D12+D32+D33+D48+D69+D155+D167+D168+D205+D215+D226</f>
        <v>1996</v>
      </c>
      <c r="E261" s="98">
        <f t="shared" ref="E261:G261" si="24">E259+E250+E241+E229+E225+E219+E214+E203+E195+E184+E182+E166+E154+E71+E67+E61+E55+E40+E47+E31+E20+E217+E14+E9+E10+E11+E12+E32+E33+E48+E69+E155+E167+E168+E205+E215+E226</f>
        <v>3381</v>
      </c>
      <c r="F261" s="99">
        <f t="shared" si="24"/>
        <v>287.3300000000001</v>
      </c>
      <c r="G261" s="99">
        <f t="shared" si="24"/>
        <v>159.24999999999994</v>
      </c>
      <c r="H261" s="99"/>
      <c r="I261" s="99"/>
      <c r="J261" s="99"/>
      <c r="L261" s="118"/>
    </row>
    <row r="262" spans="1:12" s="7" customFormat="1" x14ac:dyDescent="0.25">
      <c r="A262" s="101" t="s">
        <v>415</v>
      </c>
      <c r="B262" s="101"/>
      <c r="D262" s="3"/>
      <c r="E262" s="3"/>
      <c r="F262" s="3"/>
      <c r="G262" s="3"/>
      <c r="H262" s="8"/>
      <c r="I262" s="8"/>
      <c r="J262" s="8"/>
    </row>
    <row r="263" spans="1:12" s="7" customFormat="1" x14ac:dyDescent="0.25">
      <c r="A263" s="101" t="s">
        <v>507</v>
      </c>
      <c r="B263" s="101"/>
      <c r="D263" s="3"/>
      <c r="E263" s="3"/>
      <c r="F263" s="3"/>
      <c r="G263" s="3"/>
      <c r="H263" s="8"/>
      <c r="I263" s="8"/>
      <c r="J263" s="8"/>
    </row>
    <row r="264" spans="1:12" s="7" customFormat="1" x14ac:dyDescent="0.25">
      <c r="A264" s="102" t="s">
        <v>508</v>
      </c>
      <c r="B264" s="102"/>
      <c r="D264" s="3"/>
      <c r="E264" s="3"/>
      <c r="F264" s="3"/>
      <c r="G264" s="3"/>
      <c r="H264" s="8"/>
      <c r="I264" s="8"/>
      <c r="J264" s="8"/>
    </row>
    <row r="265" spans="1:12" s="7" customFormat="1" x14ac:dyDescent="0.25">
      <c r="A265" s="102" t="s">
        <v>481</v>
      </c>
      <c r="B265" s="102"/>
      <c r="D265" s="3"/>
      <c r="E265" s="3"/>
      <c r="F265" s="3"/>
      <c r="G265" s="3"/>
      <c r="H265" s="8"/>
      <c r="I265" s="8"/>
      <c r="J265" s="8"/>
    </row>
    <row r="266" spans="1:12" x14ac:dyDescent="0.25">
      <c r="J266" s="170" t="s">
        <v>506</v>
      </c>
    </row>
    <row r="267" spans="1:12" ht="15.05" thickBot="1" x14ac:dyDescent="0.3">
      <c r="A267" s="109"/>
      <c r="B267" s="110"/>
      <c r="C267" s="110"/>
      <c r="D267" s="112"/>
      <c r="E267" s="110"/>
      <c r="F267" s="112"/>
      <c r="G267" s="111"/>
      <c r="H267" s="111"/>
      <c r="I267" s="111"/>
      <c r="J267" s="111"/>
    </row>
  </sheetData>
  <pageMargins left="0.39370078740157483" right="0.39370078740157483" top="0.19685039370078741" bottom="0.19685039370078741" header="0.51181102362204722" footer="0.51181102362204722"/>
  <pageSetup paperSize="9" scale="77" orientation="portrait" r:id="rId1"/>
  <headerFooter alignWithMargins="0">
    <oddFooter>&amp;R&amp;"Arial Narrow,Normal"&amp;8&amp;P/&amp;N</oddFooter>
  </headerFooter>
  <rowBreaks count="4" manualBreakCount="4">
    <brk id="69" max="16383" man="1"/>
    <brk id="126" max="16383" man="1"/>
    <brk id="184" max="16383" man="1"/>
    <brk id="24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59"/>
  <sheetViews>
    <sheetView zoomScaleNormal="100" workbookViewId="0">
      <pane ySplit="8" topLeftCell="A9" activePane="bottomLeft" state="frozen"/>
      <selection activeCell="J4" sqref="J4"/>
      <selection pane="bottomLeft" activeCell="J4" sqref="J4"/>
    </sheetView>
  </sheetViews>
  <sheetFormatPr baseColWidth="10" defaultRowHeight="14.4" x14ac:dyDescent="0.25"/>
  <cols>
    <col min="1" max="1" width="12.69921875" style="5" customWidth="1"/>
    <col min="2" max="2" width="9.8984375" style="6" customWidth="1"/>
    <col min="3" max="3" width="20.5" style="7" customWidth="1"/>
    <col min="4" max="5" width="8.59765625" style="3" customWidth="1"/>
    <col min="6" max="7" width="11.5" style="3" customWidth="1"/>
    <col min="8" max="9" width="8" style="8" customWidth="1"/>
    <col min="10" max="10" width="7.5" style="8" customWidth="1"/>
    <col min="11" max="228" width="11.19921875" style="8"/>
    <col min="229" max="229" width="10.19921875" style="8" customWidth="1"/>
    <col min="230" max="231" width="5.69921875" style="8" customWidth="1"/>
    <col min="232" max="232" width="1.5" style="8" customWidth="1"/>
    <col min="233" max="234" width="6.3984375" style="8" customWidth="1"/>
    <col min="235" max="235" width="1.5" style="8" customWidth="1"/>
    <col min="236" max="237" width="6" style="8" customWidth="1"/>
    <col min="238" max="242" width="11.19921875" style="8"/>
    <col min="243" max="243" width="2.5" style="8" customWidth="1"/>
    <col min="244" max="246" width="11.19921875" style="8"/>
    <col min="247" max="247" width="2.8984375" style="8" customWidth="1"/>
    <col min="248" max="484" width="11.19921875" style="8"/>
    <col min="485" max="485" width="10.19921875" style="8" customWidth="1"/>
    <col min="486" max="487" width="5.69921875" style="8" customWidth="1"/>
    <col min="488" max="488" width="1.5" style="8" customWidth="1"/>
    <col min="489" max="490" width="6.3984375" style="8" customWidth="1"/>
    <col min="491" max="491" width="1.5" style="8" customWidth="1"/>
    <col min="492" max="493" width="6" style="8" customWidth="1"/>
    <col min="494" max="498" width="11.19921875" style="8"/>
    <col min="499" max="499" width="2.5" style="8" customWidth="1"/>
    <col min="500" max="502" width="11.19921875" style="8"/>
    <col min="503" max="503" width="2.8984375" style="8" customWidth="1"/>
    <col min="504" max="740" width="11.19921875" style="8"/>
    <col min="741" max="741" width="10.19921875" style="8" customWidth="1"/>
    <col min="742" max="743" width="5.69921875" style="8" customWidth="1"/>
    <col min="744" max="744" width="1.5" style="8" customWidth="1"/>
    <col min="745" max="746" width="6.3984375" style="8" customWidth="1"/>
    <col min="747" max="747" width="1.5" style="8" customWidth="1"/>
    <col min="748" max="749" width="6" style="8" customWidth="1"/>
    <col min="750" max="754" width="11.19921875" style="8"/>
    <col min="755" max="755" width="2.5" style="8" customWidth="1"/>
    <col min="756" max="758" width="11.19921875" style="8"/>
    <col min="759" max="759" width="2.8984375" style="8" customWidth="1"/>
    <col min="760" max="996" width="11.19921875" style="8"/>
    <col min="997" max="997" width="10.19921875" style="8" customWidth="1"/>
    <col min="998" max="999" width="5.69921875" style="8" customWidth="1"/>
    <col min="1000" max="1000" width="1.5" style="8" customWidth="1"/>
    <col min="1001" max="1002" width="6.3984375" style="8" customWidth="1"/>
    <col min="1003" max="1003" width="1.5" style="8" customWidth="1"/>
    <col min="1004" max="1005" width="6" style="8" customWidth="1"/>
    <col min="1006" max="1010" width="11.19921875" style="8"/>
    <col min="1011" max="1011" width="2.5" style="8" customWidth="1"/>
    <col min="1012" max="1014" width="11.19921875" style="8"/>
    <col min="1015" max="1015" width="2.8984375" style="8" customWidth="1"/>
    <col min="1016" max="1252" width="11.19921875" style="8"/>
    <col min="1253" max="1253" width="10.19921875" style="8" customWidth="1"/>
    <col min="1254" max="1255" width="5.69921875" style="8" customWidth="1"/>
    <col min="1256" max="1256" width="1.5" style="8" customWidth="1"/>
    <col min="1257" max="1258" width="6.3984375" style="8" customWidth="1"/>
    <col min="1259" max="1259" width="1.5" style="8" customWidth="1"/>
    <col min="1260" max="1261" width="6" style="8" customWidth="1"/>
    <col min="1262" max="1266" width="11.19921875" style="8"/>
    <col min="1267" max="1267" width="2.5" style="8" customWidth="1"/>
    <col min="1268" max="1270" width="11.19921875" style="8"/>
    <col min="1271" max="1271" width="2.8984375" style="8" customWidth="1"/>
    <col min="1272" max="1508" width="11.19921875" style="8"/>
    <col min="1509" max="1509" width="10.19921875" style="8" customWidth="1"/>
    <col min="1510" max="1511" width="5.69921875" style="8" customWidth="1"/>
    <col min="1512" max="1512" width="1.5" style="8" customWidth="1"/>
    <col min="1513" max="1514" width="6.3984375" style="8" customWidth="1"/>
    <col min="1515" max="1515" width="1.5" style="8" customWidth="1"/>
    <col min="1516" max="1517" width="6" style="8" customWidth="1"/>
    <col min="1518" max="1522" width="11.19921875" style="8"/>
    <col min="1523" max="1523" width="2.5" style="8" customWidth="1"/>
    <col min="1524" max="1526" width="11.19921875" style="8"/>
    <col min="1527" max="1527" width="2.8984375" style="8" customWidth="1"/>
    <col min="1528" max="1764" width="11.19921875" style="8"/>
    <col min="1765" max="1765" width="10.19921875" style="8" customWidth="1"/>
    <col min="1766" max="1767" width="5.69921875" style="8" customWidth="1"/>
    <col min="1768" max="1768" width="1.5" style="8" customWidth="1"/>
    <col min="1769" max="1770" width="6.3984375" style="8" customWidth="1"/>
    <col min="1771" max="1771" width="1.5" style="8" customWidth="1"/>
    <col min="1772" max="1773" width="6" style="8" customWidth="1"/>
    <col min="1774" max="1778" width="11.19921875" style="8"/>
    <col min="1779" max="1779" width="2.5" style="8" customWidth="1"/>
    <col min="1780" max="1782" width="11.19921875" style="8"/>
    <col min="1783" max="1783" width="2.8984375" style="8" customWidth="1"/>
    <col min="1784" max="2020" width="11.19921875" style="8"/>
    <col min="2021" max="2021" width="10.19921875" style="8" customWidth="1"/>
    <col min="2022" max="2023" width="5.69921875" style="8" customWidth="1"/>
    <col min="2024" max="2024" width="1.5" style="8" customWidth="1"/>
    <col min="2025" max="2026" width="6.3984375" style="8" customWidth="1"/>
    <col min="2027" max="2027" width="1.5" style="8" customWidth="1"/>
    <col min="2028" max="2029" width="6" style="8" customWidth="1"/>
    <col min="2030" max="2034" width="11.19921875" style="8"/>
    <col min="2035" max="2035" width="2.5" style="8" customWidth="1"/>
    <col min="2036" max="2038" width="11.19921875" style="8"/>
    <col min="2039" max="2039" width="2.8984375" style="8" customWidth="1"/>
    <col min="2040" max="2276" width="11.19921875" style="8"/>
    <col min="2277" max="2277" width="10.19921875" style="8" customWidth="1"/>
    <col min="2278" max="2279" width="5.69921875" style="8" customWidth="1"/>
    <col min="2280" max="2280" width="1.5" style="8" customWidth="1"/>
    <col min="2281" max="2282" width="6.3984375" style="8" customWidth="1"/>
    <col min="2283" max="2283" width="1.5" style="8" customWidth="1"/>
    <col min="2284" max="2285" width="6" style="8" customWidth="1"/>
    <col min="2286" max="2290" width="11.19921875" style="8"/>
    <col min="2291" max="2291" width="2.5" style="8" customWidth="1"/>
    <col min="2292" max="2294" width="11.19921875" style="8"/>
    <col min="2295" max="2295" width="2.8984375" style="8" customWidth="1"/>
    <col min="2296" max="2532" width="11.19921875" style="8"/>
    <col min="2533" max="2533" width="10.19921875" style="8" customWidth="1"/>
    <col min="2534" max="2535" width="5.69921875" style="8" customWidth="1"/>
    <col min="2536" max="2536" width="1.5" style="8" customWidth="1"/>
    <col min="2537" max="2538" width="6.3984375" style="8" customWidth="1"/>
    <col min="2539" max="2539" width="1.5" style="8" customWidth="1"/>
    <col min="2540" max="2541" width="6" style="8" customWidth="1"/>
    <col min="2542" max="2546" width="11.19921875" style="8"/>
    <col min="2547" max="2547" width="2.5" style="8" customWidth="1"/>
    <col min="2548" max="2550" width="11.19921875" style="8"/>
    <col min="2551" max="2551" width="2.8984375" style="8" customWidth="1"/>
    <col min="2552" max="2788" width="11.19921875" style="8"/>
    <col min="2789" max="2789" width="10.19921875" style="8" customWidth="1"/>
    <col min="2790" max="2791" width="5.69921875" style="8" customWidth="1"/>
    <col min="2792" max="2792" width="1.5" style="8" customWidth="1"/>
    <col min="2793" max="2794" width="6.3984375" style="8" customWidth="1"/>
    <col min="2795" max="2795" width="1.5" style="8" customWidth="1"/>
    <col min="2796" max="2797" width="6" style="8" customWidth="1"/>
    <col min="2798" max="2802" width="11.19921875" style="8"/>
    <col min="2803" max="2803" width="2.5" style="8" customWidth="1"/>
    <col min="2804" max="2806" width="11.19921875" style="8"/>
    <col min="2807" max="2807" width="2.8984375" style="8" customWidth="1"/>
    <col min="2808" max="3044" width="11.19921875" style="8"/>
    <col min="3045" max="3045" width="10.19921875" style="8" customWidth="1"/>
    <col min="3046" max="3047" width="5.69921875" style="8" customWidth="1"/>
    <col min="3048" max="3048" width="1.5" style="8" customWidth="1"/>
    <col min="3049" max="3050" width="6.3984375" style="8" customWidth="1"/>
    <col min="3051" max="3051" width="1.5" style="8" customWidth="1"/>
    <col min="3052" max="3053" width="6" style="8" customWidth="1"/>
    <col min="3054" max="3058" width="11.19921875" style="8"/>
    <col min="3059" max="3059" width="2.5" style="8" customWidth="1"/>
    <col min="3060" max="3062" width="11.19921875" style="8"/>
    <col min="3063" max="3063" width="2.8984375" style="8" customWidth="1"/>
    <col min="3064" max="3300" width="11.19921875" style="8"/>
    <col min="3301" max="3301" width="10.19921875" style="8" customWidth="1"/>
    <col min="3302" max="3303" width="5.69921875" style="8" customWidth="1"/>
    <col min="3304" max="3304" width="1.5" style="8" customWidth="1"/>
    <col min="3305" max="3306" width="6.3984375" style="8" customWidth="1"/>
    <col min="3307" max="3307" width="1.5" style="8" customWidth="1"/>
    <col min="3308" max="3309" width="6" style="8" customWidth="1"/>
    <col min="3310" max="3314" width="11.19921875" style="8"/>
    <col min="3315" max="3315" width="2.5" style="8" customWidth="1"/>
    <col min="3316" max="3318" width="11.19921875" style="8"/>
    <col min="3319" max="3319" width="2.8984375" style="8" customWidth="1"/>
    <col min="3320" max="3556" width="11.19921875" style="8"/>
    <col min="3557" max="3557" width="10.19921875" style="8" customWidth="1"/>
    <col min="3558" max="3559" width="5.69921875" style="8" customWidth="1"/>
    <col min="3560" max="3560" width="1.5" style="8" customWidth="1"/>
    <col min="3561" max="3562" width="6.3984375" style="8" customWidth="1"/>
    <col min="3563" max="3563" width="1.5" style="8" customWidth="1"/>
    <col min="3564" max="3565" width="6" style="8" customWidth="1"/>
    <col min="3566" max="3570" width="11.19921875" style="8"/>
    <col min="3571" max="3571" width="2.5" style="8" customWidth="1"/>
    <col min="3572" max="3574" width="11.19921875" style="8"/>
    <col min="3575" max="3575" width="2.8984375" style="8" customWidth="1"/>
    <col min="3576" max="3812" width="11.19921875" style="8"/>
    <col min="3813" max="3813" width="10.19921875" style="8" customWidth="1"/>
    <col min="3814" max="3815" width="5.69921875" style="8" customWidth="1"/>
    <col min="3816" max="3816" width="1.5" style="8" customWidth="1"/>
    <col min="3817" max="3818" width="6.3984375" style="8" customWidth="1"/>
    <col min="3819" max="3819" width="1.5" style="8" customWidth="1"/>
    <col min="3820" max="3821" width="6" style="8" customWidth="1"/>
    <col min="3822" max="3826" width="11.19921875" style="8"/>
    <col min="3827" max="3827" width="2.5" style="8" customWidth="1"/>
    <col min="3828" max="3830" width="11.19921875" style="8"/>
    <col min="3831" max="3831" width="2.8984375" style="8" customWidth="1"/>
    <col min="3832" max="4068" width="11.19921875" style="8"/>
    <col min="4069" max="4069" width="10.19921875" style="8" customWidth="1"/>
    <col min="4070" max="4071" width="5.69921875" style="8" customWidth="1"/>
    <col min="4072" max="4072" width="1.5" style="8" customWidth="1"/>
    <col min="4073" max="4074" width="6.3984375" style="8" customWidth="1"/>
    <col min="4075" max="4075" width="1.5" style="8" customWidth="1"/>
    <col min="4076" max="4077" width="6" style="8" customWidth="1"/>
    <col min="4078" max="4082" width="11.19921875" style="8"/>
    <col min="4083" max="4083" width="2.5" style="8" customWidth="1"/>
    <col min="4084" max="4086" width="11.19921875" style="8"/>
    <col min="4087" max="4087" width="2.8984375" style="8" customWidth="1"/>
    <col min="4088" max="4324" width="11.19921875" style="8"/>
    <col min="4325" max="4325" width="10.19921875" style="8" customWidth="1"/>
    <col min="4326" max="4327" width="5.69921875" style="8" customWidth="1"/>
    <col min="4328" max="4328" width="1.5" style="8" customWidth="1"/>
    <col min="4329" max="4330" width="6.3984375" style="8" customWidth="1"/>
    <col min="4331" max="4331" width="1.5" style="8" customWidth="1"/>
    <col min="4332" max="4333" width="6" style="8" customWidth="1"/>
    <col min="4334" max="4338" width="11.19921875" style="8"/>
    <col min="4339" max="4339" width="2.5" style="8" customWidth="1"/>
    <col min="4340" max="4342" width="11.19921875" style="8"/>
    <col min="4343" max="4343" width="2.8984375" style="8" customWidth="1"/>
    <col min="4344" max="4580" width="11.19921875" style="8"/>
    <col min="4581" max="4581" width="10.19921875" style="8" customWidth="1"/>
    <col min="4582" max="4583" width="5.69921875" style="8" customWidth="1"/>
    <col min="4584" max="4584" width="1.5" style="8" customWidth="1"/>
    <col min="4585" max="4586" width="6.3984375" style="8" customWidth="1"/>
    <col min="4587" max="4587" width="1.5" style="8" customWidth="1"/>
    <col min="4588" max="4589" width="6" style="8" customWidth="1"/>
    <col min="4590" max="4594" width="11.19921875" style="8"/>
    <col min="4595" max="4595" width="2.5" style="8" customWidth="1"/>
    <col min="4596" max="4598" width="11.19921875" style="8"/>
    <col min="4599" max="4599" width="2.8984375" style="8" customWidth="1"/>
    <col min="4600" max="4836" width="11.19921875" style="8"/>
    <col min="4837" max="4837" width="10.19921875" style="8" customWidth="1"/>
    <col min="4838" max="4839" width="5.69921875" style="8" customWidth="1"/>
    <col min="4840" max="4840" width="1.5" style="8" customWidth="1"/>
    <col min="4841" max="4842" width="6.3984375" style="8" customWidth="1"/>
    <col min="4843" max="4843" width="1.5" style="8" customWidth="1"/>
    <col min="4844" max="4845" width="6" style="8" customWidth="1"/>
    <col min="4846" max="4850" width="11.19921875" style="8"/>
    <col min="4851" max="4851" width="2.5" style="8" customWidth="1"/>
    <col min="4852" max="4854" width="11.19921875" style="8"/>
    <col min="4855" max="4855" width="2.8984375" style="8" customWidth="1"/>
    <col min="4856" max="5092" width="11.19921875" style="8"/>
    <col min="5093" max="5093" width="10.19921875" style="8" customWidth="1"/>
    <col min="5094" max="5095" width="5.69921875" style="8" customWidth="1"/>
    <col min="5096" max="5096" width="1.5" style="8" customWidth="1"/>
    <col min="5097" max="5098" width="6.3984375" style="8" customWidth="1"/>
    <col min="5099" max="5099" width="1.5" style="8" customWidth="1"/>
    <col min="5100" max="5101" width="6" style="8" customWidth="1"/>
    <col min="5102" max="5106" width="11.19921875" style="8"/>
    <col min="5107" max="5107" width="2.5" style="8" customWidth="1"/>
    <col min="5108" max="5110" width="11.19921875" style="8"/>
    <col min="5111" max="5111" width="2.8984375" style="8" customWidth="1"/>
    <col min="5112" max="5348" width="11.19921875" style="8"/>
    <col min="5349" max="5349" width="10.19921875" style="8" customWidth="1"/>
    <col min="5350" max="5351" width="5.69921875" style="8" customWidth="1"/>
    <col min="5352" max="5352" width="1.5" style="8" customWidth="1"/>
    <col min="5353" max="5354" width="6.3984375" style="8" customWidth="1"/>
    <col min="5355" max="5355" width="1.5" style="8" customWidth="1"/>
    <col min="5356" max="5357" width="6" style="8" customWidth="1"/>
    <col min="5358" max="5362" width="11.19921875" style="8"/>
    <col min="5363" max="5363" width="2.5" style="8" customWidth="1"/>
    <col min="5364" max="5366" width="11.19921875" style="8"/>
    <col min="5367" max="5367" width="2.8984375" style="8" customWidth="1"/>
    <col min="5368" max="5604" width="11.19921875" style="8"/>
    <col min="5605" max="5605" width="10.19921875" style="8" customWidth="1"/>
    <col min="5606" max="5607" width="5.69921875" style="8" customWidth="1"/>
    <col min="5608" max="5608" width="1.5" style="8" customWidth="1"/>
    <col min="5609" max="5610" width="6.3984375" style="8" customWidth="1"/>
    <col min="5611" max="5611" width="1.5" style="8" customWidth="1"/>
    <col min="5612" max="5613" width="6" style="8" customWidth="1"/>
    <col min="5614" max="5618" width="11.19921875" style="8"/>
    <col min="5619" max="5619" width="2.5" style="8" customWidth="1"/>
    <col min="5620" max="5622" width="11.19921875" style="8"/>
    <col min="5623" max="5623" width="2.8984375" style="8" customWidth="1"/>
    <col min="5624" max="5860" width="11.19921875" style="8"/>
    <col min="5861" max="5861" width="10.19921875" style="8" customWidth="1"/>
    <col min="5862" max="5863" width="5.69921875" style="8" customWidth="1"/>
    <col min="5864" max="5864" width="1.5" style="8" customWidth="1"/>
    <col min="5865" max="5866" width="6.3984375" style="8" customWidth="1"/>
    <col min="5867" max="5867" width="1.5" style="8" customWidth="1"/>
    <col min="5868" max="5869" width="6" style="8" customWidth="1"/>
    <col min="5870" max="5874" width="11.19921875" style="8"/>
    <col min="5875" max="5875" width="2.5" style="8" customWidth="1"/>
    <col min="5876" max="5878" width="11.19921875" style="8"/>
    <col min="5879" max="5879" width="2.8984375" style="8" customWidth="1"/>
    <col min="5880" max="6116" width="11.19921875" style="8"/>
    <col min="6117" max="6117" width="10.19921875" style="8" customWidth="1"/>
    <col min="6118" max="6119" width="5.69921875" style="8" customWidth="1"/>
    <col min="6120" max="6120" width="1.5" style="8" customWidth="1"/>
    <col min="6121" max="6122" width="6.3984375" style="8" customWidth="1"/>
    <col min="6123" max="6123" width="1.5" style="8" customWidth="1"/>
    <col min="6124" max="6125" width="6" style="8" customWidth="1"/>
    <col min="6126" max="6130" width="11.19921875" style="8"/>
    <col min="6131" max="6131" width="2.5" style="8" customWidth="1"/>
    <col min="6132" max="6134" width="11.19921875" style="8"/>
    <col min="6135" max="6135" width="2.8984375" style="8" customWidth="1"/>
    <col min="6136" max="6372" width="11.19921875" style="8"/>
    <col min="6373" max="6373" width="10.19921875" style="8" customWidth="1"/>
    <col min="6374" max="6375" width="5.69921875" style="8" customWidth="1"/>
    <col min="6376" max="6376" width="1.5" style="8" customWidth="1"/>
    <col min="6377" max="6378" width="6.3984375" style="8" customWidth="1"/>
    <col min="6379" max="6379" width="1.5" style="8" customWidth="1"/>
    <col min="6380" max="6381" width="6" style="8" customWidth="1"/>
    <col min="6382" max="6386" width="11.19921875" style="8"/>
    <col min="6387" max="6387" width="2.5" style="8" customWidth="1"/>
    <col min="6388" max="6390" width="11.19921875" style="8"/>
    <col min="6391" max="6391" width="2.8984375" style="8" customWidth="1"/>
    <col min="6392" max="6628" width="11.19921875" style="8"/>
    <col min="6629" max="6629" width="10.19921875" style="8" customWidth="1"/>
    <col min="6630" max="6631" width="5.69921875" style="8" customWidth="1"/>
    <col min="6632" max="6632" width="1.5" style="8" customWidth="1"/>
    <col min="6633" max="6634" width="6.3984375" style="8" customWidth="1"/>
    <col min="6635" max="6635" width="1.5" style="8" customWidth="1"/>
    <col min="6636" max="6637" width="6" style="8" customWidth="1"/>
    <col min="6638" max="6642" width="11.19921875" style="8"/>
    <col min="6643" max="6643" width="2.5" style="8" customWidth="1"/>
    <col min="6644" max="6646" width="11.19921875" style="8"/>
    <col min="6647" max="6647" width="2.8984375" style="8" customWidth="1"/>
    <col min="6648" max="6884" width="11.19921875" style="8"/>
    <col min="6885" max="6885" width="10.19921875" style="8" customWidth="1"/>
    <col min="6886" max="6887" width="5.69921875" style="8" customWidth="1"/>
    <col min="6888" max="6888" width="1.5" style="8" customWidth="1"/>
    <col min="6889" max="6890" width="6.3984375" style="8" customWidth="1"/>
    <col min="6891" max="6891" width="1.5" style="8" customWidth="1"/>
    <col min="6892" max="6893" width="6" style="8" customWidth="1"/>
    <col min="6894" max="6898" width="11.19921875" style="8"/>
    <col min="6899" max="6899" width="2.5" style="8" customWidth="1"/>
    <col min="6900" max="6902" width="11.19921875" style="8"/>
    <col min="6903" max="6903" width="2.8984375" style="8" customWidth="1"/>
    <col min="6904" max="7140" width="11.19921875" style="8"/>
    <col min="7141" max="7141" width="10.19921875" style="8" customWidth="1"/>
    <col min="7142" max="7143" width="5.69921875" style="8" customWidth="1"/>
    <col min="7144" max="7144" width="1.5" style="8" customWidth="1"/>
    <col min="7145" max="7146" width="6.3984375" style="8" customWidth="1"/>
    <col min="7147" max="7147" width="1.5" style="8" customWidth="1"/>
    <col min="7148" max="7149" width="6" style="8" customWidth="1"/>
    <col min="7150" max="7154" width="11.19921875" style="8"/>
    <col min="7155" max="7155" width="2.5" style="8" customWidth="1"/>
    <col min="7156" max="7158" width="11.19921875" style="8"/>
    <col min="7159" max="7159" width="2.8984375" style="8" customWidth="1"/>
    <col min="7160" max="7396" width="11.19921875" style="8"/>
    <col min="7397" max="7397" width="10.19921875" style="8" customWidth="1"/>
    <col min="7398" max="7399" width="5.69921875" style="8" customWidth="1"/>
    <col min="7400" max="7400" width="1.5" style="8" customWidth="1"/>
    <col min="7401" max="7402" width="6.3984375" style="8" customWidth="1"/>
    <col min="7403" max="7403" width="1.5" style="8" customWidth="1"/>
    <col min="7404" max="7405" width="6" style="8" customWidth="1"/>
    <col min="7406" max="7410" width="11.19921875" style="8"/>
    <col min="7411" max="7411" width="2.5" style="8" customWidth="1"/>
    <col min="7412" max="7414" width="11.19921875" style="8"/>
    <col min="7415" max="7415" width="2.8984375" style="8" customWidth="1"/>
    <col min="7416" max="7652" width="11.19921875" style="8"/>
    <col min="7653" max="7653" width="10.19921875" style="8" customWidth="1"/>
    <col min="7654" max="7655" width="5.69921875" style="8" customWidth="1"/>
    <col min="7656" max="7656" width="1.5" style="8" customWidth="1"/>
    <col min="7657" max="7658" width="6.3984375" style="8" customWidth="1"/>
    <col min="7659" max="7659" width="1.5" style="8" customWidth="1"/>
    <col min="7660" max="7661" width="6" style="8" customWidth="1"/>
    <col min="7662" max="7666" width="11.19921875" style="8"/>
    <col min="7667" max="7667" width="2.5" style="8" customWidth="1"/>
    <col min="7668" max="7670" width="11.19921875" style="8"/>
    <col min="7671" max="7671" width="2.8984375" style="8" customWidth="1"/>
    <col min="7672" max="7908" width="11.19921875" style="8"/>
    <col min="7909" max="7909" width="10.19921875" style="8" customWidth="1"/>
    <col min="7910" max="7911" width="5.69921875" style="8" customWidth="1"/>
    <col min="7912" max="7912" width="1.5" style="8" customWidth="1"/>
    <col min="7913" max="7914" width="6.3984375" style="8" customWidth="1"/>
    <col min="7915" max="7915" width="1.5" style="8" customWidth="1"/>
    <col min="7916" max="7917" width="6" style="8" customWidth="1"/>
    <col min="7918" max="7922" width="11.19921875" style="8"/>
    <col min="7923" max="7923" width="2.5" style="8" customWidth="1"/>
    <col min="7924" max="7926" width="11.19921875" style="8"/>
    <col min="7927" max="7927" width="2.8984375" style="8" customWidth="1"/>
    <col min="7928" max="8164" width="11.19921875" style="8"/>
    <col min="8165" max="8165" width="10.19921875" style="8" customWidth="1"/>
    <col min="8166" max="8167" width="5.69921875" style="8" customWidth="1"/>
    <col min="8168" max="8168" width="1.5" style="8" customWidth="1"/>
    <col min="8169" max="8170" width="6.3984375" style="8" customWidth="1"/>
    <col min="8171" max="8171" width="1.5" style="8" customWidth="1"/>
    <col min="8172" max="8173" width="6" style="8" customWidth="1"/>
    <col min="8174" max="8178" width="11.19921875" style="8"/>
    <col min="8179" max="8179" width="2.5" style="8" customWidth="1"/>
    <col min="8180" max="8182" width="11.19921875" style="8"/>
    <col min="8183" max="8183" width="2.8984375" style="8" customWidth="1"/>
    <col min="8184" max="8420" width="11.19921875" style="8"/>
    <col min="8421" max="8421" width="10.19921875" style="8" customWidth="1"/>
    <col min="8422" max="8423" width="5.69921875" style="8" customWidth="1"/>
    <col min="8424" max="8424" width="1.5" style="8" customWidth="1"/>
    <col min="8425" max="8426" width="6.3984375" style="8" customWidth="1"/>
    <col min="8427" max="8427" width="1.5" style="8" customWidth="1"/>
    <col min="8428" max="8429" width="6" style="8" customWidth="1"/>
    <col min="8430" max="8434" width="11.19921875" style="8"/>
    <col min="8435" max="8435" width="2.5" style="8" customWidth="1"/>
    <col min="8436" max="8438" width="11.19921875" style="8"/>
    <col min="8439" max="8439" width="2.8984375" style="8" customWidth="1"/>
    <col min="8440" max="8676" width="11.19921875" style="8"/>
    <col min="8677" max="8677" width="10.19921875" style="8" customWidth="1"/>
    <col min="8678" max="8679" width="5.69921875" style="8" customWidth="1"/>
    <col min="8680" max="8680" width="1.5" style="8" customWidth="1"/>
    <col min="8681" max="8682" width="6.3984375" style="8" customWidth="1"/>
    <col min="8683" max="8683" width="1.5" style="8" customWidth="1"/>
    <col min="8684" max="8685" width="6" style="8" customWidth="1"/>
    <col min="8686" max="8690" width="11.19921875" style="8"/>
    <col min="8691" max="8691" width="2.5" style="8" customWidth="1"/>
    <col min="8692" max="8694" width="11.19921875" style="8"/>
    <col min="8695" max="8695" width="2.8984375" style="8" customWidth="1"/>
    <col min="8696" max="8932" width="11.19921875" style="8"/>
    <col min="8933" max="8933" width="10.19921875" style="8" customWidth="1"/>
    <col min="8934" max="8935" width="5.69921875" style="8" customWidth="1"/>
    <col min="8936" max="8936" width="1.5" style="8" customWidth="1"/>
    <col min="8937" max="8938" width="6.3984375" style="8" customWidth="1"/>
    <col min="8939" max="8939" width="1.5" style="8" customWidth="1"/>
    <col min="8940" max="8941" width="6" style="8" customWidth="1"/>
    <col min="8942" max="8946" width="11.19921875" style="8"/>
    <col min="8947" max="8947" width="2.5" style="8" customWidth="1"/>
    <col min="8948" max="8950" width="11.19921875" style="8"/>
    <col min="8951" max="8951" width="2.8984375" style="8" customWidth="1"/>
    <col min="8952" max="9188" width="11.19921875" style="8"/>
    <col min="9189" max="9189" width="10.19921875" style="8" customWidth="1"/>
    <col min="9190" max="9191" width="5.69921875" style="8" customWidth="1"/>
    <col min="9192" max="9192" width="1.5" style="8" customWidth="1"/>
    <col min="9193" max="9194" width="6.3984375" style="8" customWidth="1"/>
    <col min="9195" max="9195" width="1.5" style="8" customWidth="1"/>
    <col min="9196" max="9197" width="6" style="8" customWidth="1"/>
    <col min="9198" max="9202" width="11.19921875" style="8"/>
    <col min="9203" max="9203" width="2.5" style="8" customWidth="1"/>
    <col min="9204" max="9206" width="11.19921875" style="8"/>
    <col min="9207" max="9207" width="2.8984375" style="8" customWidth="1"/>
    <col min="9208" max="9444" width="11.19921875" style="8"/>
    <col min="9445" max="9445" width="10.19921875" style="8" customWidth="1"/>
    <col min="9446" max="9447" width="5.69921875" style="8" customWidth="1"/>
    <col min="9448" max="9448" width="1.5" style="8" customWidth="1"/>
    <col min="9449" max="9450" width="6.3984375" style="8" customWidth="1"/>
    <col min="9451" max="9451" width="1.5" style="8" customWidth="1"/>
    <col min="9452" max="9453" width="6" style="8" customWidth="1"/>
    <col min="9454" max="9458" width="11.19921875" style="8"/>
    <col min="9459" max="9459" width="2.5" style="8" customWidth="1"/>
    <col min="9460" max="9462" width="11.19921875" style="8"/>
    <col min="9463" max="9463" width="2.8984375" style="8" customWidth="1"/>
    <col min="9464" max="9700" width="11.19921875" style="8"/>
    <col min="9701" max="9701" width="10.19921875" style="8" customWidth="1"/>
    <col min="9702" max="9703" width="5.69921875" style="8" customWidth="1"/>
    <col min="9704" max="9704" width="1.5" style="8" customWidth="1"/>
    <col min="9705" max="9706" width="6.3984375" style="8" customWidth="1"/>
    <col min="9707" max="9707" width="1.5" style="8" customWidth="1"/>
    <col min="9708" max="9709" width="6" style="8" customWidth="1"/>
    <col min="9710" max="9714" width="11.19921875" style="8"/>
    <col min="9715" max="9715" width="2.5" style="8" customWidth="1"/>
    <col min="9716" max="9718" width="11.19921875" style="8"/>
    <col min="9719" max="9719" width="2.8984375" style="8" customWidth="1"/>
    <col min="9720" max="9956" width="11.19921875" style="8"/>
    <col min="9957" max="9957" width="10.19921875" style="8" customWidth="1"/>
    <col min="9958" max="9959" width="5.69921875" style="8" customWidth="1"/>
    <col min="9960" max="9960" width="1.5" style="8" customWidth="1"/>
    <col min="9961" max="9962" width="6.3984375" style="8" customWidth="1"/>
    <col min="9963" max="9963" width="1.5" style="8" customWidth="1"/>
    <col min="9964" max="9965" width="6" style="8" customWidth="1"/>
    <col min="9966" max="9970" width="11.19921875" style="8"/>
    <col min="9971" max="9971" width="2.5" style="8" customWidth="1"/>
    <col min="9972" max="9974" width="11.19921875" style="8"/>
    <col min="9975" max="9975" width="2.8984375" style="8" customWidth="1"/>
    <col min="9976" max="10212" width="11.19921875" style="8"/>
    <col min="10213" max="10213" width="10.19921875" style="8" customWidth="1"/>
    <col min="10214" max="10215" width="5.69921875" style="8" customWidth="1"/>
    <col min="10216" max="10216" width="1.5" style="8" customWidth="1"/>
    <col min="10217" max="10218" width="6.3984375" style="8" customWidth="1"/>
    <col min="10219" max="10219" width="1.5" style="8" customWidth="1"/>
    <col min="10220" max="10221" width="6" style="8" customWidth="1"/>
    <col min="10222" max="10226" width="11.19921875" style="8"/>
    <col min="10227" max="10227" width="2.5" style="8" customWidth="1"/>
    <col min="10228" max="10230" width="11.19921875" style="8"/>
    <col min="10231" max="10231" width="2.8984375" style="8" customWidth="1"/>
    <col min="10232" max="10468" width="11.19921875" style="8"/>
    <col min="10469" max="10469" width="10.19921875" style="8" customWidth="1"/>
    <col min="10470" max="10471" width="5.69921875" style="8" customWidth="1"/>
    <col min="10472" max="10472" width="1.5" style="8" customWidth="1"/>
    <col min="10473" max="10474" width="6.3984375" style="8" customWidth="1"/>
    <col min="10475" max="10475" width="1.5" style="8" customWidth="1"/>
    <col min="10476" max="10477" width="6" style="8" customWidth="1"/>
    <col min="10478" max="10482" width="11.19921875" style="8"/>
    <col min="10483" max="10483" width="2.5" style="8" customWidth="1"/>
    <col min="10484" max="10486" width="11.19921875" style="8"/>
    <col min="10487" max="10487" width="2.8984375" style="8" customWidth="1"/>
    <col min="10488" max="10724" width="11.19921875" style="8"/>
    <col min="10725" max="10725" width="10.19921875" style="8" customWidth="1"/>
    <col min="10726" max="10727" width="5.69921875" style="8" customWidth="1"/>
    <col min="10728" max="10728" width="1.5" style="8" customWidth="1"/>
    <col min="10729" max="10730" width="6.3984375" style="8" customWidth="1"/>
    <col min="10731" max="10731" width="1.5" style="8" customWidth="1"/>
    <col min="10732" max="10733" width="6" style="8" customWidth="1"/>
    <col min="10734" max="10738" width="11.19921875" style="8"/>
    <col min="10739" max="10739" width="2.5" style="8" customWidth="1"/>
    <col min="10740" max="10742" width="11.19921875" style="8"/>
    <col min="10743" max="10743" width="2.8984375" style="8" customWidth="1"/>
    <col min="10744" max="10980" width="11.19921875" style="8"/>
    <col min="10981" max="10981" width="10.19921875" style="8" customWidth="1"/>
    <col min="10982" max="10983" width="5.69921875" style="8" customWidth="1"/>
    <col min="10984" max="10984" width="1.5" style="8" customWidth="1"/>
    <col min="10985" max="10986" width="6.3984375" style="8" customWidth="1"/>
    <col min="10987" max="10987" width="1.5" style="8" customWidth="1"/>
    <col min="10988" max="10989" width="6" style="8" customWidth="1"/>
    <col min="10990" max="10994" width="11.19921875" style="8"/>
    <col min="10995" max="10995" width="2.5" style="8" customWidth="1"/>
    <col min="10996" max="10998" width="11.19921875" style="8"/>
    <col min="10999" max="10999" width="2.8984375" style="8" customWidth="1"/>
    <col min="11000" max="11236" width="11.19921875" style="8"/>
    <col min="11237" max="11237" width="10.19921875" style="8" customWidth="1"/>
    <col min="11238" max="11239" width="5.69921875" style="8" customWidth="1"/>
    <col min="11240" max="11240" width="1.5" style="8" customWidth="1"/>
    <col min="11241" max="11242" width="6.3984375" style="8" customWidth="1"/>
    <col min="11243" max="11243" width="1.5" style="8" customWidth="1"/>
    <col min="11244" max="11245" width="6" style="8" customWidth="1"/>
    <col min="11246" max="11250" width="11.19921875" style="8"/>
    <col min="11251" max="11251" width="2.5" style="8" customWidth="1"/>
    <col min="11252" max="11254" width="11.19921875" style="8"/>
    <col min="11255" max="11255" width="2.8984375" style="8" customWidth="1"/>
    <col min="11256" max="11492" width="11.19921875" style="8"/>
    <col min="11493" max="11493" width="10.19921875" style="8" customWidth="1"/>
    <col min="11494" max="11495" width="5.69921875" style="8" customWidth="1"/>
    <col min="11496" max="11496" width="1.5" style="8" customWidth="1"/>
    <col min="11497" max="11498" width="6.3984375" style="8" customWidth="1"/>
    <col min="11499" max="11499" width="1.5" style="8" customWidth="1"/>
    <col min="11500" max="11501" width="6" style="8" customWidth="1"/>
    <col min="11502" max="11506" width="11.19921875" style="8"/>
    <col min="11507" max="11507" width="2.5" style="8" customWidth="1"/>
    <col min="11508" max="11510" width="11.19921875" style="8"/>
    <col min="11511" max="11511" width="2.8984375" style="8" customWidth="1"/>
    <col min="11512" max="11748" width="11.19921875" style="8"/>
    <col min="11749" max="11749" width="10.19921875" style="8" customWidth="1"/>
    <col min="11750" max="11751" width="5.69921875" style="8" customWidth="1"/>
    <col min="11752" max="11752" width="1.5" style="8" customWidth="1"/>
    <col min="11753" max="11754" width="6.3984375" style="8" customWidth="1"/>
    <col min="11755" max="11755" width="1.5" style="8" customWidth="1"/>
    <col min="11756" max="11757" width="6" style="8" customWidth="1"/>
    <col min="11758" max="11762" width="11.19921875" style="8"/>
    <col min="11763" max="11763" width="2.5" style="8" customWidth="1"/>
    <col min="11764" max="11766" width="11.19921875" style="8"/>
    <col min="11767" max="11767" width="2.8984375" style="8" customWidth="1"/>
    <col min="11768" max="12004" width="11.19921875" style="8"/>
    <col min="12005" max="12005" width="10.19921875" style="8" customWidth="1"/>
    <col min="12006" max="12007" width="5.69921875" style="8" customWidth="1"/>
    <col min="12008" max="12008" width="1.5" style="8" customWidth="1"/>
    <col min="12009" max="12010" width="6.3984375" style="8" customWidth="1"/>
    <col min="12011" max="12011" width="1.5" style="8" customWidth="1"/>
    <col min="12012" max="12013" width="6" style="8" customWidth="1"/>
    <col min="12014" max="12018" width="11.19921875" style="8"/>
    <col min="12019" max="12019" width="2.5" style="8" customWidth="1"/>
    <col min="12020" max="12022" width="11.19921875" style="8"/>
    <col min="12023" max="12023" width="2.8984375" style="8" customWidth="1"/>
    <col min="12024" max="12260" width="11.19921875" style="8"/>
    <col min="12261" max="12261" width="10.19921875" style="8" customWidth="1"/>
    <col min="12262" max="12263" width="5.69921875" style="8" customWidth="1"/>
    <col min="12264" max="12264" width="1.5" style="8" customWidth="1"/>
    <col min="12265" max="12266" width="6.3984375" style="8" customWidth="1"/>
    <col min="12267" max="12267" width="1.5" style="8" customWidth="1"/>
    <col min="12268" max="12269" width="6" style="8" customWidth="1"/>
    <col min="12270" max="12274" width="11.19921875" style="8"/>
    <col min="12275" max="12275" width="2.5" style="8" customWidth="1"/>
    <col min="12276" max="12278" width="11.19921875" style="8"/>
    <col min="12279" max="12279" width="2.8984375" style="8" customWidth="1"/>
    <col min="12280" max="12516" width="11.19921875" style="8"/>
    <col min="12517" max="12517" width="10.19921875" style="8" customWidth="1"/>
    <col min="12518" max="12519" width="5.69921875" style="8" customWidth="1"/>
    <col min="12520" max="12520" width="1.5" style="8" customWidth="1"/>
    <col min="12521" max="12522" width="6.3984375" style="8" customWidth="1"/>
    <col min="12523" max="12523" width="1.5" style="8" customWidth="1"/>
    <col min="12524" max="12525" width="6" style="8" customWidth="1"/>
    <col min="12526" max="12530" width="11.19921875" style="8"/>
    <col min="12531" max="12531" width="2.5" style="8" customWidth="1"/>
    <col min="12532" max="12534" width="11.19921875" style="8"/>
    <col min="12535" max="12535" width="2.8984375" style="8" customWidth="1"/>
    <col min="12536" max="12772" width="11.19921875" style="8"/>
    <col min="12773" max="12773" width="10.19921875" style="8" customWidth="1"/>
    <col min="12774" max="12775" width="5.69921875" style="8" customWidth="1"/>
    <col min="12776" max="12776" width="1.5" style="8" customWidth="1"/>
    <col min="12777" max="12778" width="6.3984375" style="8" customWidth="1"/>
    <col min="12779" max="12779" width="1.5" style="8" customWidth="1"/>
    <col min="12780" max="12781" width="6" style="8" customWidth="1"/>
    <col min="12782" max="12786" width="11.19921875" style="8"/>
    <col min="12787" max="12787" width="2.5" style="8" customWidth="1"/>
    <col min="12788" max="12790" width="11.19921875" style="8"/>
    <col min="12791" max="12791" width="2.8984375" style="8" customWidth="1"/>
    <col min="12792" max="13028" width="11.19921875" style="8"/>
    <col min="13029" max="13029" width="10.19921875" style="8" customWidth="1"/>
    <col min="13030" max="13031" width="5.69921875" style="8" customWidth="1"/>
    <col min="13032" max="13032" width="1.5" style="8" customWidth="1"/>
    <col min="13033" max="13034" width="6.3984375" style="8" customWidth="1"/>
    <col min="13035" max="13035" width="1.5" style="8" customWidth="1"/>
    <col min="13036" max="13037" width="6" style="8" customWidth="1"/>
    <col min="13038" max="13042" width="11.19921875" style="8"/>
    <col min="13043" max="13043" width="2.5" style="8" customWidth="1"/>
    <col min="13044" max="13046" width="11.19921875" style="8"/>
    <col min="13047" max="13047" width="2.8984375" style="8" customWidth="1"/>
    <col min="13048" max="13284" width="11.19921875" style="8"/>
    <col min="13285" max="13285" width="10.19921875" style="8" customWidth="1"/>
    <col min="13286" max="13287" width="5.69921875" style="8" customWidth="1"/>
    <col min="13288" max="13288" width="1.5" style="8" customWidth="1"/>
    <col min="13289" max="13290" width="6.3984375" style="8" customWidth="1"/>
    <col min="13291" max="13291" width="1.5" style="8" customWidth="1"/>
    <col min="13292" max="13293" width="6" style="8" customWidth="1"/>
    <col min="13294" max="13298" width="11.19921875" style="8"/>
    <col min="13299" max="13299" width="2.5" style="8" customWidth="1"/>
    <col min="13300" max="13302" width="11.19921875" style="8"/>
    <col min="13303" max="13303" width="2.8984375" style="8" customWidth="1"/>
    <col min="13304" max="13540" width="11.19921875" style="8"/>
    <col min="13541" max="13541" width="10.19921875" style="8" customWidth="1"/>
    <col min="13542" max="13543" width="5.69921875" style="8" customWidth="1"/>
    <col min="13544" max="13544" width="1.5" style="8" customWidth="1"/>
    <col min="13545" max="13546" width="6.3984375" style="8" customWidth="1"/>
    <col min="13547" max="13547" width="1.5" style="8" customWidth="1"/>
    <col min="13548" max="13549" width="6" style="8" customWidth="1"/>
    <col min="13550" max="13554" width="11.19921875" style="8"/>
    <col min="13555" max="13555" width="2.5" style="8" customWidth="1"/>
    <col min="13556" max="13558" width="11.19921875" style="8"/>
    <col min="13559" max="13559" width="2.8984375" style="8" customWidth="1"/>
    <col min="13560" max="13796" width="11.19921875" style="8"/>
    <col min="13797" max="13797" width="10.19921875" style="8" customWidth="1"/>
    <col min="13798" max="13799" width="5.69921875" style="8" customWidth="1"/>
    <col min="13800" max="13800" width="1.5" style="8" customWidth="1"/>
    <col min="13801" max="13802" width="6.3984375" style="8" customWidth="1"/>
    <col min="13803" max="13803" width="1.5" style="8" customWidth="1"/>
    <col min="13804" max="13805" width="6" style="8" customWidth="1"/>
    <col min="13806" max="13810" width="11.19921875" style="8"/>
    <col min="13811" max="13811" width="2.5" style="8" customWidth="1"/>
    <col min="13812" max="13814" width="11.19921875" style="8"/>
    <col min="13815" max="13815" width="2.8984375" style="8" customWidth="1"/>
    <col min="13816" max="14052" width="11.19921875" style="8"/>
    <col min="14053" max="14053" width="10.19921875" style="8" customWidth="1"/>
    <col min="14054" max="14055" width="5.69921875" style="8" customWidth="1"/>
    <col min="14056" max="14056" width="1.5" style="8" customWidth="1"/>
    <col min="14057" max="14058" width="6.3984375" style="8" customWidth="1"/>
    <col min="14059" max="14059" width="1.5" style="8" customWidth="1"/>
    <col min="14060" max="14061" width="6" style="8" customWidth="1"/>
    <col min="14062" max="14066" width="11.19921875" style="8"/>
    <col min="14067" max="14067" width="2.5" style="8" customWidth="1"/>
    <col min="14068" max="14070" width="11.19921875" style="8"/>
    <col min="14071" max="14071" width="2.8984375" style="8" customWidth="1"/>
    <col min="14072" max="14308" width="11.19921875" style="8"/>
    <col min="14309" max="14309" width="10.19921875" style="8" customWidth="1"/>
    <col min="14310" max="14311" width="5.69921875" style="8" customWidth="1"/>
    <col min="14312" max="14312" width="1.5" style="8" customWidth="1"/>
    <col min="14313" max="14314" width="6.3984375" style="8" customWidth="1"/>
    <col min="14315" max="14315" width="1.5" style="8" customWidth="1"/>
    <col min="14316" max="14317" width="6" style="8" customWidth="1"/>
    <col min="14318" max="14322" width="11.19921875" style="8"/>
    <col min="14323" max="14323" width="2.5" style="8" customWidth="1"/>
    <col min="14324" max="14326" width="11.19921875" style="8"/>
    <col min="14327" max="14327" width="2.8984375" style="8" customWidth="1"/>
    <col min="14328" max="14564" width="11.19921875" style="8"/>
    <col min="14565" max="14565" width="10.19921875" style="8" customWidth="1"/>
    <col min="14566" max="14567" width="5.69921875" style="8" customWidth="1"/>
    <col min="14568" max="14568" width="1.5" style="8" customWidth="1"/>
    <col min="14569" max="14570" width="6.3984375" style="8" customWidth="1"/>
    <col min="14571" max="14571" width="1.5" style="8" customWidth="1"/>
    <col min="14572" max="14573" width="6" style="8" customWidth="1"/>
    <col min="14574" max="14578" width="11.19921875" style="8"/>
    <col min="14579" max="14579" width="2.5" style="8" customWidth="1"/>
    <col min="14580" max="14582" width="11.19921875" style="8"/>
    <col min="14583" max="14583" width="2.8984375" style="8" customWidth="1"/>
    <col min="14584" max="14820" width="11.19921875" style="8"/>
    <col min="14821" max="14821" width="10.19921875" style="8" customWidth="1"/>
    <col min="14822" max="14823" width="5.69921875" style="8" customWidth="1"/>
    <col min="14824" max="14824" width="1.5" style="8" customWidth="1"/>
    <col min="14825" max="14826" width="6.3984375" style="8" customWidth="1"/>
    <col min="14827" max="14827" width="1.5" style="8" customWidth="1"/>
    <col min="14828" max="14829" width="6" style="8" customWidth="1"/>
    <col min="14830" max="14834" width="11.19921875" style="8"/>
    <col min="14835" max="14835" width="2.5" style="8" customWidth="1"/>
    <col min="14836" max="14838" width="11.19921875" style="8"/>
    <col min="14839" max="14839" width="2.8984375" style="8" customWidth="1"/>
    <col min="14840" max="15076" width="11.19921875" style="8"/>
    <col min="15077" max="15077" width="10.19921875" style="8" customWidth="1"/>
    <col min="15078" max="15079" width="5.69921875" style="8" customWidth="1"/>
    <col min="15080" max="15080" width="1.5" style="8" customWidth="1"/>
    <col min="15081" max="15082" width="6.3984375" style="8" customWidth="1"/>
    <col min="15083" max="15083" width="1.5" style="8" customWidth="1"/>
    <col min="15084" max="15085" width="6" style="8" customWidth="1"/>
    <col min="15086" max="15090" width="11.19921875" style="8"/>
    <col min="15091" max="15091" width="2.5" style="8" customWidth="1"/>
    <col min="15092" max="15094" width="11.19921875" style="8"/>
    <col min="15095" max="15095" width="2.8984375" style="8" customWidth="1"/>
    <col min="15096" max="15332" width="11.19921875" style="8"/>
    <col min="15333" max="15333" width="10.19921875" style="8" customWidth="1"/>
    <col min="15334" max="15335" width="5.69921875" style="8" customWidth="1"/>
    <col min="15336" max="15336" width="1.5" style="8" customWidth="1"/>
    <col min="15337" max="15338" width="6.3984375" style="8" customWidth="1"/>
    <col min="15339" max="15339" width="1.5" style="8" customWidth="1"/>
    <col min="15340" max="15341" width="6" style="8" customWidth="1"/>
    <col min="15342" max="15346" width="11.19921875" style="8"/>
    <col min="15347" max="15347" width="2.5" style="8" customWidth="1"/>
    <col min="15348" max="15350" width="11.19921875" style="8"/>
    <col min="15351" max="15351" width="2.8984375" style="8" customWidth="1"/>
    <col min="15352" max="15588" width="11.19921875" style="8"/>
    <col min="15589" max="15589" width="10.19921875" style="8" customWidth="1"/>
    <col min="15590" max="15591" width="5.69921875" style="8" customWidth="1"/>
    <col min="15592" max="15592" width="1.5" style="8" customWidth="1"/>
    <col min="15593" max="15594" width="6.3984375" style="8" customWidth="1"/>
    <col min="15595" max="15595" width="1.5" style="8" customWidth="1"/>
    <col min="15596" max="15597" width="6" style="8" customWidth="1"/>
    <col min="15598" max="15602" width="11.19921875" style="8"/>
    <col min="15603" max="15603" width="2.5" style="8" customWidth="1"/>
    <col min="15604" max="15606" width="11.19921875" style="8"/>
    <col min="15607" max="15607" width="2.8984375" style="8" customWidth="1"/>
    <col min="15608" max="15844" width="11.19921875" style="8"/>
    <col min="15845" max="15845" width="10.19921875" style="8" customWidth="1"/>
    <col min="15846" max="15847" width="5.69921875" style="8" customWidth="1"/>
    <col min="15848" max="15848" width="1.5" style="8" customWidth="1"/>
    <col min="15849" max="15850" width="6.3984375" style="8" customWidth="1"/>
    <col min="15851" max="15851" width="1.5" style="8" customWidth="1"/>
    <col min="15852" max="15853" width="6" style="8" customWidth="1"/>
    <col min="15854" max="15858" width="11.19921875" style="8"/>
    <col min="15859" max="15859" width="2.5" style="8" customWidth="1"/>
    <col min="15860" max="15862" width="11.19921875" style="8"/>
    <col min="15863" max="15863" width="2.8984375" style="8" customWidth="1"/>
    <col min="15864" max="16100" width="11.19921875" style="8"/>
    <col min="16101" max="16101" width="10.19921875" style="8" customWidth="1"/>
    <col min="16102" max="16103" width="5.69921875" style="8" customWidth="1"/>
    <col min="16104" max="16104" width="1.5" style="8" customWidth="1"/>
    <col min="16105" max="16106" width="6.3984375" style="8" customWidth="1"/>
    <col min="16107" max="16107" width="1.5" style="8" customWidth="1"/>
    <col min="16108" max="16109" width="6" style="8" customWidth="1"/>
    <col min="16110" max="16114" width="11.19921875" style="8"/>
    <col min="16115" max="16115" width="2.5" style="8" customWidth="1"/>
    <col min="16116" max="16118" width="11.19921875" style="8"/>
    <col min="16119" max="16119" width="2.8984375" style="8" customWidth="1"/>
    <col min="16120" max="16384" width="11.19921875" style="8"/>
  </cols>
  <sheetData>
    <row r="1" spans="1:10" x14ac:dyDescent="0.25">
      <c r="A1" s="103"/>
      <c r="B1" s="103"/>
      <c r="C1" s="103"/>
      <c r="D1" s="103"/>
      <c r="E1" s="103"/>
    </row>
    <row r="2" spans="1:10" x14ac:dyDescent="0.25">
      <c r="A2" s="104" t="s">
        <v>505</v>
      </c>
      <c r="B2" s="105"/>
      <c r="C2" s="105"/>
      <c r="D2" s="105"/>
      <c r="E2" s="105"/>
    </row>
    <row r="3" spans="1:10" x14ac:dyDescent="0.25">
      <c r="A3" s="104"/>
      <c r="B3" s="105"/>
      <c r="C3" s="105"/>
      <c r="D3" s="105"/>
      <c r="E3" s="105"/>
    </row>
    <row r="4" spans="1:10" ht="15.05" thickBot="1" x14ac:dyDescent="0.3">
      <c r="A4" s="106" t="s">
        <v>187</v>
      </c>
      <c r="B4" s="107"/>
      <c r="C4" s="107"/>
      <c r="D4" s="113"/>
      <c r="E4" s="107"/>
      <c r="F4" s="112"/>
      <c r="G4" s="113"/>
      <c r="H4" s="108"/>
      <c r="I4" s="108"/>
      <c r="J4" s="108" t="s">
        <v>580</v>
      </c>
    </row>
    <row r="6" spans="1:10" s="4" customFormat="1" ht="13.15" x14ac:dyDescent="0.25">
      <c r="A6" s="1" t="s">
        <v>469</v>
      </c>
      <c r="B6" s="1"/>
      <c r="C6" s="2"/>
      <c r="D6" s="3"/>
      <c r="E6" s="3"/>
      <c r="F6" s="3"/>
      <c r="G6" s="3"/>
    </row>
    <row r="7" spans="1:10" ht="5.35" customHeight="1" x14ac:dyDescent="0.25"/>
    <row r="8" spans="1:10" s="13" customFormat="1" ht="35.700000000000003" x14ac:dyDescent="0.25">
      <c r="A8" s="9" t="s">
        <v>0</v>
      </c>
      <c r="B8" s="9" t="s">
        <v>1</v>
      </c>
      <c r="C8" s="10" t="s">
        <v>2</v>
      </c>
      <c r="D8" s="11" t="s">
        <v>383</v>
      </c>
      <c r="E8" s="11" t="s">
        <v>3</v>
      </c>
      <c r="F8" s="12" t="s">
        <v>384</v>
      </c>
      <c r="G8" s="12" t="s">
        <v>503</v>
      </c>
      <c r="H8" s="11" t="s">
        <v>190</v>
      </c>
      <c r="I8" s="11" t="s">
        <v>220</v>
      </c>
      <c r="J8" s="11" t="s">
        <v>191</v>
      </c>
    </row>
    <row r="9" spans="1:10" s="21" customFormat="1" ht="15.05" customHeight="1" x14ac:dyDescent="0.2">
      <c r="A9" s="14" t="s">
        <v>4</v>
      </c>
      <c r="B9" s="15" t="s">
        <v>5</v>
      </c>
      <c r="C9" s="16" t="s">
        <v>6</v>
      </c>
      <c r="D9" s="18">
        <v>34</v>
      </c>
      <c r="E9" s="17">
        <v>49</v>
      </c>
      <c r="F9" s="19">
        <v>5.44</v>
      </c>
      <c r="G9" s="20">
        <v>3</v>
      </c>
      <c r="H9" s="18" t="s">
        <v>265</v>
      </c>
      <c r="I9" s="20">
        <v>39</v>
      </c>
      <c r="J9" s="20" t="s">
        <v>194</v>
      </c>
    </row>
    <row r="10" spans="1:10" s="21" customFormat="1" ht="15.05" customHeight="1" x14ac:dyDescent="0.2">
      <c r="A10" s="119" t="s">
        <v>7</v>
      </c>
      <c r="B10" s="120" t="s">
        <v>5</v>
      </c>
      <c r="C10" s="121" t="s">
        <v>188</v>
      </c>
      <c r="D10" s="122">
        <v>14</v>
      </c>
      <c r="E10" s="123">
        <v>34</v>
      </c>
      <c r="F10" s="124">
        <v>1.8</v>
      </c>
      <c r="G10" s="125">
        <v>0.7</v>
      </c>
      <c r="H10" s="122" t="s">
        <v>261</v>
      </c>
      <c r="I10" s="125">
        <v>39</v>
      </c>
      <c r="J10" s="125" t="s">
        <v>192</v>
      </c>
    </row>
    <row r="11" spans="1:10" s="21" customFormat="1" ht="15.05" customHeight="1" x14ac:dyDescent="0.2">
      <c r="A11" s="27" t="s">
        <v>9</v>
      </c>
      <c r="B11" s="28" t="s">
        <v>5</v>
      </c>
      <c r="C11" s="29" t="s">
        <v>189</v>
      </c>
      <c r="D11" s="31">
        <v>15</v>
      </c>
      <c r="E11" s="30">
        <v>23</v>
      </c>
      <c r="F11" s="22">
        <v>1</v>
      </c>
      <c r="G11" s="32">
        <v>0.5</v>
      </c>
      <c r="H11" s="31" t="s">
        <v>465</v>
      </c>
      <c r="I11" s="32">
        <v>40</v>
      </c>
      <c r="J11" s="32" t="s">
        <v>192</v>
      </c>
    </row>
    <row r="12" spans="1:10" s="21" customFormat="1" ht="15.05" customHeight="1" x14ac:dyDescent="0.2">
      <c r="A12" s="14" t="s">
        <v>11</v>
      </c>
      <c r="B12" s="15" t="s">
        <v>5</v>
      </c>
      <c r="C12" s="16" t="s">
        <v>12</v>
      </c>
      <c r="D12" s="18">
        <v>18</v>
      </c>
      <c r="E12" s="17">
        <v>20</v>
      </c>
      <c r="F12" s="19">
        <v>1.1599999999999999</v>
      </c>
      <c r="G12" s="20">
        <v>0.6</v>
      </c>
      <c r="H12" s="117" t="s">
        <v>311</v>
      </c>
      <c r="I12" s="20">
        <v>38</v>
      </c>
      <c r="J12" s="20" t="s">
        <v>192</v>
      </c>
    </row>
    <row r="13" spans="1:10" s="21" customFormat="1" ht="15.05" customHeight="1" x14ac:dyDescent="0.2">
      <c r="A13" s="14" t="s">
        <v>13</v>
      </c>
      <c r="B13" s="15" t="s">
        <v>14</v>
      </c>
      <c r="C13" s="126" t="s">
        <v>312</v>
      </c>
      <c r="D13" s="18">
        <v>88</v>
      </c>
      <c r="E13" s="17">
        <v>147</v>
      </c>
      <c r="F13" s="19">
        <v>29.6</v>
      </c>
      <c r="G13" s="20">
        <v>15.6</v>
      </c>
      <c r="H13" s="18" t="s">
        <v>235</v>
      </c>
      <c r="I13" s="20">
        <v>48</v>
      </c>
      <c r="J13" s="20" t="s">
        <v>194</v>
      </c>
    </row>
    <row r="14" spans="1:10" s="21" customFormat="1" ht="15.05" customHeight="1" x14ac:dyDescent="0.2">
      <c r="A14" s="46"/>
      <c r="B14" s="127" t="s">
        <v>5</v>
      </c>
      <c r="C14" s="128" t="s">
        <v>225</v>
      </c>
      <c r="D14" s="129">
        <v>15</v>
      </c>
      <c r="E14" s="130">
        <v>17</v>
      </c>
      <c r="F14" s="131">
        <v>1.1399999999999999</v>
      </c>
      <c r="G14" s="132">
        <v>0.6</v>
      </c>
      <c r="H14" s="129" t="s">
        <v>465</v>
      </c>
      <c r="I14" s="132">
        <v>39</v>
      </c>
      <c r="J14" s="132" t="s">
        <v>192</v>
      </c>
    </row>
    <row r="15" spans="1:10" s="21" customFormat="1" ht="15.05" customHeight="1" x14ac:dyDescent="0.2">
      <c r="A15" s="14" t="s">
        <v>15</v>
      </c>
      <c r="B15" s="15" t="s">
        <v>14</v>
      </c>
      <c r="C15" s="35" t="s">
        <v>15</v>
      </c>
      <c r="D15" s="18">
        <v>78</v>
      </c>
      <c r="E15" s="17">
        <v>93</v>
      </c>
      <c r="F15" s="20">
        <v>25.9</v>
      </c>
      <c r="G15" s="20">
        <v>14.4</v>
      </c>
      <c r="H15" s="18" t="s">
        <v>458</v>
      </c>
      <c r="I15" s="20">
        <v>46</v>
      </c>
      <c r="J15" s="20" t="s">
        <v>194</v>
      </c>
    </row>
    <row r="16" spans="1:10" s="24" customFormat="1" ht="15.05" customHeight="1" x14ac:dyDescent="0.25">
      <c r="A16" s="33"/>
      <c r="B16" s="27" t="s">
        <v>16</v>
      </c>
      <c r="C16" s="36"/>
      <c r="D16" s="38">
        <f t="shared" ref="D16:E16" si="0">D15</f>
        <v>78</v>
      </c>
      <c r="E16" s="38">
        <f t="shared" si="0"/>
        <v>93</v>
      </c>
      <c r="F16" s="40">
        <f>F15</f>
        <v>25.9</v>
      </c>
      <c r="G16" s="40">
        <f>G15</f>
        <v>14.4</v>
      </c>
      <c r="H16" s="38" t="s">
        <v>193</v>
      </c>
      <c r="I16" s="40" t="s">
        <v>193</v>
      </c>
      <c r="J16" s="40" t="s">
        <v>193</v>
      </c>
    </row>
    <row r="17" spans="1:10" s="21" customFormat="1" ht="15.05" customHeight="1" x14ac:dyDescent="0.2">
      <c r="A17" s="27"/>
      <c r="B17" s="28" t="s">
        <v>5</v>
      </c>
      <c r="C17" s="29" t="s">
        <v>17</v>
      </c>
      <c r="D17" s="31">
        <v>15</v>
      </c>
      <c r="E17" s="30">
        <v>29</v>
      </c>
      <c r="F17" s="22">
        <v>1.33</v>
      </c>
      <c r="G17" s="32">
        <v>0.7</v>
      </c>
      <c r="H17" s="31" t="s">
        <v>468</v>
      </c>
      <c r="I17" s="32">
        <v>39</v>
      </c>
      <c r="J17" s="32" t="s">
        <v>192</v>
      </c>
    </row>
    <row r="18" spans="1:10" s="21" customFormat="1" ht="15.05" customHeight="1" x14ac:dyDescent="0.25">
      <c r="A18" s="27"/>
      <c r="B18" s="41"/>
      <c r="C18" s="29" t="s">
        <v>18</v>
      </c>
      <c r="D18" s="31">
        <v>15</v>
      </c>
      <c r="E18" s="30">
        <v>32</v>
      </c>
      <c r="F18" s="22">
        <v>1.58</v>
      </c>
      <c r="G18" s="32">
        <v>0.8</v>
      </c>
      <c r="H18" s="32" t="s">
        <v>310</v>
      </c>
      <c r="I18" s="32">
        <v>39</v>
      </c>
      <c r="J18" s="32" t="s">
        <v>192</v>
      </c>
    </row>
    <row r="19" spans="1:10" s="21" customFormat="1" ht="15.05" customHeight="1" x14ac:dyDescent="0.25">
      <c r="A19" s="27"/>
      <c r="B19" s="41"/>
      <c r="C19" s="29" t="s">
        <v>19</v>
      </c>
      <c r="D19" s="31">
        <v>16</v>
      </c>
      <c r="E19" s="30">
        <v>22</v>
      </c>
      <c r="F19" s="22">
        <v>1.33</v>
      </c>
      <c r="G19" s="32">
        <v>0.7</v>
      </c>
      <c r="H19" s="31" t="s">
        <v>468</v>
      </c>
      <c r="I19" s="32">
        <v>39</v>
      </c>
      <c r="J19" s="32" t="s">
        <v>192</v>
      </c>
    </row>
    <row r="20" spans="1:10" s="44" customFormat="1" ht="15.05" customHeight="1" x14ac:dyDescent="0.25">
      <c r="A20" s="27"/>
      <c r="B20" s="27" t="s">
        <v>20</v>
      </c>
      <c r="C20" s="163"/>
      <c r="D20" s="164">
        <f>SUM(D17:D19)</f>
        <v>46</v>
      </c>
      <c r="E20" s="164">
        <f>SUM(E17:E19)</f>
        <v>83</v>
      </c>
      <c r="F20" s="165">
        <f t="shared" ref="F20:G20" si="1">SUM(F17:F19)</f>
        <v>4.24</v>
      </c>
      <c r="G20" s="165">
        <f t="shared" si="1"/>
        <v>2.2000000000000002</v>
      </c>
      <c r="H20" s="164" t="s">
        <v>193</v>
      </c>
      <c r="I20" s="165" t="s">
        <v>193</v>
      </c>
      <c r="J20" s="165" t="s">
        <v>193</v>
      </c>
    </row>
    <row r="21" spans="1:10" s="21" customFormat="1" ht="15.05" customHeight="1" x14ac:dyDescent="0.2">
      <c r="A21" s="14" t="s">
        <v>21</v>
      </c>
      <c r="B21" s="15" t="s">
        <v>14</v>
      </c>
      <c r="C21" s="29" t="s">
        <v>23</v>
      </c>
      <c r="D21" s="31">
        <v>93</v>
      </c>
      <c r="E21" s="30">
        <v>96</v>
      </c>
      <c r="F21" s="22">
        <v>26.7</v>
      </c>
      <c r="G21" s="32">
        <v>16.8</v>
      </c>
      <c r="H21" s="31" t="s">
        <v>235</v>
      </c>
      <c r="I21" s="32">
        <v>45</v>
      </c>
      <c r="J21" s="32" t="s">
        <v>194</v>
      </c>
    </row>
    <row r="22" spans="1:10" s="21" customFormat="1" ht="15.05" customHeight="1" x14ac:dyDescent="0.25">
      <c r="A22" s="27"/>
      <c r="B22" s="41"/>
      <c r="C22" s="29" t="s">
        <v>24</v>
      </c>
      <c r="D22" s="31">
        <v>61</v>
      </c>
      <c r="E22" s="30">
        <v>75</v>
      </c>
      <c r="F22" s="22">
        <v>16.2</v>
      </c>
      <c r="G22" s="32">
        <v>10.199999999999999</v>
      </c>
      <c r="H22" s="31" t="s">
        <v>235</v>
      </c>
      <c r="I22" s="32">
        <v>46</v>
      </c>
      <c r="J22" s="32" t="s">
        <v>194</v>
      </c>
    </row>
    <row r="23" spans="1:10" s="21" customFormat="1" ht="15.05" customHeight="1" x14ac:dyDescent="0.25">
      <c r="A23" s="27"/>
      <c r="B23" s="41"/>
      <c r="C23" s="29" t="s">
        <v>393</v>
      </c>
      <c r="D23" s="31">
        <v>84</v>
      </c>
      <c r="E23" s="30">
        <v>107</v>
      </c>
      <c r="F23" s="22">
        <v>20.8</v>
      </c>
      <c r="G23" s="32">
        <v>12</v>
      </c>
      <c r="H23" s="31" t="s">
        <v>235</v>
      </c>
      <c r="I23" s="32">
        <v>45</v>
      </c>
      <c r="J23" s="32" t="s">
        <v>194</v>
      </c>
    </row>
    <row r="24" spans="1:10" s="21" customFormat="1" ht="15.05" customHeight="1" x14ac:dyDescent="0.25">
      <c r="A24" s="27"/>
      <c r="B24" s="41"/>
      <c r="C24" s="29" t="s">
        <v>25</v>
      </c>
      <c r="D24" s="31">
        <v>90</v>
      </c>
      <c r="E24" s="30">
        <v>118</v>
      </c>
      <c r="F24" s="22">
        <v>29.2</v>
      </c>
      <c r="G24" s="32">
        <v>18.8</v>
      </c>
      <c r="H24" s="31" t="s">
        <v>457</v>
      </c>
      <c r="I24" s="32">
        <v>46</v>
      </c>
      <c r="J24" s="32" t="s">
        <v>194</v>
      </c>
    </row>
    <row r="25" spans="1:10" s="21" customFormat="1" ht="15.05" customHeight="1" x14ac:dyDescent="0.25">
      <c r="A25" s="27"/>
      <c r="B25" s="41"/>
      <c r="C25" s="29" t="s">
        <v>26</v>
      </c>
      <c r="D25" s="31">
        <v>43</v>
      </c>
      <c r="E25" s="30">
        <v>53</v>
      </c>
      <c r="F25" s="22">
        <v>13.1</v>
      </c>
      <c r="G25" s="32">
        <v>7.8</v>
      </c>
      <c r="H25" s="31" t="s">
        <v>458</v>
      </c>
      <c r="I25" s="32">
        <v>46</v>
      </c>
      <c r="J25" s="32" t="s">
        <v>194</v>
      </c>
    </row>
    <row r="26" spans="1:10" s="44" customFormat="1" ht="15.05" customHeight="1" x14ac:dyDescent="0.25">
      <c r="A26" s="27"/>
      <c r="B26" s="27" t="s">
        <v>16</v>
      </c>
      <c r="C26" s="36"/>
      <c r="D26" s="37">
        <f>SUM(D21:D25)</f>
        <v>371</v>
      </c>
      <c r="E26" s="37">
        <f>SUM(E21:E25)</f>
        <v>449</v>
      </c>
      <c r="F26" s="43">
        <f>SUM(F21:F25)</f>
        <v>106</v>
      </c>
      <c r="G26" s="43">
        <f>SUM(G21:G25)</f>
        <v>65.599999999999994</v>
      </c>
      <c r="H26" s="37" t="s">
        <v>193</v>
      </c>
      <c r="I26" s="43" t="s">
        <v>193</v>
      </c>
      <c r="J26" s="43" t="s">
        <v>193</v>
      </c>
    </row>
    <row r="27" spans="1:10" s="21" customFormat="1" ht="15.05" customHeight="1" x14ac:dyDescent="0.2">
      <c r="A27" s="27"/>
      <c r="B27" s="28" t="s">
        <v>5</v>
      </c>
      <c r="C27" s="29" t="s">
        <v>27</v>
      </c>
      <c r="D27" s="31">
        <v>15</v>
      </c>
      <c r="E27" s="30">
        <v>34</v>
      </c>
      <c r="F27" s="22">
        <v>2.56</v>
      </c>
      <c r="G27" s="32">
        <v>1.8</v>
      </c>
      <c r="H27" s="31" t="s">
        <v>448</v>
      </c>
      <c r="I27" s="32">
        <v>45</v>
      </c>
      <c r="J27" s="32" t="s">
        <v>192</v>
      </c>
    </row>
    <row r="28" spans="1:10" s="21" customFormat="1" ht="15.05" customHeight="1" x14ac:dyDescent="0.25">
      <c r="A28" s="27"/>
      <c r="B28" s="41"/>
      <c r="C28" s="29" t="s">
        <v>28</v>
      </c>
      <c r="D28" s="31">
        <v>26</v>
      </c>
      <c r="E28" s="30">
        <v>58</v>
      </c>
      <c r="F28" s="22">
        <v>5.2</v>
      </c>
      <c r="G28" s="32">
        <v>3.2</v>
      </c>
      <c r="H28" s="31" t="s">
        <v>447</v>
      </c>
      <c r="I28" s="32">
        <v>46</v>
      </c>
      <c r="J28" s="32" t="s">
        <v>192</v>
      </c>
    </row>
    <row r="29" spans="1:10" s="21" customFormat="1" ht="15.05" customHeight="1" x14ac:dyDescent="0.25">
      <c r="A29" s="27"/>
      <c r="B29" s="41"/>
      <c r="C29" s="29" t="s">
        <v>237</v>
      </c>
      <c r="D29" s="31">
        <v>20</v>
      </c>
      <c r="E29" s="30">
        <v>40</v>
      </c>
      <c r="F29" s="22">
        <v>2.5499999999999998</v>
      </c>
      <c r="G29" s="32">
        <v>1.7</v>
      </c>
      <c r="H29" s="31" t="s">
        <v>448</v>
      </c>
      <c r="I29" s="32">
        <v>39</v>
      </c>
      <c r="J29" s="32" t="s">
        <v>192</v>
      </c>
    </row>
    <row r="30" spans="1:10" s="21" customFormat="1" ht="15.05" customHeight="1" x14ac:dyDescent="0.25">
      <c r="A30" s="27"/>
      <c r="B30" s="41"/>
      <c r="C30" s="29" t="s">
        <v>30</v>
      </c>
      <c r="D30" s="31">
        <v>23</v>
      </c>
      <c r="E30" s="30">
        <v>44</v>
      </c>
      <c r="F30" s="22">
        <v>3.26</v>
      </c>
      <c r="G30" s="32">
        <v>1.8</v>
      </c>
      <c r="H30" s="31" t="s">
        <v>448</v>
      </c>
      <c r="I30" s="32">
        <v>39</v>
      </c>
      <c r="J30" s="32" t="s">
        <v>192</v>
      </c>
    </row>
    <row r="31" spans="1:10" s="21" customFormat="1" ht="15.05" customHeight="1" x14ac:dyDescent="0.25">
      <c r="A31" s="27"/>
      <c r="B31" s="27" t="s">
        <v>20</v>
      </c>
      <c r="C31" s="29"/>
      <c r="D31" s="37">
        <f>SUM(D27:D30)</f>
        <v>84</v>
      </c>
      <c r="E31" s="37">
        <f>SUM(E27:E30)</f>
        <v>176</v>
      </c>
      <c r="F31" s="43">
        <f t="shared" ref="F31" si="2">SUM(F27:F30)</f>
        <v>13.569999999999999</v>
      </c>
      <c r="G31" s="43">
        <f>SUM(G27:G30)</f>
        <v>8.5</v>
      </c>
      <c r="H31" s="37" t="s">
        <v>193</v>
      </c>
      <c r="I31" s="43" t="s">
        <v>193</v>
      </c>
      <c r="J31" s="43" t="s">
        <v>193</v>
      </c>
    </row>
    <row r="32" spans="1:10" s="21" customFormat="1" ht="15.05" customHeight="1" x14ac:dyDescent="0.2">
      <c r="A32" s="119" t="s">
        <v>31</v>
      </c>
      <c r="B32" s="120" t="s">
        <v>5</v>
      </c>
      <c r="C32" s="121" t="s">
        <v>313</v>
      </c>
      <c r="D32" s="122">
        <v>16</v>
      </c>
      <c r="E32" s="123">
        <v>20</v>
      </c>
      <c r="F32" s="124">
        <v>0.8</v>
      </c>
      <c r="G32" s="125">
        <v>0.4</v>
      </c>
      <c r="H32" s="122" t="s">
        <v>449</v>
      </c>
      <c r="I32" s="125" t="s">
        <v>420</v>
      </c>
      <c r="J32" s="125" t="s">
        <v>192</v>
      </c>
    </row>
    <row r="33" spans="1:10" s="21" customFormat="1" ht="15.05" customHeight="1" x14ac:dyDescent="0.2">
      <c r="A33" s="14" t="s">
        <v>32</v>
      </c>
      <c r="B33" s="15" t="s">
        <v>5</v>
      </c>
      <c r="C33" s="16" t="s">
        <v>33</v>
      </c>
      <c r="D33" s="18">
        <v>24</v>
      </c>
      <c r="E33" s="17">
        <v>26</v>
      </c>
      <c r="F33" s="19">
        <v>1.2</v>
      </c>
      <c r="G33" s="20">
        <v>0.7</v>
      </c>
      <c r="H33" s="18" t="s">
        <v>243</v>
      </c>
      <c r="I33" s="20">
        <v>38</v>
      </c>
      <c r="J33" s="20" t="s">
        <v>192</v>
      </c>
    </row>
    <row r="34" spans="1:10" s="21" customFormat="1" ht="15.05" customHeight="1" x14ac:dyDescent="0.2">
      <c r="A34" s="14" t="s">
        <v>34</v>
      </c>
      <c r="B34" s="15" t="s">
        <v>14</v>
      </c>
      <c r="C34" s="126" t="s">
        <v>394</v>
      </c>
      <c r="D34" s="18">
        <v>36</v>
      </c>
      <c r="E34" s="17">
        <v>48</v>
      </c>
      <c r="F34" s="19">
        <v>12.1</v>
      </c>
      <c r="G34" s="20">
        <v>6.2</v>
      </c>
      <c r="H34" s="18" t="s">
        <v>235</v>
      </c>
      <c r="I34" s="20">
        <v>46</v>
      </c>
      <c r="J34" s="20" t="s">
        <v>194</v>
      </c>
    </row>
    <row r="35" spans="1:10" s="21" customFormat="1" ht="15.05" customHeight="1" x14ac:dyDescent="0.2">
      <c r="A35" s="27"/>
      <c r="B35" s="28"/>
      <c r="C35" s="34" t="s">
        <v>314</v>
      </c>
      <c r="D35" s="31">
        <v>54</v>
      </c>
      <c r="E35" s="30">
        <v>66</v>
      </c>
      <c r="F35" s="22">
        <v>14.1</v>
      </c>
      <c r="G35" s="32">
        <v>8.8000000000000007</v>
      </c>
      <c r="H35" s="31" t="s">
        <v>244</v>
      </c>
      <c r="I35" s="32">
        <v>45.5</v>
      </c>
      <c r="J35" s="32" t="s">
        <v>194</v>
      </c>
    </row>
    <row r="36" spans="1:10" s="21" customFormat="1" ht="15.05" customHeight="1" x14ac:dyDescent="0.2">
      <c r="A36" s="27"/>
      <c r="B36" s="28"/>
      <c r="C36" s="34" t="s">
        <v>218</v>
      </c>
      <c r="D36" s="31">
        <v>63</v>
      </c>
      <c r="E36" s="30">
        <v>83</v>
      </c>
      <c r="F36" s="22">
        <v>18.2</v>
      </c>
      <c r="G36" s="32">
        <v>12</v>
      </c>
      <c r="H36" s="31" t="s">
        <v>235</v>
      </c>
      <c r="I36" s="32">
        <v>45</v>
      </c>
      <c r="J36" s="32" t="s">
        <v>194</v>
      </c>
    </row>
    <row r="37" spans="1:10" s="44" customFormat="1" ht="15.05" customHeight="1" x14ac:dyDescent="0.25">
      <c r="A37" s="27"/>
      <c r="B37" s="27" t="s">
        <v>16</v>
      </c>
      <c r="C37" s="36"/>
      <c r="D37" s="37">
        <f>SUM(D34:D36)</f>
        <v>153</v>
      </c>
      <c r="E37" s="37">
        <f>SUM(E34:E36)</f>
        <v>197</v>
      </c>
      <c r="F37" s="43">
        <f t="shared" ref="F37" si="3">SUM(F34:F36)</f>
        <v>44.4</v>
      </c>
      <c r="G37" s="43">
        <f>SUM(G34:G36)</f>
        <v>27</v>
      </c>
      <c r="H37" s="38" t="s">
        <v>193</v>
      </c>
      <c r="I37" s="40" t="s">
        <v>193</v>
      </c>
      <c r="J37" s="40" t="s">
        <v>193</v>
      </c>
    </row>
    <row r="38" spans="1:10" s="51" customFormat="1" ht="15.05" customHeight="1" x14ac:dyDescent="0.25">
      <c r="A38" s="47"/>
      <c r="B38" s="48" t="s">
        <v>5</v>
      </c>
      <c r="C38" s="53" t="s">
        <v>36</v>
      </c>
      <c r="D38" s="50">
        <v>36</v>
      </c>
      <c r="E38" s="49">
        <v>34</v>
      </c>
      <c r="F38" s="22">
        <v>6</v>
      </c>
      <c r="G38" s="22">
        <v>2</v>
      </c>
      <c r="H38" s="50" t="s">
        <v>448</v>
      </c>
      <c r="I38" s="22" t="s">
        <v>425</v>
      </c>
      <c r="J38" s="22" t="s">
        <v>194</v>
      </c>
    </row>
    <row r="39" spans="1:10" s="51" customFormat="1" ht="15.05" customHeight="1" x14ac:dyDescent="0.25">
      <c r="A39" s="47"/>
      <c r="B39" s="48"/>
      <c r="C39" s="53" t="s">
        <v>38</v>
      </c>
      <c r="D39" s="50">
        <v>28</v>
      </c>
      <c r="E39" s="49">
        <v>52</v>
      </c>
      <c r="F39" s="22">
        <v>4.55</v>
      </c>
      <c r="G39" s="22">
        <v>2.1</v>
      </c>
      <c r="H39" s="50" t="s">
        <v>247</v>
      </c>
      <c r="I39" s="22" t="s">
        <v>420</v>
      </c>
      <c r="J39" s="22" t="s">
        <v>192</v>
      </c>
    </row>
    <row r="40" spans="1:10" s="51" customFormat="1" ht="15.05" customHeight="1" x14ac:dyDescent="0.25">
      <c r="A40" s="133"/>
      <c r="B40" s="46" t="s">
        <v>20</v>
      </c>
      <c r="C40" s="134"/>
      <c r="D40" s="135">
        <f>SUM(D38:D39)</f>
        <v>64</v>
      </c>
      <c r="E40" s="135">
        <f>SUM(E38:E39)</f>
        <v>86</v>
      </c>
      <c r="F40" s="136">
        <f>SUM(F38:F39)</f>
        <v>10.55</v>
      </c>
      <c r="G40" s="136">
        <f>SUM(G38:G39)</f>
        <v>4.0999999999999996</v>
      </c>
      <c r="H40" s="135" t="s">
        <v>193</v>
      </c>
      <c r="I40" s="136" t="s">
        <v>193</v>
      </c>
      <c r="J40" s="136" t="s">
        <v>193</v>
      </c>
    </row>
    <row r="41" spans="1:10" s="51" customFormat="1" ht="15.05" customHeight="1" x14ac:dyDescent="0.2">
      <c r="A41" s="57" t="s">
        <v>39</v>
      </c>
      <c r="B41" s="15" t="s">
        <v>14</v>
      </c>
      <c r="C41" s="58" t="s">
        <v>315</v>
      </c>
      <c r="D41" s="60">
        <v>63</v>
      </c>
      <c r="E41" s="59">
        <v>68</v>
      </c>
      <c r="F41" s="19">
        <v>16.7</v>
      </c>
      <c r="G41" s="19">
        <v>11.1</v>
      </c>
      <c r="H41" s="60" t="s">
        <v>395</v>
      </c>
      <c r="I41" s="19" t="s">
        <v>426</v>
      </c>
      <c r="J41" s="19" t="s">
        <v>194</v>
      </c>
    </row>
    <row r="42" spans="1:10" s="51" customFormat="1" ht="15.05" customHeight="1" x14ac:dyDescent="0.25">
      <c r="A42" s="47"/>
      <c r="B42" s="48"/>
      <c r="C42" s="53" t="s">
        <v>478</v>
      </c>
      <c r="D42" s="50">
        <v>59</v>
      </c>
      <c r="E42" s="49">
        <v>63</v>
      </c>
      <c r="F42" s="22">
        <v>17.5</v>
      </c>
      <c r="G42" s="22">
        <v>12.2</v>
      </c>
      <c r="H42" s="50" t="s">
        <v>250</v>
      </c>
      <c r="I42" s="22" t="s">
        <v>421</v>
      </c>
      <c r="J42" s="22" t="s">
        <v>194</v>
      </c>
    </row>
    <row r="43" spans="1:10" s="51" customFormat="1" ht="15.05" customHeight="1" x14ac:dyDescent="0.25">
      <c r="A43" s="47"/>
      <c r="B43" s="48"/>
      <c r="C43" s="62" t="s">
        <v>479</v>
      </c>
      <c r="D43" s="50">
        <v>40</v>
      </c>
      <c r="E43" s="49">
        <v>45</v>
      </c>
      <c r="F43" s="22">
        <v>13.85</v>
      </c>
      <c r="G43" s="22">
        <v>8.3000000000000007</v>
      </c>
      <c r="H43" s="50" t="s">
        <v>250</v>
      </c>
      <c r="I43" s="22" t="s">
        <v>421</v>
      </c>
      <c r="J43" s="22" t="s">
        <v>194</v>
      </c>
    </row>
    <row r="44" spans="1:10" s="66" customFormat="1" ht="15.05" customHeight="1" x14ac:dyDescent="0.25">
      <c r="A44" s="63"/>
      <c r="B44" s="27" t="s">
        <v>16</v>
      </c>
      <c r="C44" s="64"/>
      <c r="D44" s="65">
        <f>SUM(D41:D43)</f>
        <v>162</v>
      </c>
      <c r="E44" s="65">
        <f>SUM(E41:E43)</f>
        <v>176</v>
      </c>
      <c r="F44" s="39">
        <f t="shared" ref="F44:G44" si="4">SUM(F41:F43)</f>
        <v>48.050000000000004</v>
      </c>
      <c r="G44" s="39">
        <f t="shared" si="4"/>
        <v>31.599999999999998</v>
      </c>
      <c r="H44" s="65" t="s">
        <v>193</v>
      </c>
      <c r="I44" s="39" t="s">
        <v>193</v>
      </c>
      <c r="J44" s="39" t="s">
        <v>193</v>
      </c>
    </row>
    <row r="45" spans="1:10" s="51" customFormat="1" ht="15.05" customHeight="1" x14ac:dyDescent="0.2">
      <c r="A45" s="63"/>
      <c r="B45" s="28" t="s">
        <v>5</v>
      </c>
      <c r="C45" s="68" t="s">
        <v>42</v>
      </c>
      <c r="D45" s="50">
        <v>16</v>
      </c>
      <c r="E45" s="50">
        <v>34</v>
      </c>
      <c r="F45" s="22">
        <v>1.4</v>
      </c>
      <c r="G45" s="22">
        <v>0.7</v>
      </c>
      <c r="H45" s="50" t="s">
        <v>445</v>
      </c>
      <c r="I45" s="22">
        <v>38</v>
      </c>
      <c r="J45" s="22" t="s">
        <v>192</v>
      </c>
    </row>
    <row r="46" spans="1:10" s="51" customFormat="1" ht="15.05" customHeight="1" x14ac:dyDescent="0.25">
      <c r="A46" s="63"/>
      <c r="B46" s="69"/>
      <c r="C46" s="62" t="s">
        <v>43</v>
      </c>
      <c r="D46" s="50">
        <v>15</v>
      </c>
      <c r="E46" s="50">
        <v>34</v>
      </c>
      <c r="F46" s="22">
        <v>1.75</v>
      </c>
      <c r="G46" s="22">
        <v>0.9</v>
      </c>
      <c r="H46" s="50" t="s">
        <v>454</v>
      </c>
      <c r="I46" s="22" t="s">
        <v>420</v>
      </c>
      <c r="J46" s="22" t="s">
        <v>192</v>
      </c>
    </row>
    <row r="47" spans="1:10" s="66" customFormat="1" ht="15.05" customHeight="1" x14ac:dyDescent="0.25">
      <c r="A47" s="63"/>
      <c r="B47" s="63" t="s">
        <v>20</v>
      </c>
      <c r="C47" s="70"/>
      <c r="D47" s="65">
        <f>SUM(D45:D46)</f>
        <v>31</v>
      </c>
      <c r="E47" s="65">
        <f>SUM(E45:E46)</f>
        <v>68</v>
      </c>
      <c r="F47" s="39">
        <f t="shared" ref="F47:G47" si="5">SUM(F45:F46)</f>
        <v>3.15</v>
      </c>
      <c r="G47" s="39">
        <f t="shared" si="5"/>
        <v>1.6</v>
      </c>
      <c r="H47" s="65" t="s">
        <v>193</v>
      </c>
      <c r="I47" s="39" t="s">
        <v>193</v>
      </c>
      <c r="J47" s="39" t="s">
        <v>193</v>
      </c>
    </row>
    <row r="48" spans="1:10" s="51" customFormat="1" ht="15.05" customHeight="1" x14ac:dyDescent="0.2">
      <c r="A48" s="137" t="s">
        <v>44</v>
      </c>
      <c r="B48" s="120" t="s">
        <v>5</v>
      </c>
      <c r="C48" s="138" t="s">
        <v>45</v>
      </c>
      <c r="D48" s="139">
        <v>29</v>
      </c>
      <c r="E48" s="139">
        <v>37</v>
      </c>
      <c r="F48" s="124">
        <v>4.1500000000000004</v>
      </c>
      <c r="G48" s="124">
        <v>2</v>
      </c>
      <c r="H48" s="122" t="s">
        <v>470</v>
      </c>
      <c r="I48" s="124">
        <v>39</v>
      </c>
      <c r="J48" s="124" t="s">
        <v>194</v>
      </c>
    </row>
    <row r="49" spans="1:10" s="51" customFormat="1" ht="15.05" customHeight="1" x14ac:dyDescent="0.2">
      <c r="A49" s="71" t="s">
        <v>46</v>
      </c>
      <c r="B49" s="15" t="s">
        <v>14</v>
      </c>
      <c r="C49" s="72" t="s">
        <v>316</v>
      </c>
      <c r="D49" s="60">
        <v>96</v>
      </c>
      <c r="E49" s="60">
        <v>124</v>
      </c>
      <c r="F49" s="19">
        <v>30.62</v>
      </c>
      <c r="G49" s="19">
        <v>17.7</v>
      </c>
      <c r="H49" s="60" t="s">
        <v>458</v>
      </c>
      <c r="I49" s="19">
        <v>45</v>
      </c>
      <c r="J49" s="19" t="s">
        <v>194</v>
      </c>
    </row>
    <row r="50" spans="1:10" s="66" customFormat="1" ht="15.05" customHeight="1" x14ac:dyDescent="0.25">
      <c r="A50" s="47"/>
      <c r="B50" s="27" t="s">
        <v>16</v>
      </c>
      <c r="C50" s="70"/>
      <c r="D50" s="65">
        <v>96</v>
      </c>
      <c r="E50" s="65">
        <f>E49</f>
        <v>124</v>
      </c>
      <c r="F50" s="39">
        <f>F49</f>
        <v>30.62</v>
      </c>
      <c r="G50" s="39">
        <f>G49</f>
        <v>17.7</v>
      </c>
      <c r="H50" s="65" t="s">
        <v>193</v>
      </c>
      <c r="I50" s="39" t="s">
        <v>193</v>
      </c>
      <c r="J50" s="39" t="s">
        <v>193</v>
      </c>
    </row>
    <row r="51" spans="1:10" s="76" customFormat="1" ht="15.05" customHeight="1" x14ac:dyDescent="0.25">
      <c r="A51" s="47"/>
      <c r="B51" s="28" t="s">
        <v>5</v>
      </c>
      <c r="C51" s="73" t="s">
        <v>47</v>
      </c>
      <c r="D51" s="74">
        <v>17</v>
      </c>
      <c r="E51" s="74">
        <v>33</v>
      </c>
      <c r="F51" s="75">
        <v>1.8</v>
      </c>
      <c r="G51" s="75">
        <v>1.1000000000000001</v>
      </c>
      <c r="H51" s="74" t="s">
        <v>454</v>
      </c>
      <c r="I51" s="75">
        <v>38</v>
      </c>
      <c r="J51" s="75" t="s">
        <v>192</v>
      </c>
    </row>
    <row r="52" spans="1:10" s="76" customFormat="1" ht="15.05" customHeight="1" x14ac:dyDescent="0.25">
      <c r="A52" s="77"/>
      <c r="B52" s="28"/>
      <c r="C52" s="73" t="s">
        <v>48</v>
      </c>
      <c r="D52" s="74">
        <v>15</v>
      </c>
      <c r="E52" s="74">
        <v>15</v>
      </c>
      <c r="F52" s="75">
        <v>0.8</v>
      </c>
      <c r="G52" s="75">
        <v>0.6</v>
      </c>
      <c r="H52" s="74" t="s">
        <v>467</v>
      </c>
      <c r="I52" s="75">
        <v>38</v>
      </c>
      <c r="J52" s="75" t="s">
        <v>192</v>
      </c>
    </row>
    <row r="53" spans="1:10" s="76" customFormat="1" ht="15.05" customHeight="1" x14ac:dyDescent="0.25">
      <c r="A53" s="77"/>
      <c r="B53" s="28"/>
      <c r="C53" s="73" t="s">
        <v>49</v>
      </c>
      <c r="D53" s="74">
        <v>31</v>
      </c>
      <c r="E53" s="74">
        <v>72</v>
      </c>
      <c r="F53" s="75">
        <v>4</v>
      </c>
      <c r="G53" s="75">
        <v>2.2000000000000002</v>
      </c>
      <c r="H53" s="74" t="s">
        <v>471</v>
      </c>
      <c r="I53" s="75">
        <v>38</v>
      </c>
      <c r="J53" s="75" t="s">
        <v>192</v>
      </c>
    </row>
    <row r="54" spans="1:10" s="80" customFormat="1" ht="15.05" customHeight="1" x14ac:dyDescent="0.25">
      <c r="A54" s="77"/>
      <c r="B54" s="63" t="s">
        <v>20</v>
      </c>
      <c r="C54" s="70"/>
      <c r="D54" s="78">
        <f>SUM(D51:D53)</f>
        <v>63</v>
      </c>
      <c r="E54" s="78">
        <f>SUM(E51:E53)</f>
        <v>120</v>
      </c>
      <c r="F54" s="79">
        <f t="shared" ref="F54:G54" si="6">SUM(F51:F53)</f>
        <v>6.6</v>
      </c>
      <c r="G54" s="79">
        <f t="shared" si="6"/>
        <v>3.9000000000000004</v>
      </c>
      <c r="H54" s="78" t="s">
        <v>193</v>
      </c>
      <c r="I54" s="79" t="s">
        <v>193</v>
      </c>
      <c r="J54" s="79" t="s">
        <v>193</v>
      </c>
    </row>
    <row r="55" spans="1:10" s="76" customFormat="1" ht="15.05" customHeight="1" x14ac:dyDescent="0.25">
      <c r="A55" s="82" t="s">
        <v>50</v>
      </c>
      <c r="B55" s="15" t="s">
        <v>14</v>
      </c>
      <c r="C55" s="83" t="s">
        <v>317</v>
      </c>
      <c r="D55" s="84">
        <v>63</v>
      </c>
      <c r="E55" s="84">
        <v>76</v>
      </c>
      <c r="F55" s="85">
        <v>20.3</v>
      </c>
      <c r="G55" s="85">
        <v>11.2</v>
      </c>
      <c r="H55" s="84" t="s">
        <v>235</v>
      </c>
      <c r="I55" s="85">
        <v>47</v>
      </c>
      <c r="J55" s="85" t="s">
        <v>194</v>
      </c>
    </row>
    <row r="56" spans="1:10" s="76" customFormat="1" ht="15.05" customHeight="1" x14ac:dyDescent="0.25">
      <c r="A56" s="77"/>
      <c r="B56" s="28"/>
      <c r="C56" s="62" t="s">
        <v>472</v>
      </c>
      <c r="D56" s="74">
        <v>25</v>
      </c>
      <c r="E56" s="74">
        <v>29</v>
      </c>
      <c r="F56" s="75">
        <v>7.3</v>
      </c>
      <c r="G56" s="75">
        <v>3.9</v>
      </c>
      <c r="H56" s="74" t="s">
        <v>235</v>
      </c>
      <c r="I56" s="75">
        <v>47</v>
      </c>
      <c r="J56" s="75" t="s">
        <v>194</v>
      </c>
    </row>
    <row r="57" spans="1:10" s="76" customFormat="1" ht="15.05" customHeight="1" x14ac:dyDescent="0.25">
      <c r="A57" s="77"/>
      <c r="B57" s="28"/>
      <c r="C57" s="86" t="s">
        <v>318</v>
      </c>
      <c r="D57" s="74">
        <v>53</v>
      </c>
      <c r="E57" s="74">
        <v>58</v>
      </c>
      <c r="F57" s="75">
        <v>14.8</v>
      </c>
      <c r="G57" s="75">
        <v>9.1999999999999993</v>
      </c>
      <c r="H57" s="74" t="s">
        <v>235</v>
      </c>
      <c r="I57" s="75">
        <v>45</v>
      </c>
      <c r="J57" s="75" t="s">
        <v>194</v>
      </c>
    </row>
    <row r="58" spans="1:10" s="80" customFormat="1" ht="15.05" customHeight="1" x14ac:dyDescent="0.25">
      <c r="A58" s="77"/>
      <c r="B58" s="27" t="s">
        <v>16</v>
      </c>
      <c r="C58" s="70"/>
      <c r="D58" s="78">
        <f>SUM(D55:D57)</f>
        <v>141</v>
      </c>
      <c r="E58" s="78">
        <f t="shared" ref="E58:F58" si="7">SUM(E55:E57)</f>
        <v>163</v>
      </c>
      <c r="F58" s="79">
        <f t="shared" si="7"/>
        <v>42.400000000000006</v>
      </c>
      <c r="G58" s="79">
        <f>SUM(G55:G57)</f>
        <v>24.299999999999997</v>
      </c>
      <c r="H58" s="78" t="s">
        <v>193</v>
      </c>
      <c r="I58" s="79" t="s">
        <v>193</v>
      </c>
      <c r="J58" s="79" t="s">
        <v>193</v>
      </c>
    </row>
    <row r="59" spans="1:10" s="76" customFormat="1" ht="15.05" customHeight="1" x14ac:dyDescent="0.25">
      <c r="A59" s="77"/>
      <c r="B59" s="28" t="s">
        <v>5</v>
      </c>
      <c r="C59" s="68" t="s">
        <v>51</v>
      </c>
      <c r="D59" s="74">
        <v>19</v>
      </c>
      <c r="E59" s="74">
        <v>27</v>
      </c>
      <c r="F59" s="75">
        <v>2.1</v>
      </c>
      <c r="G59" s="75">
        <v>2.1</v>
      </c>
      <c r="H59" s="74" t="s">
        <v>455</v>
      </c>
      <c r="I59" s="75">
        <v>42</v>
      </c>
      <c r="J59" s="75" t="s">
        <v>192</v>
      </c>
    </row>
    <row r="60" spans="1:10" s="80" customFormat="1" ht="15.05" customHeight="1" x14ac:dyDescent="0.25">
      <c r="A60" s="140"/>
      <c r="B60" s="141" t="s">
        <v>20</v>
      </c>
      <c r="C60" s="142"/>
      <c r="D60" s="143">
        <f>D59</f>
        <v>19</v>
      </c>
      <c r="E60" s="143">
        <f>E59</f>
        <v>27</v>
      </c>
      <c r="F60" s="144">
        <f>F59</f>
        <v>2.1</v>
      </c>
      <c r="G60" s="144">
        <f>G59</f>
        <v>2.1</v>
      </c>
      <c r="H60" s="143" t="s">
        <v>193</v>
      </c>
      <c r="I60" s="144" t="s">
        <v>193</v>
      </c>
      <c r="J60" s="144" t="s">
        <v>193</v>
      </c>
    </row>
    <row r="61" spans="1:10" s="76" customFormat="1" ht="15.05" customHeight="1" x14ac:dyDescent="0.25">
      <c r="A61" s="77" t="s">
        <v>52</v>
      </c>
      <c r="B61" s="28" t="s">
        <v>14</v>
      </c>
      <c r="C61" s="87" t="s">
        <v>319</v>
      </c>
      <c r="D61" s="74">
        <v>60</v>
      </c>
      <c r="E61" s="74">
        <v>80</v>
      </c>
      <c r="F61" s="75">
        <v>16.600000000000001</v>
      </c>
      <c r="G61" s="75">
        <v>10.4</v>
      </c>
      <c r="H61" s="74" t="s">
        <v>458</v>
      </c>
      <c r="I61" s="75">
        <v>46</v>
      </c>
      <c r="J61" s="75" t="s">
        <v>194</v>
      </c>
    </row>
    <row r="62" spans="1:10" s="76" customFormat="1" ht="15.05" customHeight="1" x14ac:dyDescent="0.25">
      <c r="A62" s="77"/>
      <c r="B62" s="27" t="s">
        <v>16</v>
      </c>
      <c r="C62" s="62"/>
      <c r="D62" s="78">
        <v>60</v>
      </c>
      <c r="E62" s="78">
        <f>E61</f>
        <v>80</v>
      </c>
      <c r="F62" s="79">
        <f>F61</f>
        <v>16.600000000000001</v>
      </c>
      <c r="G62" s="79">
        <f>G61</f>
        <v>10.4</v>
      </c>
      <c r="H62" s="78" t="s">
        <v>193</v>
      </c>
      <c r="I62" s="79" t="s">
        <v>193</v>
      </c>
      <c r="J62" s="79" t="s">
        <v>193</v>
      </c>
    </row>
    <row r="63" spans="1:10" s="76" customFormat="1" ht="15.05" customHeight="1" x14ac:dyDescent="0.25">
      <c r="A63" s="77"/>
      <c r="C63" s="62"/>
      <c r="D63" s="74"/>
      <c r="E63" s="74"/>
      <c r="F63" s="75"/>
      <c r="G63" s="75"/>
      <c r="H63" s="74"/>
      <c r="I63" s="75"/>
      <c r="J63" s="75"/>
    </row>
    <row r="64" spans="1:10" s="76" customFormat="1" ht="15.05" customHeight="1" x14ac:dyDescent="0.25">
      <c r="A64" s="47"/>
      <c r="B64" s="28" t="s">
        <v>5</v>
      </c>
      <c r="C64" s="62" t="s">
        <v>195</v>
      </c>
      <c r="D64" s="74">
        <v>18</v>
      </c>
      <c r="E64" s="74">
        <v>20</v>
      </c>
      <c r="F64" s="75">
        <v>1.74</v>
      </c>
      <c r="G64" s="75">
        <v>0.7</v>
      </c>
      <c r="H64" s="74" t="s">
        <v>453</v>
      </c>
      <c r="I64" s="75">
        <v>45</v>
      </c>
      <c r="J64" s="75" t="s">
        <v>194</v>
      </c>
    </row>
    <row r="65" spans="1:10" s="76" customFormat="1" ht="15.05" customHeight="1" x14ac:dyDescent="0.25">
      <c r="A65" s="47"/>
      <c r="B65" s="48"/>
      <c r="C65" s="62" t="s">
        <v>53</v>
      </c>
      <c r="D65" s="74">
        <v>11</v>
      </c>
      <c r="E65" s="74">
        <v>12</v>
      </c>
      <c r="F65" s="75">
        <v>1.6</v>
      </c>
      <c r="G65" s="75">
        <v>1</v>
      </c>
      <c r="H65" s="74" t="s">
        <v>456</v>
      </c>
      <c r="I65" s="75">
        <v>38</v>
      </c>
      <c r="J65" s="75" t="s">
        <v>194</v>
      </c>
    </row>
    <row r="66" spans="1:10" s="76" customFormat="1" ht="15.05" customHeight="1" x14ac:dyDescent="0.25">
      <c r="A66" s="88"/>
      <c r="B66" s="63" t="s">
        <v>20</v>
      </c>
      <c r="C66" s="62"/>
      <c r="D66" s="78">
        <f>SUM(D63:D65)</f>
        <v>29</v>
      </c>
      <c r="E66" s="78">
        <f>SUM(E63:E65)</f>
        <v>32</v>
      </c>
      <c r="F66" s="79">
        <f t="shared" ref="F66:G66" si="8">SUM(F63:F65)</f>
        <v>3.34</v>
      </c>
      <c r="G66" s="79">
        <f t="shared" si="8"/>
        <v>1.7</v>
      </c>
      <c r="H66" s="78" t="s">
        <v>193</v>
      </c>
      <c r="I66" s="79" t="s">
        <v>193</v>
      </c>
      <c r="J66" s="79" t="s">
        <v>193</v>
      </c>
    </row>
    <row r="67" spans="1:10" s="76" customFormat="1" ht="15.05" customHeight="1" x14ac:dyDescent="0.25">
      <c r="A67" s="92" t="s">
        <v>55</v>
      </c>
      <c r="B67" s="15" t="s">
        <v>5</v>
      </c>
      <c r="C67" s="83" t="s">
        <v>56</v>
      </c>
      <c r="D67" s="84">
        <v>26</v>
      </c>
      <c r="E67" s="84">
        <v>33</v>
      </c>
      <c r="F67" s="85">
        <v>2.73</v>
      </c>
      <c r="G67" s="85">
        <v>2.1</v>
      </c>
      <c r="H67" s="84" t="s">
        <v>239</v>
      </c>
      <c r="I67" s="85" t="s">
        <v>420</v>
      </c>
      <c r="J67" s="85" t="s">
        <v>194</v>
      </c>
    </row>
    <row r="68" spans="1:10" s="76" customFormat="1" ht="15.05" customHeight="1" x14ac:dyDescent="0.25">
      <c r="A68" s="82" t="s">
        <v>57</v>
      </c>
      <c r="B68" s="15" t="s">
        <v>14</v>
      </c>
      <c r="C68" s="83" t="s">
        <v>263</v>
      </c>
      <c r="D68" s="84">
        <v>20</v>
      </c>
      <c r="E68" s="84">
        <v>32</v>
      </c>
      <c r="F68" s="85">
        <v>6.1</v>
      </c>
      <c r="G68" s="85">
        <v>3.1</v>
      </c>
      <c r="H68" s="84" t="s">
        <v>235</v>
      </c>
      <c r="I68" s="85" t="s">
        <v>421</v>
      </c>
      <c r="J68" s="85" t="s">
        <v>194</v>
      </c>
    </row>
    <row r="69" spans="1:10" s="76" customFormat="1" ht="15.05" customHeight="1" x14ac:dyDescent="0.25">
      <c r="A69" s="140"/>
      <c r="B69" s="127" t="s">
        <v>5</v>
      </c>
      <c r="C69" s="145" t="s">
        <v>264</v>
      </c>
      <c r="D69" s="146">
        <v>12</v>
      </c>
      <c r="E69" s="146">
        <v>24</v>
      </c>
      <c r="F69" s="147">
        <v>4.4000000000000004</v>
      </c>
      <c r="G69" s="147">
        <v>2.2000000000000002</v>
      </c>
      <c r="H69" s="146" t="s">
        <v>265</v>
      </c>
      <c r="I69" s="147" t="s">
        <v>420</v>
      </c>
      <c r="J69" s="147" t="s">
        <v>194</v>
      </c>
    </row>
    <row r="70" spans="1:10" s="76" customFormat="1" ht="15.05" customHeight="1" x14ac:dyDescent="0.25">
      <c r="A70" s="82" t="s">
        <v>59</v>
      </c>
      <c r="B70" s="15" t="s">
        <v>14</v>
      </c>
      <c r="C70" s="83" t="s">
        <v>60</v>
      </c>
      <c r="D70" s="84">
        <v>60</v>
      </c>
      <c r="E70" s="84">
        <v>66</v>
      </c>
      <c r="F70" s="85">
        <v>17.350000000000001</v>
      </c>
      <c r="G70" s="85">
        <v>10.8</v>
      </c>
      <c r="H70" s="84" t="s">
        <v>457</v>
      </c>
      <c r="I70" s="85">
        <v>45</v>
      </c>
      <c r="J70" s="85" t="s">
        <v>194</v>
      </c>
    </row>
    <row r="71" spans="1:10" s="76" customFormat="1" ht="15.05" customHeight="1" x14ac:dyDescent="0.25">
      <c r="A71" s="77"/>
      <c r="B71" s="28"/>
      <c r="C71" s="73" t="s">
        <v>320</v>
      </c>
      <c r="D71" s="74">
        <v>65</v>
      </c>
      <c r="E71" s="74">
        <v>70</v>
      </c>
      <c r="F71" s="75">
        <v>17.75</v>
      </c>
      <c r="G71" s="75">
        <v>11.2</v>
      </c>
      <c r="H71" s="74" t="s">
        <v>457</v>
      </c>
      <c r="I71" s="75">
        <v>45</v>
      </c>
      <c r="J71" s="75" t="s">
        <v>194</v>
      </c>
    </row>
    <row r="72" spans="1:10" s="76" customFormat="1" ht="15.05" customHeight="1" x14ac:dyDescent="0.25">
      <c r="A72" s="77"/>
      <c r="B72" s="28"/>
      <c r="C72" s="73" t="s">
        <v>62</v>
      </c>
      <c r="D72" s="74">
        <v>20</v>
      </c>
      <c r="E72" s="74">
        <v>24</v>
      </c>
      <c r="F72" s="75">
        <v>4</v>
      </c>
      <c r="G72" s="75">
        <v>3.2</v>
      </c>
      <c r="H72" s="75" t="s">
        <v>235</v>
      </c>
      <c r="I72" s="75">
        <v>45</v>
      </c>
      <c r="J72" s="75" t="s">
        <v>194</v>
      </c>
    </row>
    <row r="73" spans="1:10" s="76" customFormat="1" ht="15.05" customHeight="1" x14ac:dyDescent="0.25">
      <c r="A73" s="77"/>
      <c r="B73" s="28"/>
      <c r="C73" s="73" t="s">
        <v>63</v>
      </c>
      <c r="D73" s="74">
        <v>70</v>
      </c>
      <c r="E73" s="74">
        <v>76</v>
      </c>
      <c r="F73" s="75">
        <v>19.11</v>
      </c>
      <c r="G73" s="75">
        <v>12</v>
      </c>
      <c r="H73" s="75" t="s">
        <v>235</v>
      </c>
      <c r="I73" s="75">
        <v>45</v>
      </c>
      <c r="J73" s="75" t="s">
        <v>194</v>
      </c>
    </row>
    <row r="74" spans="1:10" s="76" customFormat="1" ht="15.05" customHeight="1" x14ac:dyDescent="0.25">
      <c r="A74" s="77"/>
      <c r="B74" s="28"/>
      <c r="C74" s="73" t="s">
        <v>64</v>
      </c>
      <c r="D74" s="74">
        <v>44</v>
      </c>
      <c r="E74" s="74">
        <v>47</v>
      </c>
      <c r="F74" s="75">
        <v>11.85</v>
      </c>
      <c r="G74" s="75">
        <v>7</v>
      </c>
      <c r="H74" s="75" t="s">
        <v>458</v>
      </c>
      <c r="I74" s="75">
        <v>45</v>
      </c>
      <c r="J74" s="75" t="s">
        <v>194</v>
      </c>
    </row>
    <row r="75" spans="1:10" s="76" customFormat="1" ht="15.05" customHeight="1" x14ac:dyDescent="0.25">
      <c r="A75" s="77"/>
      <c r="B75" s="28"/>
      <c r="C75" s="73" t="s">
        <v>321</v>
      </c>
      <c r="D75" s="74">
        <v>60</v>
      </c>
      <c r="E75" s="74">
        <v>78</v>
      </c>
      <c r="F75" s="75">
        <v>17.5</v>
      </c>
      <c r="G75" s="75">
        <v>11.6</v>
      </c>
      <c r="H75" s="75" t="s">
        <v>457</v>
      </c>
      <c r="I75" s="75">
        <v>45</v>
      </c>
      <c r="J75" s="75" t="s">
        <v>194</v>
      </c>
    </row>
    <row r="76" spans="1:10" s="76" customFormat="1" ht="15.05" customHeight="1" x14ac:dyDescent="0.25">
      <c r="A76" s="77"/>
      <c r="B76" s="28"/>
      <c r="C76" s="73" t="s">
        <v>65</v>
      </c>
      <c r="D76" s="74">
        <v>63</v>
      </c>
      <c r="E76" s="74">
        <v>70</v>
      </c>
      <c r="F76" s="75">
        <v>19.2</v>
      </c>
      <c r="G76" s="75">
        <v>11.6</v>
      </c>
      <c r="H76" s="75" t="s">
        <v>457</v>
      </c>
      <c r="I76" s="75">
        <v>45</v>
      </c>
      <c r="J76" s="75" t="s">
        <v>194</v>
      </c>
    </row>
    <row r="77" spans="1:10" s="76" customFormat="1" ht="15.05" customHeight="1" x14ac:dyDescent="0.25">
      <c r="A77" s="77"/>
      <c r="B77" s="28"/>
      <c r="C77" s="73" t="s">
        <v>322</v>
      </c>
      <c r="D77" s="74">
        <v>28</v>
      </c>
      <c r="E77" s="74">
        <v>33</v>
      </c>
      <c r="F77" s="75">
        <v>8.5</v>
      </c>
      <c r="G77" s="75">
        <v>4.8</v>
      </c>
      <c r="H77" s="75" t="s">
        <v>457</v>
      </c>
      <c r="I77" s="75">
        <v>45</v>
      </c>
      <c r="J77" s="75" t="s">
        <v>194</v>
      </c>
    </row>
    <row r="78" spans="1:10" s="76" customFormat="1" ht="15.05" customHeight="1" x14ac:dyDescent="0.25">
      <c r="A78" s="77"/>
      <c r="B78" s="28"/>
      <c r="C78" s="62" t="s">
        <v>66</v>
      </c>
      <c r="D78" s="74">
        <v>54</v>
      </c>
      <c r="E78" s="74">
        <v>51</v>
      </c>
      <c r="F78" s="75">
        <v>13</v>
      </c>
      <c r="G78" s="75">
        <v>8.1999999999999993</v>
      </c>
      <c r="H78" s="75" t="s">
        <v>457</v>
      </c>
      <c r="I78" s="75">
        <v>45</v>
      </c>
      <c r="J78" s="75" t="s">
        <v>194</v>
      </c>
    </row>
    <row r="79" spans="1:10" s="76" customFormat="1" ht="15.05" customHeight="1" x14ac:dyDescent="0.25">
      <c r="A79" s="77"/>
      <c r="B79" s="28"/>
      <c r="C79" s="114" t="s">
        <v>197</v>
      </c>
      <c r="D79" s="74">
        <v>92</v>
      </c>
      <c r="E79" s="74">
        <v>105</v>
      </c>
      <c r="F79" s="75">
        <v>26.1</v>
      </c>
      <c r="G79" s="75">
        <v>13.2</v>
      </c>
      <c r="H79" s="75" t="s">
        <v>457</v>
      </c>
      <c r="I79" s="75">
        <v>45</v>
      </c>
      <c r="J79" s="75" t="s">
        <v>194</v>
      </c>
    </row>
    <row r="80" spans="1:10" s="76" customFormat="1" ht="15.05" customHeight="1" x14ac:dyDescent="0.25">
      <c r="A80" s="77"/>
      <c r="B80" s="28"/>
      <c r="C80" s="73" t="s">
        <v>198</v>
      </c>
      <c r="D80" s="74">
        <v>54</v>
      </c>
      <c r="E80" s="74">
        <v>57</v>
      </c>
      <c r="F80" s="75">
        <v>14.15</v>
      </c>
      <c r="G80" s="75">
        <v>8.1</v>
      </c>
      <c r="H80" s="75" t="s">
        <v>457</v>
      </c>
      <c r="I80" s="75">
        <v>45</v>
      </c>
      <c r="J80" s="75" t="s">
        <v>194</v>
      </c>
    </row>
    <row r="81" spans="1:10" s="76" customFormat="1" ht="15.05" customHeight="1" x14ac:dyDescent="0.25">
      <c r="A81" s="77"/>
      <c r="B81" s="28"/>
      <c r="C81" s="73" t="s">
        <v>67</v>
      </c>
      <c r="D81" s="74">
        <v>52</v>
      </c>
      <c r="E81" s="74">
        <v>60</v>
      </c>
      <c r="F81" s="75">
        <v>14</v>
      </c>
      <c r="G81" s="75">
        <v>8.4</v>
      </c>
      <c r="H81" s="75" t="s">
        <v>457</v>
      </c>
      <c r="I81" s="75">
        <v>45</v>
      </c>
      <c r="J81" s="75" t="s">
        <v>194</v>
      </c>
    </row>
    <row r="82" spans="1:10" s="76" customFormat="1" ht="15.05" customHeight="1" x14ac:dyDescent="0.25">
      <c r="A82" s="77"/>
      <c r="B82" s="28"/>
      <c r="C82" s="73" t="s">
        <v>323</v>
      </c>
      <c r="D82" s="74">
        <v>104</v>
      </c>
      <c r="E82" s="74">
        <v>119</v>
      </c>
      <c r="F82" s="75">
        <v>29</v>
      </c>
      <c r="G82" s="75">
        <v>17.399999999999999</v>
      </c>
      <c r="H82" s="75" t="s">
        <v>457</v>
      </c>
      <c r="I82" s="75">
        <v>45</v>
      </c>
      <c r="J82" s="75" t="s">
        <v>194</v>
      </c>
    </row>
    <row r="83" spans="1:10" s="76" customFormat="1" ht="15.05" customHeight="1" x14ac:dyDescent="0.25">
      <c r="A83" s="77"/>
      <c r="B83" s="28"/>
      <c r="C83" s="73" t="s">
        <v>226</v>
      </c>
      <c r="D83" s="74">
        <v>52</v>
      </c>
      <c r="E83" s="74">
        <v>59</v>
      </c>
      <c r="F83" s="75">
        <v>14.5</v>
      </c>
      <c r="G83" s="75">
        <v>8</v>
      </c>
      <c r="H83" s="75" t="s">
        <v>457</v>
      </c>
      <c r="I83" s="75">
        <v>46</v>
      </c>
      <c r="J83" s="75" t="s">
        <v>194</v>
      </c>
    </row>
    <row r="84" spans="1:10" s="76" customFormat="1" ht="15.05" customHeight="1" x14ac:dyDescent="0.25">
      <c r="A84" s="77"/>
      <c r="B84" s="28"/>
      <c r="C84" s="73" t="s">
        <v>266</v>
      </c>
      <c r="D84" s="74">
        <v>70</v>
      </c>
      <c r="E84" s="74">
        <v>70</v>
      </c>
      <c r="F84" s="75">
        <v>19.399999999999999</v>
      </c>
      <c r="G84" s="75">
        <v>11.4</v>
      </c>
      <c r="H84" s="75" t="s">
        <v>457</v>
      </c>
      <c r="I84" s="75">
        <v>46</v>
      </c>
      <c r="J84" s="75" t="s">
        <v>194</v>
      </c>
    </row>
    <row r="85" spans="1:10" s="76" customFormat="1" ht="15.05" customHeight="1" x14ac:dyDescent="0.25">
      <c r="A85" s="77"/>
      <c r="B85" s="28"/>
      <c r="C85" s="73" t="s">
        <v>402</v>
      </c>
      <c r="D85" s="74">
        <v>107</v>
      </c>
      <c r="E85" s="74">
        <v>100</v>
      </c>
      <c r="F85" s="75">
        <v>31.4</v>
      </c>
      <c r="G85" s="75">
        <v>19.2</v>
      </c>
      <c r="H85" s="75" t="s">
        <v>457</v>
      </c>
      <c r="I85" s="75">
        <v>45</v>
      </c>
      <c r="J85" s="75" t="s">
        <v>194</v>
      </c>
    </row>
    <row r="86" spans="1:10" s="76" customFormat="1" ht="15.05" customHeight="1" x14ac:dyDescent="0.25">
      <c r="A86" s="77"/>
      <c r="B86" s="28"/>
      <c r="C86" s="73" t="s">
        <v>70</v>
      </c>
      <c r="D86" s="74">
        <v>62</v>
      </c>
      <c r="E86" s="74">
        <v>72</v>
      </c>
      <c r="F86" s="75">
        <v>16.5</v>
      </c>
      <c r="G86" s="75">
        <v>10</v>
      </c>
      <c r="H86" s="75" t="s">
        <v>458</v>
      </c>
      <c r="I86" s="75">
        <v>45</v>
      </c>
      <c r="J86" s="75" t="s">
        <v>194</v>
      </c>
    </row>
    <row r="87" spans="1:10" s="76" customFormat="1" ht="15.05" customHeight="1" x14ac:dyDescent="0.25">
      <c r="A87" s="77"/>
      <c r="B87" s="28"/>
      <c r="C87" s="73" t="s">
        <v>200</v>
      </c>
      <c r="D87" s="74">
        <v>94</v>
      </c>
      <c r="E87" s="74">
        <v>94</v>
      </c>
      <c r="F87" s="75">
        <v>29.6</v>
      </c>
      <c r="G87" s="75">
        <v>17.2</v>
      </c>
      <c r="H87" s="75" t="s">
        <v>457</v>
      </c>
      <c r="I87" s="75">
        <v>45</v>
      </c>
      <c r="J87" s="75" t="s">
        <v>194</v>
      </c>
    </row>
    <row r="88" spans="1:10" s="76" customFormat="1" ht="15.05" customHeight="1" x14ac:dyDescent="0.25">
      <c r="A88" s="77"/>
      <c r="B88" s="28"/>
      <c r="C88" s="73" t="s">
        <v>72</v>
      </c>
      <c r="D88" s="74">
        <v>92</v>
      </c>
      <c r="E88" s="74">
        <v>92</v>
      </c>
      <c r="F88" s="75">
        <v>25.6</v>
      </c>
      <c r="G88" s="75">
        <v>14.9</v>
      </c>
      <c r="H88" s="75" t="s">
        <v>235</v>
      </c>
      <c r="I88" s="75">
        <v>45</v>
      </c>
      <c r="J88" s="75" t="s">
        <v>194</v>
      </c>
    </row>
    <row r="89" spans="1:10" s="76" customFormat="1" ht="15.05" customHeight="1" x14ac:dyDescent="0.25">
      <c r="A89" s="77"/>
      <c r="B89" s="28"/>
      <c r="C89" s="73" t="s">
        <v>73</v>
      </c>
      <c r="D89" s="74">
        <v>48</v>
      </c>
      <c r="E89" s="74">
        <v>54</v>
      </c>
      <c r="F89" s="75">
        <v>8.5</v>
      </c>
      <c r="G89" s="75">
        <v>8.5</v>
      </c>
      <c r="H89" s="75" t="s">
        <v>457</v>
      </c>
      <c r="I89" s="75">
        <v>45</v>
      </c>
      <c r="J89" s="75" t="s">
        <v>194</v>
      </c>
    </row>
    <row r="90" spans="1:10" s="76" customFormat="1" ht="15.05" customHeight="1" x14ac:dyDescent="0.25">
      <c r="A90" s="77"/>
      <c r="B90" s="28"/>
      <c r="C90" s="73" t="s">
        <v>325</v>
      </c>
      <c r="D90" s="74">
        <v>59</v>
      </c>
      <c r="E90" s="74">
        <v>70</v>
      </c>
      <c r="F90" s="75">
        <v>17.8</v>
      </c>
      <c r="G90" s="75">
        <v>10.4</v>
      </c>
      <c r="H90" s="75" t="s">
        <v>235</v>
      </c>
      <c r="I90" s="75">
        <v>45</v>
      </c>
      <c r="J90" s="75" t="s">
        <v>194</v>
      </c>
    </row>
    <row r="91" spans="1:10" s="76" customFormat="1" ht="15.05" customHeight="1" x14ac:dyDescent="0.25">
      <c r="A91" s="77"/>
      <c r="B91" s="28"/>
      <c r="C91" s="73" t="s">
        <v>326</v>
      </c>
      <c r="D91" s="74">
        <v>55</v>
      </c>
      <c r="E91" s="74">
        <v>63</v>
      </c>
      <c r="F91" s="75">
        <v>16.2</v>
      </c>
      <c r="G91" s="75">
        <v>9.8000000000000007</v>
      </c>
      <c r="H91" s="75" t="s">
        <v>235</v>
      </c>
      <c r="I91" s="75">
        <v>45</v>
      </c>
      <c r="J91" s="75" t="s">
        <v>194</v>
      </c>
    </row>
    <row r="92" spans="1:10" s="76" customFormat="1" ht="15.05" customHeight="1" x14ac:dyDescent="0.25">
      <c r="A92" s="77"/>
      <c r="B92" s="28"/>
      <c r="C92" s="73" t="s">
        <v>403</v>
      </c>
      <c r="D92" s="74">
        <v>67</v>
      </c>
      <c r="E92" s="74">
        <v>74</v>
      </c>
      <c r="F92" s="75">
        <v>16.899999999999999</v>
      </c>
      <c r="G92" s="75">
        <v>10.9</v>
      </c>
      <c r="H92" s="161" t="s">
        <v>395</v>
      </c>
      <c r="I92" s="75">
        <v>47</v>
      </c>
      <c r="J92" s="75" t="s">
        <v>194</v>
      </c>
    </row>
    <row r="93" spans="1:10" s="76" customFormat="1" ht="15.05" customHeight="1" x14ac:dyDescent="0.25">
      <c r="A93" s="77"/>
      <c r="B93" s="28"/>
      <c r="C93" s="62" t="s">
        <v>396</v>
      </c>
      <c r="D93" s="74">
        <v>48</v>
      </c>
      <c r="E93" s="74">
        <v>61</v>
      </c>
      <c r="F93" s="75">
        <v>15.3</v>
      </c>
      <c r="G93" s="75">
        <v>8.5</v>
      </c>
      <c r="H93" s="75" t="s">
        <v>457</v>
      </c>
      <c r="I93" s="75">
        <v>45</v>
      </c>
      <c r="J93" s="75" t="s">
        <v>194</v>
      </c>
    </row>
    <row r="94" spans="1:10" s="76" customFormat="1" ht="15.05" customHeight="1" x14ac:dyDescent="0.25">
      <c r="A94" s="77"/>
      <c r="B94" s="28"/>
      <c r="C94" s="62" t="s">
        <v>74</v>
      </c>
      <c r="D94" s="74">
        <v>60</v>
      </c>
      <c r="E94" s="74">
        <v>66</v>
      </c>
      <c r="F94" s="75">
        <v>17.25</v>
      </c>
      <c r="G94" s="75">
        <v>10.3</v>
      </c>
      <c r="H94" s="75" t="s">
        <v>457</v>
      </c>
      <c r="I94" s="75">
        <v>52</v>
      </c>
      <c r="J94" s="75" t="s">
        <v>194</v>
      </c>
    </row>
    <row r="95" spans="1:10" s="76" customFormat="1" ht="15.05" customHeight="1" x14ac:dyDescent="0.25">
      <c r="A95" s="77"/>
      <c r="B95" s="28"/>
      <c r="C95" s="62" t="s">
        <v>328</v>
      </c>
      <c r="D95" s="74">
        <v>84</v>
      </c>
      <c r="E95" s="74">
        <v>97</v>
      </c>
      <c r="F95" s="75">
        <v>23.95</v>
      </c>
      <c r="G95" s="75">
        <v>14.8</v>
      </c>
      <c r="H95" s="75" t="s">
        <v>457</v>
      </c>
      <c r="I95" s="75">
        <v>45</v>
      </c>
      <c r="J95" s="75" t="s">
        <v>194</v>
      </c>
    </row>
    <row r="96" spans="1:10" s="76" customFormat="1" ht="15.05" customHeight="1" x14ac:dyDescent="0.25">
      <c r="A96" s="77"/>
      <c r="B96" s="28"/>
      <c r="C96" s="73" t="s">
        <v>329</v>
      </c>
      <c r="D96" s="74">
        <v>118</v>
      </c>
      <c r="E96" s="74">
        <v>128</v>
      </c>
      <c r="F96" s="75">
        <v>34</v>
      </c>
      <c r="G96" s="75">
        <v>20</v>
      </c>
      <c r="H96" s="75" t="s">
        <v>457</v>
      </c>
      <c r="I96" s="75">
        <v>45</v>
      </c>
      <c r="J96" s="75" t="s">
        <v>194</v>
      </c>
    </row>
    <row r="97" spans="1:10" s="76" customFormat="1" ht="15.05" customHeight="1" x14ac:dyDescent="0.25">
      <c r="A97" s="77"/>
      <c r="B97" s="28"/>
      <c r="C97" s="73" t="s">
        <v>76</v>
      </c>
      <c r="D97" s="74">
        <v>112</v>
      </c>
      <c r="E97" s="74">
        <v>125</v>
      </c>
      <c r="F97" s="75">
        <v>29.45</v>
      </c>
      <c r="G97" s="75">
        <v>16.8</v>
      </c>
      <c r="H97" s="75" t="s">
        <v>235</v>
      </c>
      <c r="I97" s="75">
        <v>46</v>
      </c>
      <c r="J97" s="75" t="s">
        <v>194</v>
      </c>
    </row>
    <row r="98" spans="1:10" s="76" customFormat="1" ht="15.05" customHeight="1" x14ac:dyDescent="0.25">
      <c r="A98" s="77"/>
      <c r="B98" s="28"/>
      <c r="C98" s="62" t="s">
        <v>227</v>
      </c>
      <c r="D98" s="74">
        <v>57</v>
      </c>
      <c r="E98" s="74">
        <v>68</v>
      </c>
      <c r="F98" s="75">
        <v>16.399999999999999</v>
      </c>
      <c r="G98" s="75">
        <v>9.8000000000000007</v>
      </c>
      <c r="H98" s="75" t="s">
        <v>457</v>
      </c>
      <c r="I98" s="75">
        <v>45</v>
      </c>
      <c r="J98" s="75" t="s">
        <v>194</v>
      </c>
    </row>
    <row r="99" spans="1:10" s="76" customFormat="1" ht="15.05" customHeight="1" x14ac:dyDescent="0.25">
      <c r="A99" s="77"/>
      <c r="B99" s="28"/>
      <c r="C99" s="62" t="s">
        <v>330</v>
      </c>
      <c r="D99" s="74">
        <v>45</v>
      </c>
      <c r="E99" s="74">
        <v>48</v>
      </c>
      <c r="F99" s="75">
        <v>12.4</v>
      </c>
      <c r="G99" s="75">
        <v>7.4</v>
      </c>
      <c r="H99" s="75" t="s">
        <v>457</v>
      </c>
      <c r="I99" s="75">
        <v>45</v>
      </c>
      <c r="J99" s="75" t="s">
        <v>194</v>
      </c>
    </row>
    <row r="100" spans="1:10" s="76" customFormat="1" ht="15.05" customHeight="1" x14ac:dyDescent="0.25">
      <c r="A100" s="77"/>
      <c r="B100" s="28"/>
      <c r="C100" s="73" t="s">
        <v>201</v>
      </c>
      <c r="D100" s="74">
        <v>56</v>
      </c>
      <c r="E100" s="74">
        <v>61</v>
      </c>
      <c r="F100" s="75">
        <v>16.2</v>
      </c>
      <c r="G100" s="75">
        <v>10.3</v>
      </c>
      <c r="H100" s="75" t="s">
        <v>457</v>
      </c>
      <c r="I100" s="75">
        <v>45</v>
      </c>
      <c r="J100" s="75" t="s">
        <v>194</v>
      </c>
    </row>
    <row r="101" spans="1:10" s="76" customFormat="1" ht="15.05" customHeight="1" x14ac:dyDescent="0.25">
      <c r="A101" s="77"/>
      <c r="B101" s="28"/>
      <c r="C101" s="62" t="s">
        <v>332</v>
      </c>
      <c r="D101" s="74">
        <v>80</v>
      </c>
      <c r="E101" s="74">
        <v>95</v>
      </c>
      <c r="F101" s="75">
        <v>22.05</v>
      </c>
      <c r="G101" s="75">
        <v>12.7</v>
      </c>
      <c r="H101" s="75" t="s">
        <v>457</v>
      </c>
      <c r="I101" s="75">
        <v>45</v>
      </c>
      <c r="J101" s="75" t="s">
        <v>194</v>
      </c>
    </row>
    <row r="102" spans="1:10" s="76" customFormat="1" ht="15.05" customHeight="1" x14ac:dyDescent="0.25">
      <c r="A102" s="77"/>
      <c r="B102" s="28"/>
      <c r="C102" s="62" t="s">
        <v>77</v>
      </c>
      <c r="D102" s="74">
        <v>30</v>
      </c>
      <c r="E102" s="74">
        <v>33</v>
      </c>
      <c r="F102" s="75">
        <v>7.51</v>
      </c>
      <c r="G102" s="75">
        <v>5.4</v>
      </c>
      <c r="H102" s="75" t="s">
        <v>250</v>
      </c>
      <c r="I102" s="75">
        <v>46</v>
      </c>
      <c r="J102" s="75" t="s">
        <v>194</v>
      </c>
    </row>
    <row r="103" spans="1:10" s="76" customFormat="1" ht="15.05" customHeight="1" x14ac:dyDescent="0.25">
      <c r="A103" s="77"/>
      <c r="B103" s="28"/>
      <c r="C103" s="73" t="s">
        <v>333</v>
      </c>
      <c r="D103" s="74">
        <v>117</v>
      </c>
      <c r="E103" s="74">
        <v>130</v>
      </c>
      <c r="F103" s="75">
        <v>32.799999999999997</v>
      </c>
      <c r="G103" s="75">
        <v>19</v>
      </c>
      <c r="H103" s="75" t="s">
        <v>235</v>
      </c>
      <c r="I103" s="75">
        <v>45</v>
      </c>
      <c r="J103" s="75" t="s">
        <v>194</v>
      </c>
    </row>
    <row r="104" spans="1:10" s="76" customFormat="1" ht="15.05" customHeight="1" x14ac:dyDescent="0.25">
      <c r="A104" s="77"/>
      <c r="B104" s="28"/>
      <c r="C104" s="62" t="s">
        <v>404</v>
      </c>
      <c r="D104" s="74">
        <v>52</v>
      </c>
      <c r="E104" s="74">
        <v>55</v>
      </c>
      <c r="F104" s="75">
        <v>15</v>
      </c>
      <c r="G104" s="75">
        <v>9</v>
      </c>
      <c r="H104" s="75" t="s">
        <v>457</v>
      </c>
      <c r="I104" s="75">
        <v>45</v>
      </c>
      <c r="J104" s="75" t="s">
        <v>194</v>
      </c>
    </row>
    <row r="105" spans="1:10" s="76" customFormat="1" ht="15.05" customHeight="1" x14ac:dyDescent="0.25">
      <c r="A105" s="80"/>
      <c r="B105" s="28"/>
      <c r="C105" s="73" t="s">
        <v>202</v>
      </c>
      <c r="D105" s="74">
        <v>104</v>
      </c>
      <c r="E105" s="74">
        <v>107</v>
      </c>
      <c r="F105" s="75">
        <v>30.8</v>
      </c>
      <c r="G105" s="75">
        <v>18.2</v>
      </c>
      <c r="H105" s="75" t="s">
        <v>457</v>
      </c>
      <c r="I105" s="75">
        <v>46</v>
      </c>
      <c r="J105" s="75" t="s">
        <v>194</v>
      </c>
    </row>
    <row r="106" spans="1:10" s="76" customFormat="1" ht="15.05" customHeight="1" x14ac:dyDescent="0.25">
      <c r="A106" s="80"/>
      <c r="B106" s="28"/>
      <c r="C106" s="73" t="s">
        <v>78</v>
      </c>
      <c r="D106" s="74">
        <v>92</v>
      </c>
      <c r="E106" s="74">
        <v>109</v>
      </c>
      <c r="F106" s="75">
        <v>26.65</v>
      </c>
      <c r="G106" s="75">
        <v>15.9</v>
      </c>
      <c r="H106" s="75" t="s">
        <v>457</v>
      </c>
      <c r="I106" s="75">
        <v>45</v>
      </c>
      <c r="J106" s="75" t="s">
        <v>194</v>
      </c>
    </row>
    <row r="107" spans="1:10" s="76" customFormat="1" ht="15.05" customHeight="1" x14ac:dyDescent="0.25">
      <c r="A107" s="80"/>
      <c r="B107" s="28"/>
      <c r="C107" s="73" t="s">
        <v>334</v>
      </c>
      <c r="D107" s="74">
        <v>47</v>
      </c>
      <c r="E107" s="74">
        <v>57</v>
      </c>
      <c r="F107" s="75">
        <v>14.1</v>
      </c>
      <c r="G107" s="75">
        <v>9.6</v>
      </c>
      <c r="H107" s="75" t="s">
        <v>235</v>
      </c>
      <c r="I107" s="75">
        <v>45</v>
      </c>
      <c r="J107" s="75" t="s">
        <v>194</v>
      </c>
    </row>
    <row r="108" spans="1:10" s="76" customFormat="1" ht="15.05" customHeight="1" x14ac:dyDescent="0.25">
      <c r="A108" s="77"/>
      <c r="B108" s="28"/>
      <c r="C108" s="73" t="s">
        <v>79</v>
      </c>
      <c r="D108" s="74">
        <v>20</v>
      </c>
      <c r="E108" s="74">
        <v>21</v>
      </c>
      <c r="F108" s="75">
        <v>5.3</v>
      </c>
      <c r="G108" s="75">
        <v>3</v>
      </c>
      <c r="H108" s="75" t="s">
        <v>458</v>
      </c>
      <c r="I108" s="75">
        <v>45</v>
      </c>
      <c r="J108" s="75" t="s">
        <v>194</v>
      </c>
    </row>
    <row r="109" spans="1:10" s="76" customFormat="1" ht="15.05" customHeight="1" x14ac:dyDescent="0.25">
      <c r="A109" s="77"/>
      <c r="B109" s="28"/>
      <c r="C109" s="73" t="s">
        <v>80</v>
      </c>
      <c r="D109" s="74">
        <v>60</v>
      </c>
      <c r="E109" s="74">
        <v>69</v>
      </c>
      <c r="F109" s="75">
        <v>17.5</v>
      </c>
      <c r="G109" s="75">
        <v>10.4</v>
      </c>
      <c r="H109" s="75" t="s">
        <v>457</v>
      </c>
      <c r="I109" s="75">
        <v>45</v>
      </c>
      <c r="J109" s="75" t="s">
        <v>194</v>
      </c>
    </row>
    <row r="110" spans="1:10" s="76" customFormat="1" ht="15.05" customHeight="1" x14ac:dyDescent="0.25">
      <c r="A110" s="77"/>
      <c r="B110" s="28"/>
      <c r="C110" s="62" t="s">
        <v>405</v>
      </c>
      <c r="D110" s="74">
        <v>104</v>
      </c>
      <c r="E110" s="74">
        <v>131</v>
      </c>
      <c r="F110" s="75">
        <v>29.6</v>
      </c>
      <c r="G110" s="75">
        <v>16.7</v>
      </c>
      <c r="H110" s="75" t="s">
        <v>457</v>
      </c>
      <c r="I110" s="75">
        <v>46</v>
      </c>
      <c r="J110" s="75" t="s">
        <v>194</v>
      </c>
    </row>
    <row r="111" spans="1:10" s="76" customFormat="1" ht="15.05" customHeight="1" x14ac:dyDescent="0.25">
      <c r="A111" s="77"/>
      <c r="B111" s="28"/>
      <c r="C111" s="62" t="s">
        <v>406</v>
      </c>
      <c r="D111" s="74">
        <v>42</v>
      </c>
      <c r="E111" s="74">
        <v>63</v>
      </c>
      <c r="F111" s="75">
        <v>12.81</v>
      </c>
      <c r="G111" s="75">
        <v>7.1</v>
      </c>
      <c r="H111" s="75" t="s">
        <v>235</v>
      </c>
      <c r="I111" s="75">
        <v>47</v>
      </c>
      <c r="J111" s="75" t="s">
        <v>194</v>
      </c>
    </row>
    <row r="112" spans="1:10" s="76" customFormat="1" ht="15.05" customHeight="1" x14ac:dyDescent="0.25">
      <c r="A112" s="77"/>
      <c r="B112" s="28"/>
      <c r="C112" s="62" t="s">
        <v>335</v>
      </c>
      <c r="D112" s="74">
        <v>121</v>
      </c>
      <c r="E112" s="74">
        <v>137</v>
      </c>
      <c r="F112" s="75">
        <v>34.200000000000003</v>
      </c>
      <c r="G112" s="75">
        <v>21.2</v>
      </c>
      <c r="H112" s="75" t="s">
        <v>457</v>
      </c>
      <c r="I112" s="75">
        <v>49.6</v>
      </c>
      <c r="J112" s="75" t="s">
        <v>192</v>
      </c>
    </row>
    <row r="113" spans="1:10" s="76" customFormat="1" ht="15.05" customHeight="1" x14ac:dyDescent="0.25">
      <c r="A113" s="77"/>
      <c r="B113" s="28"/>
      <c r="C113" s="73" t="s">
        <v>81</v>
      </c>
      <c r="D113" s="74">
        <v>84</v>
      </c>
      <c r="E113" s="74">
        <v>96</v>
      </c>
      <c r="F113" s="75">
        <v>22.47</v>
      </c>
      <c r="G113" s="75">
        <v>15.3</v>
      </c>
      <c r="H113" s="75" t="s">
        <v>270</v>
      </c>
      <c r="I113" s="75">
        <v>48</v>
      </c>
      <c r="J113" s="75" t="s">
        <v>194</v>
      </c>
    </row>
    <row r="114" spans="1:10" s="76" customFormat="1" ht="15.05" customHeight="1" x14ac:dyDescent="0.25">
      <c r="A114" s="77"/>
      <c r="B114" s="28"/>
      <c r="C114" s="62" t="s">
        <v>82</v>
      </c>
      <c r="D114" s="74">
        <v>87</v>
      </c>
      <c r="E114" s="74">
        <v>91</v>
      </c>
      <c r="F114" s="75">
        <v>24.1</v>
      </c>
      <c r="G114" s="75">
        <v>14.5</v>
      </c>
      <c r="H114" s="75" t="s">
        <v>235</v>
      </c>
      <c r="I114" s="75">
        <v>52</v>
      </c>
      <c r="J114" s="75" t="s">
        <v>194</v>
      </c>
    </row>
    <row r="115" spans="1:10" s="76" customFormat="1" ht="15.05" customHeight="1" x14ac:dyDescent="0.25">
      <c r="A115" s="115"/>
      <c r="B115" s="28"/>
      <c r="C115" s="62" t="s">
        <v>83</v>
      </c>
      <c r="D115" s="74">
        <v>48</v>
      </c>
      <c r="E115" s="74">
        <v>53</v>
      </c>
      <c r="F115" s="75">
        <v>13.5</v>
      </c>
      <c r="G115" s="75">
        <v>8.3000000000000007</v>
      </c>
      <c r="H115" s="75" t="s">
        <v>458</v>
      </c>
      <c r="I115" s="75">
        <v>45</v>
      </c>
      <c r="J115" s="75" t="s">
        <v>194</v>
      </c>
    </row>
    <row r="116" spans="1:10" s="76" customFormat="1" ht="15.05" customHeight="1" x14ac:dyDescent="0.25">
      <c r="A116" s="77"/>
      <c r="B116" s="28"/>
      <c r="C116" s="62" t="s">
        <v>84</v>
      </c>
      <c r="D116" s="74">
        <v>40</v>
      </c>
      <c r="E116" s="74">
        <v>46</v>
      </c>
      <c r="F116" s="75">
        <v>10.7</v>
      </c>
      <c r="G116" s="75">
        <v>7.2</v>
      </c>
      <c r="H116" s="75" t="s">
        <v>458</v>
      </c>
      <c r="I116" s="75">
        <v>45</v>
      </c>
      <c r="J116" s="75" t="s">
        <v>194</v>
      </c>
    </row>
    <row r="117" spans="1:10" s="76" customFormat="1" ht="15.05" customHeight="1" x14ac:dyDescent="0.25">
      <c r="A117" s="77"/>
      <c r="B117" s="28"/>
      <c r="C117" s="62" t="s">
        <v>397</v>
      </c>
      <c r="D117" s="74">
        <v>36</v>
      </c>
      <c r="E117" s="74">
        <v>44</v>
      </c>
      <c r="F117" s="75">
        <v>11.2</v>
      </c>
      <c r="G117" s="75">
        <v>6.4</v>
      </c>
      <c r="H117" s="75" t="s">
        <v>457</v>
      </c>
      <c r="I117" s="75">
        <v>45</v>
      </c>
      <c r="J117" s="75" t="s">
        <v>194</v>
      </c>
    </row>
    <row r="118" spans="1:10" s="76" customFormat="1" ht="15.05" customHeight="1" x14ac:dyDescent="0.25">
      <c r="A118" s="77"/>
      <c r="B118" s="28"/>
      <c r="C118" s="62" t="s">
        <v>85</v>
      </c>
      <c r="D118" s="74">
        <v>48</v>
      </c>
      <c r="E118" s="74">
        <v>54</v>
      </c>
      <c r="F118" s="75">
        <v>16.2</v>
      </c>
      <c r="G118" s="75">
        <v>9.8000000000000007</v>
      </c>
      <c r="H118" s="75" t="s">
        <v>457</v>
      </c>
      <c r="I118" s="75">
        <v>45</v>
      </c>
      <c r="J118" s="75" t="s">
        <v>192</v>
      </c>
    </row>
    <row r="119" spans="1:10" s="76" customFormat="1" ht="15.05" customHeight="1" x14ac:dyDescent="0.25">
      <c r="A119" s="77"/>
      <c r="B119" s="28"/>
      <c r="C119" s="62" t="s">
        <v>86</v>
      </c>
      <c r="D119" s="74">
        <v>24</v>
      </c>
      <c r="E119" s="74">
        <v>25</v>
      </c>
      <c r="F119" s="75">
        <v>5</v>
      </c>
      <c r="G119" s="75">
        <v>3.1</v>
      </c>
      <c r="H119" s="75" t="s">
        <v>458</v>
      </c>
      <c r="I119" s="75">
        <v>45</v>
      </c>
      <c r="J119" s="75" t="s">
        <v>194</v>
      </c>
    </row>
    <row r="120" spans="1:10" s="76" customFormat="1" ht="15.05" customHeight="1" x14ac:dyDescent="0.25">
      <c r="A120" s="77"/>
      <c r="B120" s="28"/>
      <c r="C120" s="62"/>
      <c r="D120" s="74"/>
      <c r="E120" s="74"/>
      <c r="F120" s="75"/>
      <c r="G120" s="75"/>
      <c r="H120" s="75"/>
      <c r="I120" s="75"/>
      <c r="J120" s="75"/>
    </row>
    <row r="121" spans="1:10" s="80" customFormat="1" ht="15.05" customHeight="1" x14ac:dyDescent="0.25">
      <c r="A121" s="77"/>
      <c r="B121" s="77" t="s">
        <v>16</v>
      </c>
      <c r="C121" s="70"/>
      <c r="D121" s="94">
        <f>SUM(D70:D120)</f>
        <v>3288</v>
      </c>
      <c r="E121" s="94">
        <f>SUM(E70:E120)</f>
        <v>3674</v>
      </c>
      <c r="F121" s="95">
        <f>SUM(F70:F120)</f>
        <v>924.35</v>
      </c>
      <c r="G121" s="95">
        <f>SUM(G70:G120)</f>
        <v>558.5</v>
      </c>
      <c r="H121" s="79" t="s">
        <v>193</v>
      </c>
      <c r="I121" s="79" t="s">
        <v>193</v>
      </c>
      <c r="J121" s="95" t="s">
        <v>193</v>
      </c>
    </row>
    <row r="122" spans="1:10" s="76" customFormat="1" ht="15.05" customHeight="1" x14ac:dyDescent="0.25">
      <c r="A122" s="115"/>
      <c r="B122" s="28" t="s">
        <v>5</v>
      </c>
      <c r="C122" s="62" t="s">
        <v>205</v>
      </c>
      <c r="D122" s="162">
        <v>21</v>
      </c>
      <c r="E122" s="74">
        <v>42</v>
      </c>
      <c r="F122" s="75">
        <v>2.93</v>
      </c>
      <c r="G122" s="75">
        <v>2</v>
      </c>
      <c r="H122" s="75" t="s">
        <v>451</v>
      </c>
      <c r="I122" s="75">
        <v>38</v>
      </c>
      <c r="J122" s="75" t="s">
        <v>192</v>
      </c>
    </row>
    <row r="123" spans="1:10" s="76" customFormat="1" ht="15.05" customHeight="1" x14ac:dyDescent="0.25">
      <c r="A123" s="77"/>
      <c r="B123" s="28"/>
      <c r="C123" s="62" t="s">
        <v>400</v>
      </c>
      <c r="D123" s="74">
        <v>20</v>
      </c>
      <c r="E123" s="74">
        <v>15</v>
      </c>
      <c r="F123" s="75">
        <v>1.81</v>
      </c>
      <c r="G123" s="75">
        <v>0.8</v>
      </c>
      <c r="H123" s="75" t="s">
        <v>450</v>
      </c>
      <c r="I123" s="75">
        <v>38</v>
      </c>
      <c r="J123" s="75" t="s">
        <v>192</v>
      </c>
    </row>
    <row r="124" spans="1:10" s="76" customFormat="1" ht="15.05" customHeight="1" x14ac:dyDescent="0.25">
      <c r="A124" s="77"/>
      <c r="B124" s="28"/>
      <c r="C124" s="62" t="s">
        <v>230</v>
      </c>
      <c r="D124" s="74">
        <v>15</v>
      </c>
      <c r="E124" s="74">
        <v>13</v>
      </c>
      <c r="F124" s="75">
        <v>0.75</v>
      </c>
      <c r="G124" s="75">
        <v>0.4</v>
      </c>
      <c r="H124" s="75" t="s">
        <v>449</v>
      </c>
      <c r="I124" s="75">
        <v>39</v>
      </c>
      <c r="J124" s="75" t="s">
        <v>192</v>
      </c>
    </row>
    <row r="125" spans="1:10" s="76" customFormat="1" ht="15.05" customHeight="1" x14ac:dyDescent="0.25">
      <c r="A125" s="77"/>
      <c r="B125" s="28"/>
      <c r="C125" s="62" t="s">
        <v>473</v>
      </c>
      <c r="D125" s="74">
        <v>21</v>
      </c>
      <c r="E125" s="74">
        <v>36</v>
      </c>
      <c r="F125" s="75">
        <v>3.2</v>
      </c>
      <c r="G125" s="75">
        <v>2.1</v>
      </c>
      <c r="H125" s="161" t="s">
        <v>455</v>
      </c>
      <c r="I125" s="75">
        <v>38</v>
      </c>
      <c r="J125" s="75" t="s">
        <v>192</v>
      </c>
    </row>
    <row r="126" spans="1:10" s="76" customFormat="1" ht="15.05" customHeight="1" x14ac:dyDescent="0.25">
      <c r="A126" s="77"/>
      <c r="B126" s="28"/>
      <c r="C126" s="62" t="s">
        <v>91</v>
      </c>
      <c r="D126" s="74">
        <v>14</v>
      </c>
      <c r="E126" s="74">
        <v>28</v>
      </c>
      <c r="F126" s="75">
        <v>3.07</v>
      </c>
      <c r="G126" s="75">
        <v>2.2000000000000002</v>
      </c>
      <c r="H126" s="75" t="s">
        <v>452</v>
      </c>
      <c r="I126" s="75">
        <v>43</v>
      </c>
      <c r="J126" s="75" t="s">
        <v>194</v>
      </c>
    </row>
    <row r="127" spans="1:10" s="76" customFormat="1" ht="15.05" customHeight="1" x14ac:dyDescent="0.25">
      <c r="A127" s="77"/>
      <c r="B127" s="28"/>
      <c r="C127" s="73" t="s">
        <v>336</v>
      </c>
      <c r="D127" s="74">
        <v>22</v>
      </c>
      <c r="E127" s="74">
        <v>43</v>
      </c>
      <c r="F127" s="75">
        <v>4.32</v>
      </c>
      <c r="G127" s="75">
        <v>2.2999999999999998</v>
      </c>
      <c r="H127" s="75" t="s">
        <v>281</v>
      </c>
      <c r="I127" s="75">
        <v>38.799999999999997</v>
      </c>
      <c r="J127" s="75" t="s">
        <v>192</v>
      </c>
    </row>
    <row r="128" spans="1:10" s="76" customFormat="1" ht="15.05" customHeight="1" x14ac:dyDescent="0.25">
      <c r="A128" s="77"/>
      <c r="B128" s="28"/>
      <c r="C128" s="73" t="s">
        <v>271</v>
      </c>
      <c r="D128" s="74">
        <v>12</v>
      </c>
      <c r="E128" s="74">
        <v>27</v>
      </c>
      <c r="F128" s="75">
        <v>2.4</v>
      </c>
      <c r="G128" s="75">
        <v>1.2</v>
      </c>
      <c r="H128" s="161" t="s">
        <v>282</v>
      </c>
      <c r="I128" s="75">
        <v>39</v>
      </c>
      <c r="J128" s="75" t="s">
        <v>192</v>
      </c>
    </row>
    <row r="129" spans="1:10" s="76" customFormat="1" ht="15.05" customHeight="1" x14ac:dyDescent="0.25">
      <c r="A129" s="77"/>
      <c r="B129" s="28"/>
      <c r="C129" s="62" t="s">
        <v>401</v>
      </c>
      <c r="D129" s="74">
        <v>24</v>
      </c>
      <c r="E129" s="74">
        <v>42</v>
      </c>
      <c r="F129" s="75">
        <v>3.19</v>
      </c>
      <c r="G129" s="75">
        <v>2.4</v>
      </c>
      <c r="H129" s="75" t="s">
        <v>448</v>
      </c>
      <c r="I129" s="75">
        <v>40</v>
      </c>
      <c r="J129" s="75" t="s">
        <v>194</v>
      </c>
    </row>
    <row r="130" spans="1:10" s="76" customFormat="1" ht="15.05" customHeight="1" x14ac:dyDescent="0.25">
      <c r="A130" s="77"/>
      <c r="B130" s="28"/>
      <c r="C130" s="62" t="s">
        <v>94</v>
      </c>
      <c r="D130" s="74">
        <v>23</v>
      </c>
      <c r="E130" s="74">
        <v>50</v>
      </c>
      <c r="F130" s="75">
        <v>3.51</v>
      </c>
      <c r="G130" s="75">
        <v>2.4</v>
      </c>
      <c r="H130" s="75" t="s">
        <v>447</v>
      </c>
      <c r="I130" s="75">
        <v>30</v>
      </c>
      <c r="J130" s="75" t="s">
        <v>192</v>
      </c>
    </row>
    <row r="131" spans="1:10" s="76" customFormat="1" ht="15.05" customHeight="1" x14ac:dyDescent="0.25">
      <c r="A131" s="115"/>
      <c r="C131" s="62" t="s">
        <v>95</v>
      </c>
      <c r="D131" s="74">
        <v>24</v>
      </c>
      <c r="E131" s="74">
        <v>46</v>
      </c>
      <c r="F131" s="75">
        <v>3.39</v>
      </c>
      <c r="G131" s="75">
        <v>2.4</v>
      </c>
      <c r="H131" s="75" t="s">
        <v>446</v>
      </c>
      <c r="I131" s="75">
        <v>38.5</v>
      </c>
      <c r="J131" s="75" t="s">
        <v>192</v>
      </c>
    </row>
    <row r="132" spans="1:10" s="76" customFormat="1" ht="15.05" customHeight="1" x14ac:dyDescent="0.25">
      <c r="A132" s="115"/>
      <c r="C132" s="62" t="s">
        <v>399</v>
      </c>
      <c r="D132" s="74">
        <v>12</v>
      </c>
      <c r="E132" s="74">
        <v>12</v>
      </c>
      <c r="F132" s="75">
        <v>3.8</v>
      </c>
      <c r="G132" s="75">
        <v>2</v>
      </c>
      <c r="H132" s="75" t="s">
        <v>276</v>
      </c>
      <c r="I132" s="75">
        <v>36</v>
      </c>
      <c r="J132" s="75" t="s">
        <v>194</v>
      </c>
    </row>
    <row r="133" spans="1:10" s="76" customFormat="1" ht="15.05" customHeight="1" x14ac:dyDescent="0.25">
      <c r="C133" s="62" t="s">
        <v>474</v>
      </c>
      <c r="D133" s="74">
        <v>16</v>
      </c>
      <c r="E133" s="74">
        <v>7</v>
      </c>
      <c r="F133" s="75">
        <v>3</v>
      </c>
      <c r="G133" s="75">
        <v>2</v>
      </c>
      <c r="H133" s="75" t="s">
        <v>276</v>
      </c>
      <c r="I133" s="75">
        <v>35</v>
      </c>
      <c r="J133" s="75" t="s">
        <v>194</v>
      </c>
    </row>
    <row r="134" spans="1:10" s="76" customFormat="1" ht="15.05" customHeight="1" x14ac:dyDescent="0.25">
      <c r="A134" s="115" t="s">
        <v>222</v>
      </c>
      <c r="B134" s="28"/>
      <c r="C134" s="62" t="s">
        <v>203</v>
      </c>
      <c r="D134" s="74">
        <v>16</v>
      </c>
      <c r="E134" s="74">
        <v>32</v>
      </c>
      <c r="F134" s="75">
        <v>1.6</v>
      </c>
      <c r="G134" s="75">
        <v>0.8</v>
      </c>
      <c r="H134" s="75" t="s">
        <v>445</v>
      </c>
      <c r="I134" s="75">
        <v>39</v>
      </c>
      <c r="J134" s="75" t="s">
        <v>192</v>
      </c>
    </row>
    <row r="135" spans="1:10" s="76" customFormat="1" ht="15.05" customHeight="1" x14ac:dyDescent="0.25">
      <c r="B135" s="28"/>
      <c r="C135" s="62" t="s">
        <v>99</v>
      </c>
      <c r="D135" s="74">
        <v>28</v>
      </c>
      <c r="E135" s="74">
        <v>51</v>
      </c>
      <c r="F135" s="75">
        <v>5.16</v>
      </c>
      <c r="G135" s="75">
        <v>5.2</v>
      </c>
      <c r="H135" s="75" t="s">
        <v>446</v>
      </c>
      <c r="I135" s="75">
        <v>39</v>
      </c>
      <c r="J135" s="75" t="s">
        <v>192</v>
      </c>
    </row>
    <row r="136" spans="1:10" s="76" customFormat="1" ht="15.05" customHeight="1" x14ac:dyDescent="0.25">
      <c r="A136" s="115"/>
      <c r="B136" s="28"/>
      <c r="C136" s="62" t="s">
        <v>100</v>
      </c>
      <c r="D136" s="74">
        <v>22</v>
      </c>
      <c r="E136" s="74">
        <v>46</v>
      </c>
      <c r="F136" s="75">
        <v>3.6</v>
      </c>
      <c r="G136" s="75">
        <v>2.4</v>
      </c>
      <c r="H136" s="75" t="s">
        <v>282</v>
      </c>
      <c r="I136" s="75">
        <v>39</v>
      </c>
      <c r="J136" s="75" t="s">
        <v>192</v>
      </c>
    </row>
    <row r="137" spans="1:10" s="76" customFormat="1" ht="15.05" customHeight="1" x14ac:dyDescent="0.25">
      <c r="A137" s="77"/>
      <c r="B137" s="28"/>
      <c r="C137" s="62" t="s">
        <v>101</v>
      </c>
      <c r="D137" s="74">
        <v>8</v>
      </c>
      <c r="E137" s="74">
        <v>3</v>
      </c>
      <c r="F137" s="75">
        <v>2</v>
      </c>
      <c r="G137" s="75">
        <v>1</v>
      </c>
      <c r="H137" s="75" t="s">
        <v>447</v>
      </c>
      <c r="I137" s="75">
        <v>44</v>
      </c>
      <c r="J137" s="75" t="s">
        <v>192</v>
      </c>
    </row>
    <row r="138" spans="1:10" s="76" customFormat="1" ht="15.05" customHeight="1" x14ac:dyDescent="0.25">
      <c r="A138" s="115"/>
      <c r="B138" s="28"/>
      <c r="C138" s="62" t="s">
        <v>106</v>
      </c>
      <c r="D138" s="74">
        <v>18</v>
      </c>
      <c r="E138" s="74">
        <v>16</v>
      </c>
      <c r="F138" s="75">
        <v>2.48</v>
      </c>
      <c r="G138" s="75">
        <v>1.8</v>
      </c>
      <c r="H138" s="75" t="s">
        <v>453</v>
      </c>
      <c r="I138" s="75">
        <v>45</v>
      </c>
      <c r="J138" s="75" t="s">
        <v>192</v>
      </c>
    </row>
    <row r="139" spans="1:10" s="76" customFormat="1" ht="15.05" customHeight="1" x14ac:dyDescent="0.25">
      <c r="A139" s="77"/>
      <c r="B139" s="28"/>
      <c r="C139" s="62" t="s">
        <v>102</v>
      </c>
      <c r="D139" s="74">
        <v>20</v>
      </c>
      <c r="E139" s="74">
        <v>37</v>
      </c>
      <c r="F139" s="75">
        <v>2.2599999999999998</v>
      </c>
      <c r="G139" s="75">
        <v>1.1000000000000001</v>
      </c>
      <c r="H139" s="75" t="s">
        <v>454</v>
      </c>
      <c r="I139" s="75">
        <v>39</v>
      </c>
      <c r="J139" s="75" t="s">
        <v>192</v>
      </c>
    </row>
    <row r="140" spans="1:10" s="76" customFormat="1" ht="15.05" customHeight="1" x14ac:dyDescent="0.25">
      <c r="A140" s="77"/>
      <c r="B140" s="28"/>
      <c r="C140" s="62" t="s">
        <v>103</v>
      </c>
      <c r="D140" s="74">
        <v>25</v>
      </c>
      <c r="E140" s="74">
        <v>45</v>
      </c>
      <c r="F140" s="75">
        <v>4</v>
      </c>
      <c r="G140" s="75">
        <v>3.1</v>
      </c>
      <c r="H140" s="75" t="s">
        <v>455</v>
      </c>
      <c r="I140" s="75">
        <v>39</v>
      </c>
      <c r="J140" s="75" t="s">
        <v>192</v>
      </c>
    </row>
    <row r="141" spans="1:10" s="76" customFormat="1" ht="15.05" customHeight="1" x14ac:dyDescent="0.25">
      <c r="A141" s="77"/>
      <c r="B141" s="28"/>
      <c r="C141" s="62" t="s">
        <v>104</v>
      </c>
      <c r="D141" s="74">
        <v>17</v>
      </c>
      <c r="E141" s="74">
        <v>17</v>
      </c>
      <c r="F141" s="75">
        <v>0.48</v>
      </c>
      <c r="G141" s="75">
        <v>0</v>
      </c>
      <c r="H141" s="75" t="s">
        <v>450</v>
      </c>
      <c r="I141" s="75">
        <v>38</v>
      </c>
      <c r="J141" s="75" t="s">
        <v>192</v>
      </c>
    </row>
    <row r="142" spans="1:10" s="76" customFormat="1" ht="15.05" customHeight="1" x14ac:dyDescent="0.25">
      <c r="A142" s="77"/>
      <c r="B142" s="28"/>
      <c r="C142" s="62" t="s">
        <v>105</v>
      </c>
      <c r="D142" s="74">
        <v>25</v>
      </c>
      <c r="E142" s="74">
        <v>54</v>
      </c>
      <c r="F142" s="75">
        <v>3.7</v>
      </c>
      <c r="G142" s="75">
        <v>2.1</v>
      </c>
      <c r="H142" s="75" t="s">
        <v>281</v>
      </c>
      <c r="I142" s="75">
        <v>22</v>
      </c>
      <c r="J142" s="75" t="s">
        <v>192</v>
      </c>
    </row>
    <row r="143" spans="1:10" s="76" customFormat="1" ht="15.05" customHeight="1" x14ac:dyDescent="0.25">
      <c r="A143" s="77"/>
      <c r="B143" s="28"/>
      <c r="C143" s="62" t="s">
        <v>337</v>
      </c>
      <c r="D143" s="74">
        <v>16</v>
      </c>
      <c r="E143" s="74">
        <v>25</v>
      </c>
      <c r="F143" s="75">
        <v>1.4</v>
      </c>
      <c r="G143" s="75">
        <v>0.7</v>
      </c>
      <c r="H143" s="75" t="s">
        <v>456</v>
      </c>
      <c r="I143" s="75">
        <v>39</v>
      </c>
      <c r="J143" s="75" t="s">
        <v>192</v>
      </c>
    </row>
    <row r="144" spans="1:10" s="76" customFormat="1" ht="15.05" customHeight="1" x14ac:dyDescent="0.25">
      <c r="A144" s="77"/>
      <c r="B144" s="28"/>
      <c r="C144" s="62" t="s">
        <v>107</v>
      </c>
      <c r="D144" s="74">
        <v>21</v>
      </c>
      <c r="E144" s="74">
        <v>44</v>
      </c>
      <c r="F144" s="75">
        <v>3.65</v>
      </c>
      <c r="G144" s="75">
        <v>2.2000000000000002</v>
      </c>
      <c r="H144" s="75" t="s">
        <v>282</v>
      </c>
      <c r="I144" s="75">
        <v>39</v>
      </c>
      <c r="J144" s="75" t="s">
        <v>192</v>
      </c>
    </row>
    <row r="145" spans="1:10" s="76" customFormat="1" ht="15.05" customHeight="1" x14ac:dyDescent="0.25">
      <c r="A145" s="77"/>
      <c r="B145" s="28"/>
      <c r="C145" s="62" t="s">
        <v>204</v>
      </c>
      <c r="D145" s="74">
        <v>20</v>
      </c>
      <c r="E145" s="74">
        <v>58</v>
      </c>
      <c r="F145" s="75">
        <v>4.07</v>
      </c>
      <c r="G145" s="75">
        <v>2.8</v>
      </c>
      <c r="H145" s="75" t="s">
        <v>281</v>
      </c>
      <c r="I145" s="75">
        <v>30</v>
      </c>
      <c r="J145" s="75" t="s">
        <v>192</v>
      </c>
    </row>
    <row r="146" spans="1:10" s="76" customFormat="1" ht="15.05" customHeight="1" x14ac:dyDescent="0.25">
      <c r="A146" s="77"/>
      <c r="B146" s="28"/>
      <c r="C146" s="62" t="s">
        <v>108</v>
      </c>
      <c r="D146" s="74">
        <v>32</v>
      </c>
      <c r="E146" s="74">
        <v>32</v>
      </c>
      <c r="F146" s="75">
        <v>5.6</v>
      </c>
      <c r="G146" s="75">
        <v>2.1</v>
      </c>
      <c r="H146" s="75" t="s">
        <v>445</v>
      </c>
      <c r="I146" s="75">
        <v>41</v>
      </c>
      <c r="J146" s="75" t="s">
        <v>194</v>
      </c>
    </row>
    <row r="147" spans="1:10" s="76" customFormat="1" ht="15.05" customHeight="1" x14ac:dyDescent="0.25">
      <c r="A147" s="77"/>
      <c r="B147" s="28"/>
      <c r="C147" s="62" t="s">
        <v>109</v>
      </c>
      <c r="D147" s="74">
        <v>17</v>
      </c>
      <c r="E147" s="74">
        <v>33</v>
      </c>
      <c r="F147" s="75">
        <v>4</v>
      </c>
      <c r="G147" s="75">
        <v>2.4</v>
      </c>
      <c r="H147" s="75" t="s">
        <v>276</v>
      </c>
      <c r="I147" s="75">
        <v>41</v>
      </c>
      <c r="J147" s="75" t="s">
        <v>192</v>
      </c>
    </row>
    <row r="148" spans="1:10" s="76" customFormat="1" ht="15.05" customHeight="1" x14ac:dyDescent="0.25">
      <c r="A148" s="77"/>
      <c r="B148" s="28"/>
      <c r="C148" s="62"/>
      <c r="D148" s="74"/>
      <c r="E148" s="74"/>
      <c r="F148" s="75"/>
      <c r="G148" s="75"/>
      <c r="H148" s="75"/>
      <c r="I148" s="75"/>
      <c r="J148" s="75"/>
    </row>
    <row r="149" spans="1:10" s="80" customFormat="1" ht="15.05" customHeight="1" x14ac:dyDescent="0.25">
      <c r="A149" s="77"/>
      <c r="B149" s="77" t="s">
        <v>20</v>
      </c>
      <c r="C149" s="70"/>
      <c r="D149" s="94">
        <f>SUM(D122:D148)</f>
        <v>509</v>
      </c>
      <c r="E149" s="94">
        <f>SUM(E122:E148)</f>
        <v>854</v>
      </c>
      <c r="F149" s="95">
        <f>SUM(F122:F148)</f>
        <v>79.369999999999976</v>
      </c>
      <c r="G149" s="95">
        <f>SUM(G122:G148)</f>
        <v>49.900000000000006</v>
      </c>
      <c r="H149" s="79" t="s">
        <v>193</v>
      </c>
      <c r="I149" s="79" t="s">
        <v>193</v>
      </c>
      <c r="J149" s="95" t="s">
        <v>193</v>
      </c>
    </row>
    <row r="150" spans="1:10" s="76" customFormat="1" ht="15.05" customHeight="1" x14ac:dyDescent="0.25">
      <c r="A150" s="148" t="s">
        <v>110</v>
      </c>
      <c r="B150" s="120" t="s">
        <v>5</v>
      </c>
      <c r="C150" s="138" t="s">
        <v>338</v>
      </c>
      <c r="D150" s="149">
        <v>26</v>
      </c>
      <c r="E150" s="149">
        <v>37</v>
      </c>
      <c r="F150" s="150">
        <v>2.0499999999999998</v>
      </c>
      <c r="G150" s="150">
        <v>1.6</v>
      </c>
      <c r="H150" s="150" t="s">
        <v>451</v>
      </c>
      <c r="I150" s="150">
        <v>32</v>
      </c>
      <c r="J150" s="150" t="s">
        <v>192</v>
      </c>
    </row>
    <row r="151" spans="1:10" s="76" customFormat="1" ht="15.05" customHeight="1" x14ac:dyDescent="0.25">
      <c r="A151" s="82" t="s">
        <v>111</v>
      </c>
      <c r="B151" s="15" t="s">
        <v>14</v>
      </c>
      <c r="C151" s="83" t="s">
        <v>407</v>
      </c>
      <c r="D151" s="84">
        <v>25</v>
      </c>
      <c r="E151" s="84">
        <v>29</v>
      </c>
      <c r="F151" s="85">
        <v>6.13</v>
      </c>
      <c r="G151" s="85">
        <v>3.1</v>
      </c>
      <c r="H151" s="85" t="s">
        <v>250</v>
      </c>
      <c r="I151" s="85">
        <v>45</v>
      </c>
      <c r="J151" s="85" t="s">
        <v>194</v>
      </c>
    </row>
    <row r="152" spans="1:10" s="76" customFormat="1" ht="15.05" customHeight="1" x14ac:dyDescent="0.25">
      <c r="A152" s="77"/>
      <c r="B152" s="28"/>
      <c r="C152" s="86" t="s">
        <v>339</v>
      </c>
      <c r="D152" s="74">
        <v>100</v>
      </c>
      <c r="E152" s="74">
        <v>100</v>
      </c>
      <c r="F152" s="75">
        <v>29.9</v>
      </c>
      <c r="G152" s="75">
        <v>16.899999999999999</v>
      </c>
      <c r="H152" s="75" t="s">
        <v>457</v>
      </c>
      <c r="I152" s="75">
        <v>45</v>
      </c>
      <c r="J152" s="75" t="s">
        <v>194</v>
      </c>
    </row>
    <row r="153" spans="1:10" s="76" customFormat="1" ht="15.05" customHeight="1" x14ac:dyDescent="0.25">
      <c r="A153" s="77"/>
      <c r="B153" s="28"/>
      <c r="C153" s="73" t="s">
        <v>113</v>
      </c>
      <c r="D153" s="74">
        <v>84</v>
      </c>
      <c r="E153" s="74">
        <v>96</v>
      </c>
      <c r="F153" s="75">
        <v>25</v>
      </c>
      <c r="G153" s="75">
        <v>14.3</v>
      </c>
      <c r="H153" s="75" t="s">
        <v>235</v>
      </c>
      <c r="I153" s="75">
        <v>45</v>
      </c>
      <c r="J153" s="75" t="s">
        <v>192</v>
      </c>
    </row>
    <row r="154" spans="1:10" s="76" customFormat="1" ht="15.05" customHeight="1" x14ac:dyDescent="0.25">
      <c r="A154" s="77"/>
      <c r="B154" s="28"/>
      <c r="C154" s="62" t="s">
        <v>114</v>
      </c>
      <c r="D154" s="74">
        <v>52</v>
      </c>
      <c r="E154" s="74">
        <v>76</v>
      </c>
      <c r="F154" s="75">
        <v>13.7</v>
      </c>
      <c r="G154" s="75">
        <v>7.9</v>
      </c>
      <c r="H154" s="75" t="s">
        <v>458</v>
      </c>
      <c r="I154" s="75">
        <v>47</v>
      </c>
      <c r="J154" s="75" t="s">
        <v>194</v>
      </c>
    </row>
    <row r="155" spans="1:10" s="76" customFormat="1" ht="15.05" customHeight="1" x14ac:dyDescent="0.25">
      <c r="A155" s="77"/>
      <c r="B155" s="28"/>
      <c r="C155" s="62" t="s">
        <v>115</v>
      </c>
      <c r="D155" s="74">
        <v>52</v>
      </c>
      <c r="E155" s="74">
        <v>70</v>
      </c>
      <c r="F155" s="75">
        <v>12.9</v>
      </c>
      <c r="G155" s="75">
        <v>7.8</v>
      </c>
      <c r="H155" s="75" t="s">
        <v>458</v>
      </c>
      <c r="I155" s="75">
        <v>47</v>
      </c>
      <c r="J155" s="75" t="s">
        <v>194</v>
      </c>
    </row>
    <row r="156" spans="1:10" s="80" customFormat="1" ht="15.05" customHeight="1" x14ac:dyDescent="0.25">
      <c r="A156" s="77"/>
      <c r="B156" s="77" t="s">
        <v>16</v>
      </c>
      <c r="C156" s="70"/>
      <c r="D156" s="78">
        <f>SUM(D151:D155)</f>
        <v>313</v>
      </c>
      <c r="E156" s="78">
        <f>SUM(E151:E155)</f>
        <v>371</v>
      </c>
      <c r="F156" s="79">
        <f>SUM(F151:F155)</f>
        <v>87.63000000000001</v>
      </c>
      <c r="G156" s="79">
        <f>SUM(G151:G155)</f>
        <v>49.999999999999993</v>
      </c>
      <c r="H156" s="79" t="s">
        <v>193</v>
      </c>
      <c r="I156" s="79" t="s">
        <v>193</v>
      </c>
      <c r="J156" s="79" t="s">
        <v>193</v>
      </c>
    </row>
    <row r="157" spans="1:10" s="76" customFormat="1" ht="15.05" customHeight="1" x14ac:dyDescent="0.25">
      <c r="A157" s="77"/>
      <c r="B157" s="28" t="s">
        <v>5</v>
      </c>
      <c r="C157" s="62" t="s">
        <v>118</v>
      </c>
      <c r="D157" s="74">
        <v>4</v>
      </c>
      <c r="E157" s="74">
        <v>6</v>
      </c>
      <c r="F157" s="75">
        <v>3</v>
      </c>
      <c r="G157" s="75">
        <v>3</v>
      </c>
      <c r="H157" s="75" t="s">
        <v>454</v>
      </c>
      <c r="I157" s="75">
        <v>36</v>
      </c>
      <c r="J157" s="75" t="s">
        <v>192</v>
      </c>
    </row>
    <row r="158" spans="1:10" s="76" customFormat="1" ht="15.05" customHeight="1" x14ac:dyDescent="0.25">
      <c r="A158" s="77"/>
      <c r="C158" s="62" t="s">
        <v>116</v>
      </c>
      <c r="D158" s="74">
        <v>17</v>
      </c>
      <c r="E158" s="74">
        <v>49</v>
      </c>
      <c r="F158" s="75">
        <v>1.56</v>
      </c>
      <c r="G158" s="75">
        <v>0.8</v>
      </c>
      <c r="H158" s="75" t="s">
        <v>288</v>
      </c>
      <c r="I158" s="75">
        <v>32</v>
      </c>
      <c r="J158" s="75" t="s">
        <v>192</v>
      </c>
    </row>
    <row r="159" spans="1:10" s="76" customFormat="1" ht="15.05" customHeight="1" x14ac:dyDescent="0.25">
      <c r="A159" s="77"/>
      <c r="B159" s="28"/>
      <c r="C159" s="62" t="s">
        <v>117</v>
      </c>
      <c r="D159" s="74">
        <v>17</v>
      </c>
      <c r="E159" s="74">
        <v>23</v>
      </c>
      <c r="F159" s="75">
        <v>1</v>
      </c>
      <c r="G159" s="75">
        <v>0.5</v>
      </c>
      <c r="H159" s="75" t="s">
        <v>287</v>
      </c>
      <c r="I159" s="75">
        <v>39</v>
      </c>
      <c r="J159" s="75" t="s">
        <v>192</v>
      </c>
    </row>
    <row r="160" spans="1:10" s="76" customFormat="1" ht="15.05" customHeight="1" x14ac:dyDescent="0.25">
      <c r="A160" s="77"/>
      <c r="B160" s="28"/>
      <c r="C160" s="62" t="s">
        <v>436</v>
      </c>
      <c r="D160" s="74">
        <v>15</v>
      </c>
      <c r="E160" s="74">
        <v>23</v>
      </c>
      <c r="F160" s="75">
        <v>1.95</v>
      </c>
      <c r="G160" s="75">
        <v>1</v>
      </c>
      <c r="H160" s="75" t="s">
        <v>459</v>
      </c>
      <c r="I160" s="75">
        <v>46</v>
      </c>
      <c r="J160" s="75" t="s">
        <v>192</v>
      </c>
    </row>
    <row r="161" spans="1:10" s="80" customFormat="1" ht="15.05" customHeight="1" x14ac:dyDescent="0.25">
      <c r="A161" s="77"/>
      <c r="B161" s="77" t="s">
        <v>20</v>
      </c>
      <c r="C161" s="70"/>
      <c r="D161" s="78">
        <f>SUM(D157:D160)</f>
        <v>53</v>
      </c>
      <c r="E161" s="78">
        <f>SUM(E157:E160)</f>
        <v>101</v>
      </c>
      <c r="F161" s="79">
        <f>SUM(F157:F160)</f>
        <v>7.5100000000000007</v>
      </c>
      <c r="G161" s="79">
        <f>SUM(G157:G160)</f>
        <v>5.3</v>
      </c>
      <c r="H161" s="79" t="s">
        <v>193</v>
      </c>
      <c r="I161" s="79" t="s">
        <v>193</v>
      </c>
      <c r="J161" s="79" t="s">
        <v>193</v>
      </c>
    </row>
    <row r="162" spans="1:10" s="76" customFormat="1" ht="15.05" customHeight="1" x14ac:dyDescent="0.25">
      <c r="A162" s="148" t="s">
        <v>119</v>
      </c>
      <c r="B162" s="120" t="s">
        <v>5</v>
      </c>
      <c r="C162" s="138" t="s">
        <v>207</v>
      </c>
      <c r="D162" s="149">
        <v>17</v>
      </c>
      <c r="E162" s="149">
        <v>18</v>
      </c>
      <c r="F162" s="150">
        <v>1.98</v>
      </c>
      <c r="G162" s="150">
        <v>1</v>
      </c>
      <c r="H162" s="150" t="s">
        <v>475</v>
      </c>
      <c r="I162" s="150" t="s">
        <v>420</v>
      </c>
      <c r="J162" s="150" t="s">
        <v>192</v>
      </c>
    </row>
    <row r="163" spans="1:10" s="76" customFormat="1" ht="15.05" customHeight="1" x14ac:dyDescent="0.25">
      <c r="A163" s="148" t="s">
        <v>121</v>
      </c>
      <c r="B163" s="120" t="s">
        <v>5</v>
      </c>
      <c r="C163" s="151" t="s">
        <v>340</v>
      </c>
      <c r="D163" s="149">
        <v>17</v>
      </c>
      <c r="E163" s="149">
        <v>23</v>
      </c>
      <c r="F163" s="150">
        <v>0.75</v>
      </c>
      <c r="G163" s="150">
        <v>0.4</v>
      </c>
      <c r="H163" s="150" t="s">
        <v>460</v>
      </c>
      <c r="I163" s="150">
        <v>40</v>
      </c>
      <c r="J163" s="150" t="s">
        <v>192</v>
      </c>
    </row>
    <row r="164" spans="1:10" s="76" customFormat="1" ht="15.05" customHeight="1" x14ac:dyDescent="0.25">
      <c r="A164" s="77" t="s">
        <v>122</v>
      </c>
      <c r="B164" s="28" t="s">
        <v>14</v>
      </c>
      <c r="C164" s="62" t="s">
        <v>123</v>
      </c>
      <c r="D164" s="74">
        <v>90</v>
      </c>
      <c r="E164" s="74">
        <v>122</v>
      </c>
      <c r="F164" s="75">
        <v>28.3</v>
      </c>
      <c r="G164" s="75">
        <v>16.899999999999999</v>
      </c>
      <c r="H164" s="75" t="s">
        <v>235</v>
      </c>
      <c r="I164" s="159">
        <v>50</v>
      </c>
      <c r="J164" s="157" t="s">
        <v>194</v>
      </c>
    </row>
    <row r="165" spans="1:10" s="76" customFormat="1" ht="15.05" customHeight="1" x14ac:dyDescent="0.25">
      <c r="A165" s="77"/>
      <c r="B165" s="28"/>
      <c r="C165" s="73" t="s">
        <v>341</v>
      </c>
      <c r="D165" s="74">
        <v>118</v>
      </c>
      <c r="E165" s="74">
        <v>158</v>
      </c>
      <c r="F165" s="75">
        <v>39.4</v>
      </c>
      <c r="G165" s="75">
        <v>24</v>
      </c>
      <c r="H165" s="75" t="s">
        <v>235</v>
      </c>
      <c r="I165" s="160">
        <v>46</v>
      </c>
      <c r="J165" s="158" t="s">
        <v>194</v>
      </c>
    </row>
    <row r="166" spans="1:10" s="76" customFormat="1" ht="15.05" customHeight="1" x14ac:dyDescent="0.25">
      <c r="A166" s="77"/>
      <c r="B166" s="28"/>
      <c r="C166" s="73" t="s">
        <v>124</v>
      </c>
      <c r="D166" s="74">
        <v>98</v>
      </c>
      <c r="E166" s="74">
        <v>123</v>
      </c>
      <c r="F166" s="75">
        <v>36.799999999999997</v>
      </c>
      <c r="G166" s="75">
        <v>21</v>
      </c>
      <c r="H166" s="75" t="s">
        <v>235</v>
      </c>
      <c r="I166" s="160">
        <v>45</v>
      </c>
      <c r="J166" s="158" t="s">
        <v>194</v>
      </c>
    </row>
    <row r="167" spans="1:10" s="76" customFormat="1" ht="15.05" customHeight="1" x14ac:dyDescent="0.25">
      <c r="A167" s="77"/>
      <c r="B167" s="28"/>
      <c r="C167" s="73" t="s">
        <v>342</v>
      </c>
      <c r="D167" s="74">
        <v>60</v>
      </c>
      <c r="E167" s="74">
        <v>75</v>
      </c>
      <c r="F167" s="75">
        <v>17.940000000000001</v>
      </c>
      <c r="G167" s="75">
        <v>12.7</v>
      </c>
      <c r="H167" s="75" t="s">
        <v>235</v>
      </c>
      <c r="I167" s="160">
        <v>45</v>
      </c>
      <c r="J167" s="158" t="s">
        <v>194</v>
      </c>
    </row>
    <row r="168" spans="1:10" s="76" customFormat="1" ht="15.05" customHeight="1" x14ac:dyDescent="0.25">
      <c r="A168" s="77"/>
      <c r="B168" s="28"/>
      <c r="C168" s="73" t="s">
        <v>476</v>
      </c>
      <c r="D168" s="74">
        <v>56</v>
      </c>
      <c r="E168" s="74">
        <v>77</v>
      </c>
      <c r="F168" s="75">
        <v>14.9</v>
      </c>
      <c r="G168" s="75">
        <v>9</v>
      </c>
      <c r="H168" s="75" t="s">
        <v>235</v>
      </c>
      <c r="I168" s="160">
        <v>50</v>
      </c>
      <c r="J168" s="158" t="s">
        <v>194</v>
      </c>
    </row>
    <row r="169" spans="1:10" s="76" customFormat="1" ht="15.05" customHeight="1" x14ac:dyDescent="0.25">
      <c r="A169" s="77"/>
      <c r="B169" s="28"/>
      <c r="C169" s="73" t="s">
        <v>409</v>
      </c>
      <c r="D169" s="74">
        <v>50</v>
      </c>
      <c r="E169" s="74">
        <v>75</v>
      </c>
      <c r="F169" s="75">
        <v>15</v>
      </c>
      <c r="G169" s="75">
        <v>7</v>
      </c>
      <c r="H169" s="75" t="s">
        <v>457</v>
      </c>
      <c r="I169" s="160">
        <v>50</v>
      </c>
      <c r="J169" s="158" t="s">
        <v>194</v>
      </c>
    </row>
    <row r="170" spans="1:10" s="80" customFormat="1" ht="15.05" customHeight="1" x14ac:dyDescent="0.25">
      <c r="A170" s="77"/>
      <c r="B170" s="77" t="s">
        <v>16</v>
      </c>
      <c r="C170" s="77"/>
      <c r="D170" s="78">
        <f>SUM(D164:D169)</f>
        <v>472</v>
      </c>
      <c r="E170" s="78">
        <f t="shared" ref="E170:F170" si="9">SUM(E164:E169)</f>
        <v>630</v>
      </c>
      <c r="F170" s="79">
        <f t="shared" si="9"/>
        <v>152.34</v>
      </c>
      <c r="G170" s="79">
        <f>SUM(G164:G169)</f>
        <v>90.6</v>
      </c>
      <c r="H170" s="79" t="s">
        <v>193</v>
      </c>
      <c r="I170" s="79" t="s">
        <v>193</v>
      </c>
      <c r="J170" s="79" t="s">
        <v>193</v>
      </c>
    </row>
    <row r="171" spans="1:10" s="76" customFormat="1" ht="15.05" customHeight="1" x14ac:dyDescent="0.25">
      <c r="A171" s="77"/>
      <c r="B171" s="28" t="s">
        <v>5</v>
      </c>
      <c r="C171" s="62" t="s">
        <v>125</v>
      </c>
      <c r="D171" s="74">
        <v>15</v>
      </c>
      <c r="E171" s="74">
        <v>34</v>
      </c>
      <c r="F171" s="75">
        <v>2.19</v>
      </c>
      <c r="G171" s="75">
        <v>0.9</v>
      </c>
      <c r="H171" s="75" t="s">
        <v>448</v>
      </c>
      <c r="I171" s="75">
        <v>38.5</v>
      </c>
      <c r="J171" s="75" t="s">
        <v>192</v>
      </c>
    </row>
    <row r="172" spans="1:10" s="76" customFormat="1" ht="15.05" customHeight="1" x14ac:dyDescent="0.25">
      <c r="A172" s="77"/>
      <c r="B172" s="28"/>
      <c r="C172" s="62" t="s">
        <v>343</v>
      </c>
      <c r="D172" s="74">
        <v>16</v>
      </c>
      <c r="E172" s="74">
        <v>23</v>
      </c>
      <c r="F172" s="75">
        <v>1.5</v>
      </c>
      <c r="G172" s="75">
        <v>0.8</v>
      </c>
      <c r="H172" s="75" t="s">
        <v>461</v>
      </c>
      <c r="I172" s="75">
        <v>39</v>
      </c>
      <c r="J172" s="75" t="s">
        <v>192</v>
      </c>
    </row>
    <row r="173" spans="1:10" s="76" customFormat="1" ht="15.05" customHeight="1" x14ac:dyDescent="0.25">
      <c r="A173" s="77"/>
      <c r="B173" s="28"/>
      <c r="C173" s="62" t="s">
        <v>126</v>
      </c>
      <c r="D173" s="74">
        <v>39</v>
      </c>
      <c r="E173" s="74">
        <v>84</v>
      </c>
      <c r="F173" s="75">
        <v>5.9</v>
      </c>
      <c r="G173" s="75">
        <v>3.7</v>
      </c>
      <c r="H173" s="75" t="s">
        <v>285</v>
      </c>
      <c r="I173" s="75">
        <v>39</v>
      </c>
      <c r="J173" s="75" t="s">
        <v>192</v>
      </c>
    </row>
    <row r="174" spans="1:10" s="76" customFormat="1" ht="15.05" customHeight="1" x14ac:dyDescent="0.25">
      <c r="A174" s="77"/>
      <c r="B174" s="28"/>
      <c r="C174" s="73" t="s">
        <v>344</v>
      </c>
      <c r="D174" s="74">
        <v>12</v>
      </c>
      <c r="E174" s="74">
        <v>31</v>
      </c>
      <c r="F174" s="75">
        <v>4</v>
      </c>
      <c r="G174" s="75">
        <v>1.6</v>
      </c>
      <c r="H174" s="75" t="s">
        <v>448</v>
      </c>
      <c r="I174" s="75">
        <v>38</v>
      </c>
      <c r="J174" s="75" t="s">
        <v>192</v>
      </c>
    </row>
    <row r="175" spans="1:10" s="76" customFormat="1" ht="15.05" customHeight="1" x14ac:dyDescent="0.25">
      <c r="A175" s="77"/>
      <c r="B175" s="28"/>
      <c r="C175" s="62" t="s">
        <v>127</v>
      </c>
      <c r="D175" s="74">
        <v>21</v>
      </c>
      <c r="E175" s="74">
        <v>53</v>
      </c>
      <c r="F175" s="75">
        <v>2.79</v>
      </c>
      <c r="G175" s="75">
        <v>1.9</v>
      </c>
      <c r="H175" s="75" t="s">
        <v>448</v>
      </c>
      <c r="I175" s="75">
        <v>40</v>
      </c>
      <c r="J175" s="75" t="s">
        <v>192</v>
      </c>
    </row>
    <row r="176" spans="1:10" s="76" customFormat="1" ht="15.05" customHeight="1" x14ac:dyDescent="0.25">
      <c r="A176" s="77"/>
      <c r="B176" s="28"/>
      <c r="C176" s="62" t="s">
        <v>128</v>
      </c>
      <c r="D176" s="74">
        <v>18</v>
      </c>
      <c r="E176" s="74">
        <v>40</v>
      </c>
      <c r="F176" s="75">
        <v>2</v>
      </c>
      <c r="G176" s="75">
        <v>1</v>
      </c>
      <c r="H176" s="75" t="s">
        <v>448</v>
      </c>
      <c r="I176" s="75">
        <v>39</v>
      </c>
      <c r="J176" s="75" t="s">
        <v>192</v>
      </c>
    </row>
    <row r="177" spans="1:10" s="80" customFormat="1" ht="15.05" customHeight="1" x14ac:dyDescent="0.25">
      <c r="A177" s="77"/>
      <c r="B177" s="77" t="s">
        <v>20</v>
      </c>
      <c r="C177" s="77"/>
      <c r="D177" s="78">
        <f>SUM(D171:D176)</f>
        <v>121</v>
      </c>
      <c r="E177" s="78">
        <f>SUM(E171:E176)</f>
        <v>265</v>
      </c>
      <c r="F177" s="79">
        <f t="shared" ref="F177:G177" si="10">SUM(F171:F176)</f>
        <v>18.38</v>
      </c>
      <c r="G177" s="79">
        <f t="shared" si="10"/>
        <v>9.9</v>
      </c>
      <c r="H177" s="79" t="s">
        <v>193</v>
      </c>
      <c r="I177" s="79" t="s">
        <v>193</v>
      </c>
      <c r="J177" s="79" t="s">
        <v>193</v>
      </c>
    </row>
    <row r="178" spans="1:10" s="76" customFormat="1" ht="15.05" customHeight="1" x14ac:dyDescent="0.25">
      <c r="A178" s="82" t="s">
        <v>129</v>
      </c>
      <c r="B178" s="15" t="s">
        <v>14</v>
      </c>
      <c r="C178" s="72" t="s">
        <v>345</v>
      </c>
      <c r="D178" s="84">
        <v>43</v>
      </c>
      <c r="E178" s="84">
        <v>60</v>
      </c>
      <c r="F178" s="85">
        <v>11.6</v>
      </c>
      <c r="G178" s="85">
        <v>6.4</v>
      </c>
      <c r="H178" s="85" t="s">
        <v>458</v>
      </c>
      <c r="I178" s="85">
        <v>45</v>
      </c>
      <c r="J178" s="85" t="s">
        <v>194</v>
      </c>
    </row>
    <row r="179" spans="1:10" s="76" customFormat="1" ht="15.05" customHeight="1" x14ac:dyDescent="0.25">
      <c r="A179" s="140"/>
      <c r="B179" s="127" t="s">
        <v>5</v>
      </c>
      <c r="C179" s="145" t="s">
        <v>129</v>
      </c>
      <c r="D179" s="146">
        <v>18</v>
      </c>
      <c r="E179" s="146">
        <v>22</v>
      </c>
      <c r="F179" s="147">
        <v>2.13</v>
      </c>
      <c r="G179" s="147">
        <v>1.2</v>
      </c>
      <c r="H179" s="147" t="s">
        <v>410</v>
      </c>
      <c r="I179" s="147">
        <v>40</v>
      </c>
      <c r="J179" s="147" t="s">
        <v>192</v>
      </c>
    </row>
    <row r="180" spans="1:10" s="76" customFormat="1" ht="15.05" customHeight="1" x14ac:dyDescent="0.25">
      <c r="A180" s="77" t="s">
        <v>130</v>
      </c>
      <c r="B180" s="28" t="s">
        <v>14</v>
      </c>
      <c r="C180" s="73" t="s">
        <v>346</v>
      </c>
      <c r="D180" s="74">
        <v>90</v>
      </c>
      <c r="E180" s="74">
        <v>108</v>
      </c>
      <c r="F180" s="75">
        <v>24.2</v>
      </c>
      <c r="G180" s="75">
        <v>14.8</v>
      </c>
      <c r="H180" s="75" t="s">
        <v>235</v>
      </c>
      <c r="I180" s="75">
        <v>47</v>
      </c>
      <c r="J180" s="75" t="s">
        <v>194</v>
      </c>
    </row>
    <row r="181" spans="1:10" s="76" customFormat="1" ht="15.05" customHeight="1" x14ac:dyDescent="0.25">
      <c r="A181" s="77"/>
      <c r="B181" s="28"/>
      <c r="C181" s="62" t="s">
        <v>132</v>
      </c>
      <c r="D181" s="74">
        <v>56</v>
      </c>
      <c r="E181" s="74">
        <v>44</v>
      </c>
      <c r="F181" s="75">
        <v>12.6</v>
      </c>
      <c r="G181" s="75">
        <v>5.7</v>
      </c>
      <c r="H181" s="75" t="s">
        <v>250</v>
      </c>
      <c r="I181" s="75">
        <v>52</v>
      </c>
      <c r="J181" s="75" t="s">
        <v>194</v>
      </c>
    </row>
    <row r="182" spans="1:10" s="76" customFormat="1" ht="15.05" customHeight="1" x14ac:dyDescent="0.25">
      <c r="A182" s="77"/>
      <c r="B182" s="28"/>
      <c r="C182" s="114" t="s">
        <v>208</v>
      </c>
      <c r="D182" s="74">
        <v>90</v>
      </c>
      <c r="E182" s="74">
        <v>110</v>
      </c>
      <c r="F182" s="75">
        <v>24.2</v>
      </c>
      <c r="G182" s="75">
        <v>15.4</v>
      </c>
      <c r="H182" s="75" t="s">
        <v>235</v>
      </c>
      <c r="I182" s="75">
        <v>47</v>
      </c>
      <c r="J182" s="75" t="s">
        <v>194</v>
      </c>
    </row>
    <row r="183" spans="1:10" s="76" customFormat="1" ht="15.05" customHeight="1" x14ac:dyDescent="0.25">
      <c r="A183" s="77"/>
      <c r="B183" s="28"/>
      <c r="C183" s="114" t="s">
        <v>295</v>
      </c>
      <c r="D183" s="74">
        <v>90</v>
      </c>
      <c r="E183" s="74">
        <v>103</v>
      </c>
      <c r="F183" s="75">
        <v>24.2</v>
      </c>
      <c r="G183" s="75">
        <v>14</v>
      </c>
      <c r="H183" s="75" t="s">
        <v>235</v>
      </c>
      <c r="I183" s="75">
        <v>47</v>
      </c>
      <c r="J183" s="75" t="s">
        <v>194</v>
      </c>
    </row>
    <row r="184" spans="1:10" s="76" customFormat="1" ht="15.05" customHeight="1" x14ac:dyDescent="0.25">
      <c r="A184" s="77"/>
      <c r="B184" s="28"/>
      <c r="C184" s="62" t="s">
        <v>347</v>
      </c>
      <c r="D184" s="74">
        <v>44</v>
      </c>
      <c r="E184" s="74">
        <v>54</v>
      </c>
      <c r="F184" s="75">
        <v>11.6</v>
      </c>
      <c r="G184" s="75">
        <v>6.4</v>
      </c>
      <c r="H184" s="75" t="s">
        <v>235</v>
      </c>
      <c r="I184" s="75">
        <v>46</v>
      </c>
      <c r="J184" s="75" t="s">
        <v>194</v>
      </c>
    </row>
    <row r="185" spans="1:10" s="76" customFormat="1" ht="15.05" customHeight="1" x14ac:dyDescent="0.25">
      <c r="A185" s="77"/>
      <c r="B185" s="28"/>
      <c r="C185" s="62" t="s">
        <v>296</v>
      </c>
      <c r="D185" s="74">
        <v>50</v>
      </c>
      <c r="E185" s="74">
        <v>62</v>
      </c>
      <c r="F185" s="75">
        <v>13.6</v>
      </c>
      <c r="G185" s="75">
        <v>8.4</v>
      </c>
      <c r="H185" s="75" t="s">
        <v>235</v>
      </c>
      <c r="I185" s="75">
        <v>47</v>
      </c>
      <c r="J185" s="75" t="s">
        <v>194</v>
      </c>
    </row>
    <row r="186" spans="1:10" s="80" customFormat="1" ht="15.05" customHeight="1" x14ac:dyDescent="0.25">
      <c r="A186" s="77"/>
      <c r="B186" s="77" t="s">
        <v>16</v>
      </c>
      <c r="C186" s="77"/>
      <c r="D186" s="78">
        <f>SUM(D180:D185)</f>
        <v>420</v>
      </c>
      <c r="E186" s="78">
        <f t="shared" ref="E186:G186" si="11">SUM(E180:E185)</f>
        <v>481</v>
      </c>
      <c r="F186" s="78">
        <f t="shared" si="11"/>
        <v>110.39999999999999</v>
      </c>
      <c r="G186" s="78">
        <f t="shared" si="11"/>
        <v>64.7</v>
      </c>
      <c r="H186" s="79" t="s">
        <v>193</v>
      </c>
      <c r="I186" s="79" t="s">
        <v>193</v>
      </c>
      <c r="J186" s="79" t="s">
        <v>193</v>
      </c>
    </row>
    <row r="187" spans="1:10" s="76" customFormat="1" ht="15.05" customHeight="1" x14ac:dyDescent="0.25">
      <c r="A187" s="77"/>
      <c r="B187" s="28" t="s">
        <v>5</v>
      </c>
      <c r="C187" s="29" t="s">
        <v>348</v>
      </c>
      <c r="D187" s="74">
        <v>65</v>
      </c>
      <c r="E187" s="74">
        <v>58</v>
      </c>
      <c r="F187" s="75">
        <v>9</v>
      </c>
      <c r="G187" s="75">
        <v>4</v>
      </c>
      <c r="H187" s="75" t="s">
        <v>462</v>
      </c>
      <c r="I187" s="75">
        <v>39</v>
      </c>
      <c r="J187" s="75" t="s">
        <v>194</v>
      </c>
    </row>
    <row r="188" spans="1:10" s="76" customFormat="1" ht="15.05" customHeight="1" x14ac:dyDescent="0.25">
      <c r="A188" s="77"/>
      <c r="B188" s="28"/>
      <c r="C188" s="62" t="s">
        <v>297</v>
      </c>
      <c r="D188" s="74">
        <v>60</v>
      </c>
      <c r="E188" s="74">
        <v>140</v>
      </c>
      <c r="F188" s="75">
        <v>11.5</v>
      </c>
      <c r="G188" s="75">
        <v>7.4</v>
      </c>
      <c r="H188" s="75" t="s">
        <v>447</v>
      </c>
      <c r="I188" s="75">
        <v>39</v>
      </c>
      <c r="J188" s="75" t="s">
        <v>192</v>
      </c>
    </row>
    <row r="189" spans="1:10" s="76" customFormat="1" ht="15.05" customHeight="1" x14ac:dyDescent="0.25">
      <c r="A189" s="77"/>
      <c r="B189" s="28"/>
      <c r="C189" s="62" t="s">
        <v>209</v>
      </c>
      <c r="D189" s="74">
        <v>16</v>
      </c>
      <c r="E189" s="74">
        <v>39</v>
      </c>
      <c r="F189" s="75">
        <v>2.2599999999999998</v>
      </c>
      <c r="G189" s="75">
        <v>1</v>
      </c>
      <c r="H189" s="75" t="s">
        <v>445</v>
      </c>
      <c r="I189" s="75">
        <v>40</v>
      </c>
      <c r="J189" s="75" t="s">
        <v>192</v>
      </c>
    </row>
    <row r="190" spans="1:10" s="76" customFormat="1" ht="15.05" customHeight="1" x14ac:dyDescent="0.25">
      <c r="A190" s="77"/>
      <c r="B190" s="77" t="s">
        <v>20</v>
      </c>
      <c r="C190" s="28"/>
      <c r="D190" s="78">
        <f>SUM(D187:D189)</f>
        <v>141</v>
      </c>
      <c r="E190" s="78">
        <f>SUM(E187:E189)</f>
        <v>237</v>
      </c>
      <c r="F190" s="79">
        <f>SUM(F187:F189)</f>
        <v>22.759999999999998</v>
      </c>
      <c r="G190" s="79">
        <f>SUM(G187:G189)</f>
        <v>12.4</v>
      </c>
      <c r="H190" s="79" t="s">
        <v>193</v>
      </c>
      <c r="I190" s="79" t="s">
        <v>193</v>
      </c>
      <c r="J190" s="79" t="s">
        <v>193</v>
      </c>
    </row>
    <row r="191" spans="1:10" s="76" customFormat="1" ht="15.05" customHeight="1" x14ac:dyDescent="0.25">
      <c r="A191" s="82" t="s">
        <v>136</v>
      </c>
      <c r="B191" s="15" t="s">
        <v>14</v>
      </c>
      <c r="C191" s="72" t="s">
        <v>349</v>
      </c>
      <c r="D191" s="84">
        <v>24</v>
      </c>
      <c r="E191" s="84">
        <v>28</v>
      </c>
      <c r="F191" s="85">
        <v>6.4</v>
      </c>
      <c r="G191" s="85">
        <v>3.8</v>
      </c>
      <c r="H191" s="85" t="s">
        <v>458</v>
      </c>
      <c r="I191" s="85">
        <v>47</v>
      </c>
      <c r="J191" s="85" t="s">
        <v>194</v>
      </c>
    </row>
    <row r="192" spans="1:10" s="76" customFormat="1" ht="15.05" customHeight="1" x14ac:dyDescent="0.25">
      <c r="A192" s="77"/>
      <c r="B192" s="28"/>
      <c r="C192" s="62" t="s">
        <v>137</v>
      </c>
      <c r="D192" s="74">
        <v>57</v>
      </c>
      <c r="E192" s="74">
        <v>73</v>
      </c>
      <c r="F192" s="75">
        <v>16.399999999999999</v>
      </c>
      <c r="G192" s="75">
        <v>10.8</v>
      </c>
      <c r="H192" s="75" t="s">
        <v>458</v>
      </c>
      <c r="I192" s="75">
        <v>46.5</v>
      </c>
      <c r="J192" s="75" t="s">
        <v>194</v>
      </c>
    </row>
    <row r="193" spans="1:10" s="76" customFormat="1" ht="15.05" customHeight="1" x14ac:dyDescent="0.25">
      <c r="A193" s="77"/>
      <c r="B193" s="28"/>
      <c r="C193" s="62" t="s">
        <v>138</v>
      </c>
      <c r="D193" s="74">
        <v>59</v>
      </c>
      <c r="E193" s="74">
        <v>71</v>
      </c>
      <c r="F193" s="75">
        <v>14.43</v>
      </c>
      <c r="G193" s="75">
        <v>8.5</v>
      </c>
      <c r="H193" s="75" t="s">
        <v>244</v>
      </c>
      <c r="I193" s="75">
        <v>45</v>
      </c>
      <c r="J193" s="75" t="s">
        <v>194</v>
      </c>
    </row>
    <row r="194" spans="1:10" s="80" customFormat="1" ht="15.05" customHeight="1" x14ac:dyDescent="0.25">
      <c r="A194" s="77"/>
      <c r="B194" s="77" t="s">
        <v>16</v>
      </c>
      <c r="C194" s="77"/>
      <c r="D194" s="78">
        <f>SUM(D191:D193)</f>
        <v>140</v>
      </c>
      <c r="E194" s="78">
        <f>SUM(E191:E193)</f>
        <v>172</v>
      </c>
      <c r="F194" s="79">
        <f t="shared" ref="F194:G194" si="12">SUM(F191:F193)</f>
        <v>37.229999999999997</v>
      </c>
      <c r="G194" s="79">
        <f t="shared" si="12"/>
        <v>23.1</v>
      </c>
      <c r="H194" s="79" t="s">
        <v>193</v>
      </c>
      <c r="I194" s="79" t="s">
        <v>193</v>
      </c>
      <c r="J194" s="79" t="s">
        <v>193</v>
      </c>
    </row>
    <row r="195" spans="1:10" s="76" customFormat="1" ht="15.05" customHeight="1" x14ac:dyDescent="0.25">
      <c r="A195" s="77"/>
      <c r="B195" s="28" t="s">
        <v>5</v>
      </c>
      <c r="C195" s="62" t="s">
        <v>139</v>
      </c>
      <c r="D195" s="74">
        <v>17</v>
      </c>
      <c r="E195" s="74">
        <v>40</v>
      </c>
      <c r="F195" s="75">
        <v>2.7</v>
      </c>
      <c r="G195" s="75">
        <v>1.8</v>
      </c>
      <c r="H195" s="75" t="s">
        <v>455</v>
      </c>
      <c r="I195" s="75">
        <v>42</v>
      </c>
      <c r="J195" s="75" t="s">
        <v>192</v>
      </c>
    </row>
    <row r="196" spans="1:10" s="76" customFormat="1" ht="15.05" customHeight="1" x14ac:dyDescent="0.25">
      <c r="A196" s="77"/>
      <c r="B196" s="28"/>
      <c r="C196" s="62" t="s">
        <v>140</v>
      </c>
      <c r="D196" s="74">
        <v>25</v>
      </c>
      <c r="E196" s="74">
        <v>51</v>
      </c>
      <c r="F196" s="75">
        <v>3.7</v>
      </c>
      <c r="G196" s="75">
        <v>1.9</v>
      </c>
      <c r="H196" s="75" t="s">
        <v>265</v>
      </c>
      <c r="I196" s="75">
        <v>45</v>
      </c>
      <c r="J196" s="75" t="s">
        <v>192</v>
      </c>
    </row>
    <row r="197" spans="1:10" s="76" customFormat="1" ht="15.05" customHeight="1" x14ac:dyDescent="0.25">
      <c r="A197" s="77"/>
      <c r="B197" s="28"/>
      <c r="C197" s="62" t="s">
        <v>141</v>
      </c>
      <c r="D197" s="74">
        <v>15</v>
      </c>
      <c r="E197" s="74">
        <v>35</v>
      </c>
      <c r="F197" s="75">
        <v>1.74</v>
      </c>
      <c r="G197" s="75">
        <v>0.9</v>
      </c>
      <c r="H197" s="75" t="s">
        <v>288</v>
      </c>
      <c r="I197" s="75">
        <v>41</v>
      </c>
      <c r="J197" s="75" t="s">
        <v>192</v>
      </c>
    </row>
    <row r="198" spans="1:10" s="80" customFormat="1" ht="15.05" customHeight="1" x14ac:dyDescent="0.25">
      <c r="A198" s="77"/>
      <c r="B198" s="77" t="s">
        <v>20</v>
      </c>
      <c r="C198" s="77"/>
      <c r="D198" s="78">
        <f>SUM(D195:D197)</f>
        <v>57</v>
      </c>
      <c r="E198" s="78">
        <f>SUM(E195:E197)</f>
        <v>126</v>
      </c>
      <c r="F198" s="79">
        <f t="shared" ref="F198:G198" si="13">SUM(F195:F197)</f>
        <v>8.14</v>
      </c>
      <c r="G198" s="79">
        <f t="shared" si="13"/>
        <v>4.6000000000000005</v>
      </c>
      <c r="H198" s="79" t="s">
        <v>193</v>
      </c>
      <c r="I198" s="79" t="s">
        <v>193</v>
      </c>
      <c r="J198" s="79" t="s">
        <v>193</v>
      </c>
    </row>
    <row r="199" spans="1:10" s="76" customFormat="1" ht="15.05" customHeight="1" x14ac:dyDescent="0.25">
      <c r="A199" s="148" t="s">
        <v>142</v>
      </c>
      <c r="B199" s="120" t="s">
        <v>5</v>
      </c>
      <c r="C199" s="138" t="s">
        <v>143</v>
      </c>
      <c r="D199" s="149">
        <v>18</v>
      </c>
      <c r="E199" s="149">
        <v>33</v>
      </c>
      <c r="F199" s="150">
        <v>1.9</v>
      </c>
      <c r="G199" s="150">
        <v>1.4</v>
      </c>
      <c r="H199" s="150" t="s">
        <v>454</v>
      </c>
      <c r="I199" s="150">
        <v>39</v>
      </c>
      <c r="J199" s="150" t="s">
        <v>192</v>
      </c>
    </row>
    <row r="200" spans="1:10" s="76" customFormat="1" ht="15.05" customHeight="1" x14ac:dyDescent="0.25">
      <c r="A200" s="82" t="s">
        <v>144</v>
      </c>
      <c r="B200" s="15" t="s">
        <v>14</v>
      </c>
      <c r="C200" s="83" t="s">
        <v>210</v>
      </c>
      <c r="D200" s="84">
        <v>64</v>
      </c>
      <c r="E200" s="84">
        <v>85</v>
      </c>
      <c r="F200" s="85">
        <v>19.37</v>
      </c>
      <c r="G200" s="85">
        <v>12.1</v>
      </c>
      <c r="H200" s="85" t="s">
        <v>235</v>
      </c>
      <c r="I200" s="85">
        <v>47</v>
      </c>
      <c r="J200" s="85" t="s">
        <v>194</v>
      </c>
    </row>
    <row r="201" spans="1:10" s="76" customFormat="1" ht="15.05" customHeight="1" x14ac:dyDescent="0.25">
      <c r="A201" s="77"/>
      <c r="B201" s="28"/>
      <c r="C201" s="62" t="s">
        <v>145</v>
      </c>
      <c r="D201" s="74">
        <v>97</v>
      </c>
      <c r="E201" s="74">
        <v>112</v>
      </c>
      <c r="F201" s="75">
        <v>25.09</v>
      </c>
      <c r="G201" s="75">
        <v>14.2</v>
      </c>
      <c r="H201" s="75" t="s">
        <v>244</v>
      </c>
      <c r="I201" s="75">
        <v>47</v>
      </c>
      <c r="J201" s="75" t="s">
        <v>194</v>
      </c>
    </row>
    <row r="202" spans="1:10" s="76" customFormat="1" ht="15.05" customHeight="1" x14ac:dyDescent="0.25">
      <c r="A202" s="77"/>
      <c r="B202" s="28"/>
      <c r="C202" s="62" t="s">
        <v>146</v>
      </c>
      <c r="D202" s="74">
        <v>32</v>
      </c>
      <c r="E202" s="74">
        <v>41</v>
      </c>
      <c r="F202" s="75">
        <v>9.3000000000000007</v>
      </c>
      <c r="G202" s="75">
        <v>6.1</v>
      </c>
      <c r="H202" s="75" t="s">
        <v>235</v>
      </c>
      <c r="I202" s="75">
        <v>47</v>
      </c>
      <c r="J202" s="75" t="s">
        <v>194</v>
      </c>
    </row>
    <row r="203" spans="1:10" s="80" customFormat="1" ht="15.05" customHeight="1" x14ac:dyDescent="0.25">
      <c r="A203" s="77"/>
      <c r="B203" s="77" t="s">
        <v>16</v>
      </c>
      <c r="C203" s="77"/>
      <c r="D203" s="78">
        <f>SUM(D200:D202)</f>
        <v>193</v>
      </c>
      <c r="E203" s="78">
        <f>SUM(E200:E202)</f>
        <v>238</v>
      </c>
      <c r="F203" s="79">
        <f t="shared" ref="F203:G203" si="14">SUM(F200:F202)</f>
        <v>53.760000000000005</v>
      </c>
      <c r="G203" s="79">
        <f t="shared" si="14"/>
        <v>32.4</v>
      </c>
      <c r="H203" s="79" t="s">
        <v>193</v>
      </c>
      <c r="I203" s="79" t="s">
        <v>193</v>
      </c>
      <c r="J203" s="79" t="s">
        <v>193</v>
      </c>
    </row>
    <row r="204" spans="1:10" s="76" customFormat="1" ht="15.05" customHeight="1" x14ac:dyDescent="0.25">
      <c r="A204" s="77"/>
      <c r="B204" s="28" t="s">
        <v>5</v>
      </c>
      <c r="C204" s="62" t="s">
        <v>147</v>
      </c>
      <c r="D204" s="74">
        <v>33</v>
      </c>
      <c r="E204" s="74">
        <v>24</v>
      </c>
      <c r="F204" s="75">
        <v>3.15</v>
      </c>
      <c r="G204" s="75">
        <v>1.6</v>
      </c>
      <c r="H204" s="75" t="s">
        <v>451</v>
      </c>
      <c r="I204" s="75">
        <v>38.5</v>
      </c>
      <c r="J204" s="75" t="s">
        <v>192</v>
      </c>
    </row>
    <row r="205" spans="1:10" s="76" customFormat="1" ht="15.05" customHeight="1" x14ac:dyDescent="0.25">
      <c r="A205" s="77"/>
      <c r="B205" s="28"/>
      <c r="C205" s="62" t="s">
        <v>440</v>
      </c>
      <c r="D205" s="74">
        <v>12</v>
      </c>
      <c r="E205" s="74">
        <v>19</v>
      </c>
      <c r="F205" s="75">
        <v>2.2799999999999998</v>
      </c>
      <c r="G205" s="75">
        <v>1.1000000000000001</v>
      </c>
      <c r="H205" s="75" t="s">
        <v>463</v>
      </c>
      <c r="I205" s="75">
        <v>40</v>
      </c>
      <c r="J205" s="75" t="s">
        <v>192</v>
      </c>
    </row>
    <row r="206" spans="1:10" s="76" customFormat="1" ht="15.05" customHeight="1" x14ac:dyDescent="0.25">
      <c r="A206" s="77"/>
      <c r="B206" s="28"/>
      <c r="C206" s="62" t="s">
        <v>148</v>
      </c>
      <c r="D206" s="74">
        <v>20</v>
      </c>
      <c r="E206" s="74">
        <v>36</v>
      </c>
      <c r="F206" s="75">
        <v>4</v>
      </c>
      <c r="G206" s="75">
        <v>2</v>
      </c>
      <c r="H206" s="75" t="s">
        <v>446</v>
      </c>
      <c r="I206" s="75">
        <v>39</v>
      </c>
      <c r="J206" s="75" t="s">
        <v>192</v>
      </c>
    </row>
    <row r="207" spans="1:10" s="80" customFormat="1" ht="15.05" customHeight="1" x14ac:dyDescent="0.25">
      <c r="A207" s="77"/>
      <c r="B207" s="77" t="s">
        <v>20</v>
      </c>
      <c r="C207" s="77"/>
      <c r="D207" s="78">
        <f>SUM(D204:D206)</f>
        <v>65</v>
      </c>
      <c r="E207" s="78">
        <f>SUM(E204:E206)</f>
        <v>79</v>
      </c>
      <c r="F207" s="79">
        <f t="shared" ref="F207:G207" si="15">SUM(F204:F206)</f>
        <v>9.43</v>
      </c>
      <c r="G207" s="79">
        <f t="shared" si="15"/>
        <v>4.7</v>
      </c>
      <c r="H207" s="79" t="s">
        <v>193</v>
      </c>
      <c r="I207" s="79" t="s">
        <v>193</v>
      </c>
      <c r="J207" s="79" t="s">
        <v>193</v>
      </c>
    </row>
    <row r="208" spans="1:10" s="76" customFormat="1" ht="15.05" customHeight="1" x14ac:dyDescent="0.25">
      <c r="A208" s="148" t="s">
        <v>149</v>
      </c>
      <c r="B208" s="120" t="s">
        <v>5</v>
      </c>
      <c r="C208" s="138" t="s">
        <v>150</v>
      </c>
      <c r="D208" s="149">
        <v>16</v>
      </c>
      <c r="E208" s="149">
        <v>36</v>
      </c>
      <c r="F208" s="150">
        <v>3.6</v>
      </c>
      <c r="G208" s="150">
        <v>1.8</v>
      </c>
      <c r="H208" s="150" t="s">
        <v>455</v>
      </c>
      <c r="I208" s="150">
        <v>39</v>
      </c>
      <c r="J208" s="150" t="s">
        <v>192</v>
      </c>
    </row>
    <row r="209" spans="1:10" s="76" customFormat="1" ht="15.05" customHeight="1" x14ac:dyDescent="0.25">
      <c r="A209" s="82" t="s">
        <v>151</v>
      </c>
      <c r="B209" s="83" t="s">
        <v>14</v>
      </c>
      <c r="C209" s="83" t="s">
        <v>211</v>
      </c>
      <c r="D209" s="84">
        <v>38</v>
      </c>
      <c r="E209" s="84">
        <v>49</v>
      </c>
      <c r="F209" s="85">
        <v>9.5</v>
      </c>
      <c r="G209" s="85">
        <v>5.7</v>
      </c>
      <c r="H209" s="85" t="s">
        <v>458</v>
      </c>
      <c r="I209" s="85">
        <v>45</v>
      </c>
      <c r="J209" s="85" t="s">
        <v>194</v>
      </c>
    </row>
    <row r="210" spans="1:10" s="76" customFormat="1" ht="15.05" customHeight="1" x14ac:dyDescent="0.25">
      <c r="A210" s="77"/>
      <c r="B210" s="28" t="s">
        <v>5</v>
      </c>
      <c r="C210" s="62" t="s">
        <v>212</v>
      </c>
      <c r="D210" s="74">
        <v>26</v>
      </c>
      <c r="E210" s="74">
        <v>46</v>
      </c>
      <c r="F210" s="75">
        <v>2.56</v>
      </c>
      <c r="G210" s="75">
        <v>1.3</v>
      </c>
      <c r="H210" s="75" t="s">
        <v>445</v>
      </c>
      <c r="I210" s="75">
        <v>39</v>
      </c>
      <c r="J210" s="75" t="s">
        <v>192</v>
      </c>
    </row>
    <row r="211" spans="1:10" s="76" customFormat="1" ht="15.05" customHeight="1" x14ac:dyDescent="0.25">
      <c r="A211" s="82" t="s">
        <v>154</v>
      </c>
      <c r="B211" s="15" t="s">
        <v>14</v>
      </c>
      <c r="C211" s="83" t="s">
        <v>155</v>
      </c>
      <c r="D211" s="84">
        <v>80</v>
      </c>
      <c r="E211" s="84">
        <v>98</v>
      </c>
      <c r="F211" s="85">
        <v>21.75</v>
      </c>
      <c r="G211" s="85">
        <v>13.1</v>
      </c>
      <c r="H211" s="85" t="s">
        <v>235</v>
      </c>
      <c r="I211" s="85">
        <v>45</v>
      </c>
      <c r="J211" s="85" t="s">
        <v>194</v>
      </c>
    </row>
    <row r="212" spans="1:10" s="76" customFormat="1" ht="15.05" customHeight="1" x14ac:dyDescent="0.25">
      <c r="A212" s="140"/>
      <c r="B212" s="127" t="s">
        <v>5</v>
      </c>
      <c r="C212" s="145" t="s">
        <v>156</v>
      </c>
      <c r="D212" s="146">
        <v>15</v>
      </c>
      <c r="E212" s="146">
        <v>32</v>
      </c>
      <c r="F212" s="147">
        <v>2.2000000000000002</v>
      </c>
      <c r="G212" s="147">
        <v>1.1000000000000001</v>
      </c>
      <c r="H212" s="147" t="s">
        <v>448</v>
      </c>
      <c r="I212" s="147">
        <v>39</v>
      </c>
      <c r="J212" s="147" t="s">
        <v>192</v>
      </c>
    </row>
    <row r="213" spans="1:10" s="76" customFormat="1" ht="15.05" customHeight="1" x14ac:dyDescent="0.25">
      <c r="A213" s="82" t="s">
        <v>157</v>
      </c>
      <c r="B213" s="15" t="s">
        <v>14</v>
      </c>
      <c r="C213" s="83" t="s">
        <v>213</v>
      </c>
      <c r="D213" s="84">
        <v>29</v>
      </c>
      <c r="E213" s="84">
        <v>25</v>
      </c>
      <c r="F213" s="85">
        <v>8</v>
      </c>
      <c r="G213" s="85">
        <v>4.4000000000000004</v>
      </c>
      <c r="H213" s="85" t="s">
        <v>458</v>
      </c>
      <c r="I213" s="85">
        <v>47</v>
      </c>
      <c r="J213" s="85" t="s">
        <v>194</v>
      </c>
    </row>
    <row r="214" spans="1:10" s="76" customFormat="1" ht="15.05" customHeight="1" x14ac:dyDescent="0.25">
      <c r="A214" s="77"/>
      <c r="B214" s="28"/>
      <c r="C214" s="62" t="s">
        <v>158</v>
      </c>
      <c r="D214" s="74">
        <v>43</v>
      </c>
      <c r="E214" s="74">
        <v>44</v>
      </c>
      <c r="F214" s="75">
        <v>17.100000000000001</v>
      </c>
      <c r="G214" s="75">
        <v>9.1999999999999993</v>
      </c>
      <c r="H214" s="75" t="s">
        <v>458</v>
      </c>
      <c r="I214" s="75">
        <v>45</v>
      </c>
      <c r="J214" s="75" t="s">
        <v>194</v>
      </c>
    </row>
    <row r="215" spans="1:10" s="76" customFormat="1" ht="15.05" customHeight="1" x14ac:dyDescent="0.25">
      <c r="A215" s="77"/>
      <c r="B215" s="28"/>
      <c r="C215" s="96" t="s">
        <v>350</v>
      </c>
      <c r="D215" s="74">
        <v>75</v>
      </c>
      <c r="E215" s="74">
        <v>80</v>
      </c>
      <c r="F215" s="75">
        <v>23.6</v>
      </c>
      <c r="G215" s="75">
        <v>14.6</v>
      </c>
      <c r="H215" s="75" t="s">
        <v>458</v>
      </c>
      <c r="I215" s="75">
        <v>45</v>
      </c>
      <c r="J215" s="75" t="s">
        <v>194</v>
      </c>
    </row>
    <row r="216" spans="1:10" s="76" customFormat="1" ht="15.05" customHeight="1" x14ac:dyDescent="0.25">
      <c r="A216" s="77"/>
      <c r="B216" s="77" t="s">
        <v>16</v>
      </c>
      <c r="C216" s="28"/>
      <c r="D216" s="78">
        <f>SUM(D213:D215)</f>
        <v>147</v>
      </c>
      <c r="E216" s="78">
        <f>SUM(E213:E215)</f>
        <v>149</v>
      </c>
      <c r="F216" s="79">
        <f t="shared" ref="F216:G216" si="16">SUM(F213:F215)</f>
        <v>48.7</v>
      </c>
      <c r="G216" s="79">
        <f t="shared" si="16"/>
        <v>28.2</v>
      </c>
      <c r="H216" s="79" t="s">
        <v>193</v>
      </c>
      <c r="I216" s="79" t="s">
        <v>193</v>
      </c>
      <c r="J216" s="79" t="s">
        <v>193</v>
      </c>
    </row>
    <row r="217" spans="1:10" s="76" customFormat="1" ht="15.05" customHeight="1" x14ac:dyDescent="0.25">
      <c r="A217" s="77"/>
      <c r="B217" s="28" t="s">
        <v>5</v>
      </c>
      <c r="C217" s="62" t="s">
        <v>214</v>
      </c>
      <c r="D217" s="74">
        <v>25</v>
      </c>
      <c r="E217" s="74">
        <v>53</v>
      </c>
      <c r="F217" s="75">
        <v>4.0999999999999996</v>
      </c>
      <c r="G217" s="75">
        <v>2.4</v>
      </c>
      <c r="H217" s="75" t="s">
        <v>464</v>
      </c>
      <c r="I217" s="75" t="s">
        <v>423</v>
      </c>
      <c r="J217" s="75" t="s">
        <v>194</v>
      </c>
    </row>
    <row r="218" spans="1:10" s="80" customFormat="1" ht="15.05" customHeight="1" x14ac:dyDescent="0.25">
      <c r="A218" s="77"/>
      <c r="B218" s="77" t="s">
        <v>20</v>
      </c>
      <c r="C218" s="77"/>
      <c r="D218" s="78">
        <f>SUM(D217:D217)</f>
        <v>25</v>
      </c>
      <c r="E218" s="78">
        <f>SUM(E217:E217)</f>
        <v>53</v>
      </c>
      <c r="F218" s="79">
        <f>SUM(F217:F217)</f>
        <v>4.0999999999999996</v>
      </c>
      <c r="G218" s="79">
        <f>SUM(G217:G217)</f>
        <v>2.4</v>
      </c>
      <c r="H218" s="79" t="s">
        <v>193</v>
      </c>
      <c r="I218" s="79" t="s">
        <v>193</v>
      </c>
      <c r="J218" s="79" t="s">
        <v>193</v>
      </c>
    </row>
    <row r="219" spans="1:10" s="76" customFormat="1" ht="15.05" customHeight="1" x14ac:dyDescent="0.25">
      <c r="A219" s="148" t="s">
        <v>160</v>
      </c>
      <c r="B219" s="120" t="s">
        <v>5</v>
      </c>
      <c r="C219" s="138" t="s">
        <v>161</v>
      </c>
      <c r="D219" s="149">
        <v>24</v>
      </c>
      <c r="E219" s="149">
        <v>27</v>
      </c>
      <c r="F219" s="150">
        <v>2.4</v>
      </c>
      <c r="G219" s="150">
        <v>1.6</v>
      </c>
      <c r="H219" s="150" t="s">
        <v>448</v>
      </c>
      <c r="I219" s="150" t="s">
        <v>418</v>
      </c>
      <c r="J219" s="150" t="s">
        <v>192</v>
      </c>
    </row>
    <row r="220" spans="1:10" s="76" customFormat="1" ht="15.05" customHeight="1" x14ac:dyDescent="0.25">
      <c r="A220" s="82" t="s">
        <v>162</v>
      </c>
      <c r="B220" s="15" t="s">
        <v>5</v>
      </c>
      <c r="C220" s="83" t="s">
        <v>163</v>
      </c>
      <c r="D220" s="84">
        <v>16</v>
      </c>
      <c r="E220" s="84">
        <v>18</v>
      </c>
      <c r="F220" s="85">
        <v>0.5</v>
      </c>
      <c r="G220" s="85">
        <v>0.5</v>
      </c>
      <c r="H220" s="85" t="s">
        <v>449</v>
      </c>
      <c r="I220" s="85" t="s">
        <v>418</v>
      </c>
      <c r="J220" s="85" t="s">
        <v>192</v>
      </c>
    </row>
    <row r="221" spans="1:10" s="76" customFormat="1" ht="15.05" customHeight="1" x14ac:dyDescent="0.25">
      <c r="A221" s="77"/>
      <c r="B221" s="28"/>
      <c r="C221" s="62" t="s">
        <v>164</v>
      </c>
      <c r="D221" s="74">
        <v>16</v>
      </c>
      <c r="E221" s="74">
        <v>16</v>
      </c>
      <c r="F221" s="75">
        <v>1.6</v>
      </c>
      <c r="G221" s="75">
        <v>0.8</v>
      </c>
      <c r="H221" s="75" t="s">
        <v>465</v>
      </c>
      <c r="I221" s="75" t="s">
        <v>420</v>
      </c>
      <c r="J221" s="75" t="s">
        <v>194</v>
      </c>
    </row>
    <row r="222" spans="1:10" s="80" customFormat="1" ht="15.05" customHeight="1" x14ac:dyDescent="0.25">
      <c r="A222" s="140"/>
      <c r="B222" s="140" t="s">
        <v>20</v>
      </c>
      <c r="C222" s="142"/>
      <c r="D222" s="143">
        <f>SUM(D220:D221)</f>
        <v>32</v>
      </c>
      <c r="E222" s="143">
        <f>SUM(E220:E221)</f>
        <v>34</v>
      </c>
      <c r="F222" s="144">
        <f t="shared" ref="F222:G222" si="17">SUM(F220:F221)</f>
        <v>2.1</v>
      </c>
      <c r="G222" s="144">
        <f t="shared" si="17"/>
        <v>1.3</v>
      </c>
      <c r="H222" s="144" t="s">
        <v>193</v>
      </c>
      <c r="I222" s="144" t="s">
        <v>193</v>
      </c>
      <c r="J222" s="144" t="s">
        <v>193</v>
      </c>
    </row>
    <row r="223" spans="1:10" s="76" customFormat="1" ht="15.05" customHeight="1" x14ac:dyDescent="0.25">
      <c r="A223" s="77" t="s">
        <v>165</v>
      </c>
      <c r="B223" s="28" t="s">
        <v>14</v>
      </c>
      <c r="C223" s="62" t="s">
        <v>166</v>
      </c>
      <c r="D223" s="74">
        <v>28</v>
      </c>
      <c r="E223" s="74">
        <v>39</v>
      </c>
      <c r="F223" s="75">
        <v>8.5</v>
      </c>
      <c r="G223" s="75">
        <v>4.5999999999999996</v>
      </c>
      <c r="H223" s="75" t="s">
        <v>235</v>
      </c>
      <c r="I223" s="75" t="s">
        <v>421</v>
      </c>
      <c r="J223" s="75" t="s">
        <v>194</v>
      </c>
    </row>
    <row r="224" spans="1:10" s="76" customFormat="1" ht="15.05" customHeight="1" x14ac:dyDescent="0.25">
      <c r="A224" s="77"/>
      <c r="B224" s="28"/>
      <c r="C224" s="62" t="s">
        <v>441</v>
      </c>
      <c r="D224" s="74">
        <v>32</v>
      </c>
      <c r="E224" s="74">
        <v>45</v>
      </c>
      <c r="F224" s="75">
        <v>9.1</v>
      </c>
      <c r="G224" s="75">
        <v>5.7</v>
      </c>
      <c r="H224" s="75" t="s">
        <v>235</v>
      </c>
      <c r="I224" s="75" t="s">
        <v>421</v>
      </c>
      <c r="J224" s="75" t="s">
        <v>194</v>
      </c>
    </row>
    <row r="225" spans="1:10" s="76" customFormat="1" ht="15.05" customHeight="1" x14ac:dyDescent="0.25">
      <c r="A225" s="77"/>
      <c r="B225" s="28"/>
      <c r="C225" s="96" t="s">
        <v>301</v>
      </c>
      <c r="D225" s="74">
        <v>157</v>
      </c>
      <c r="E225" s="74">
        <v>208</v>
      </c>
      <c r="F225" s="75">
        <v>39.6</v>
      </c>
      <c r="G225" s="75">
        <v>23.8</v>
      </c>
      <c r="H225" s="75" t="s">
        <v>235</v>
      </c>
      <c r="I225" s="75" t="s">
        <v>421</v>
      </c>
      <c r="J225" s="75" t="s">
        <v>194</v>
      </c>
    </row>
    <row r="226" spans="1:10" s="76" customFormat="1" ht="15.05" customHeight="1" x14ac:dyDescent="0.25">
      <c r="A226" s="77"/>
      <c r="B226" s="28"/>
      <c r="C226" s="96" t="s">
        <v>167</v>
      </c>
      <c r="D226" s="74">
        <v>105</v>
      </c>
      <c r="E226" s="74">
        <v>134</v>
      </c>
      <c r="F226" s="75">
        <v>32.1</v>
      </c>
      <c r="G226" s="75">
        <v>20.399999999999999</v>
      </c>
      <c r="H226" s="75" t="s">
        <v>235</v>
      </c>
      <c r="I226" s="75" t="s">
        <v>421</v>
      </c>
      <c r="J226" s="75" t="s">
        <v>194</v>
      </c>
    </row>
    <row r="227" spans="1:10" s="76" customFormat="1" ht="15.05" customHeight="1" x14ac:dyDescent="0.25">
      <c r="A227" s="77"/>
      <c r="B227" s="28"/>
      <c r="C227" s="96" t="s">
        <v>302</v>
      </c>
      <c r="D227" s="74">
        <v>78</v>
      </c>
      <c r="E227" s="74">
        <v>96</v>
      </c>
      <c r="F227" s="75">
        <v>20.9</v>
      </c>
      <c r="G227" s="75">
        <v>11.5</v>
      </c>
      <c r="H227" s="75" t="s">
        <v>235</v>
      </c>
      <c r="I227" s="75" t="s">
        <v>421</v>
      </c>
      <c r="J227" s="75" t="s">
        <v>194</v>
      </c>
    </row>
    <row r="228" spans="1:10" s="76" customFormat="1" ht="15.05" customHeight="1" x14ac:dyDescent="0.25">
      <c r="A228" s="77"/>
      <c r="B228" s="77" t="s">
        <v>16</v>
      </c>
      <c r="C228" s="28"/>
      <c r="D228" s="78">
        <f>SUM(D223:D227)</f>
        <v>400</v>
      </c>
      <c r="E228" s="78">
        <f>SUM(E223:E227)</f>
        <v>522</v>
      </c>
      <c r="F228" s="79">
        <f t="shared" ref="F228:G228" si="18">SUM(F223:F227)</f>
        <v>110.20000000000002</v>
      </c>
      <c r="G228" s="79">
        <f t="shared" si="18"/>
        <v>66</v>
      </c>
      <c r="H228" s="79" t="s">
        <v>193</v>
      </c>
      <c r="I228" s="79" t="s">
        <v>193</v>
      </c>
      <c r="J228" s="79" t="s">
        <v>193</v>
      </c>
    </row>
    <row r="229" spans="1:10" s="76" customFormat="1" ht="15.05" customHeight="1" x14ac:dyDescent="0.25">
      <c r="A229" s="77"/>
      <c r="B229" s="28" t="s">
        <v>5</v>
      </c>
      <c r="C229" s="62" t="s">
        <v>168</v>
      </c>
      <c r="D229" s="74">
        <v>20</v>
      </c>
      <c r="E229" s="74">
        <v>41</v>
      </c>
      <c r="F229" s="75">
        <v>2.66</v>
      </c>
      <c r="G229" s="75">
        <v>1.9</v>
      </c>
      <c r="H229" s="75" t="s">
        <v>448</v>
      </c>
      <c r="I229" s="75" t="s">
        <v>420</v>
      </c>
      <c r="J229" s="75" t="s">
        <v>192</v>
      </c>
    </row>
    <row r="230" spans="1:10" s="76" customFormat="1" ht="15.05" customHeight="1" x14ac:dyDescent="0.25">
      <c r="A230" s="77"/>
      <c r="B230" s="28"/>
      <c r="C230" s="62" t="s">
        <v>215</v>
      </c>
      <c r="D230" s="74">
        <v>17</v>
      </c>
      <c r="E230" s="74">
        <v>37</v>
      </c>
      <c r="F230" s="75">
        <v>2.64</v>
      </c>
      <c r="G230" s="75">
        <v>0.9</v>
      </c>
      <c r="H230" s="75" t="s">
        <v>448</v>
      </c>
      <c r="I230" s="75" t="s">
        <v>420</v>
      </c>
      <c r="J230" s="75" t="s">
        <v>192</v>
      </c>
    </row>
    <row r="231" spans="1:10" s="76" customFormat="1" ht="15.05" customHeight="1" x14ac:dyDescent="0.25">
      <c r="A231" s="77"/>
      <c r="B231" s="28"/>
      <c r="C231" s="62" t="s">
        <v>216</v>
      </c>
      <c r="D231" s="74">
        <v>17</v>
      </c>
      <c r="E231" s="74">
        <v>34</v>
      </c>
      <c r="F231" s="75">
        <v>2.64</v>
      </c>
      <c r="G231" s="75">
        <v>0.9</v>
      </c>
      <c r="H231" s="75" t="s">
        <v>448</v>
      </c>
      <c r="I231" s="75" t="s">
        <v>420</v>
      </c>
      <c r="J231" s="75" t="s">
        <v>192</v>
      </c>
    </row>
    <row r="232" spans="1:10" s="76" customFormat="1" ht="15.05" customHeight="1" x14ac:dyDescent="0.25">
      <c r="A232" s="77"/>
      <c r="B232" s="28"/>
      <c r="C232" s="62" t="s">
        <v>165</v>
      </c>
      <c r="D232" s="74">
        <v>20</v>
      </c>
      <c r="E232" s="74">
        <v>44</v>
      </c>
      <c r="F232" s="75">
        <v>2.66</v>
      </c>
      <c r="G232" s="75">
        <v>1.9</v>
      </c>
      <c r="H232" s="75" t="s">
        <v>448</v>
      </c>
      <c r="I232" s="75" t="s">
        <v>420</v>
      </c>
      <c r="J232" s="75" t="s">
        <v>192</v>
      </c>
    </row>
    <row r="233" spans="1:10" s="76" customFormat="1" ht="15.05" customHeight="1" x14ac:dyDescent="0.25">
      <c r="A233" s="77"/>
      <c r="B233" s="77" t="s">
        <v>20</v>
      </c>
      <c r="C233" s="28"/>
      <c r="D233" s="78">
        <f>SUM(D229:D232)</f>
        <v>74</v>
      </c>
      <c r="E233" s="78">
        <f>SUM(E229:E232)</f>
        <v>156</v>
      </c>
      <c r="F233" s="79">
        <f t="shared" ref="F233:G233" si="19">SUM(F229:F232)</f>
        <v>10.600000000000001</v>
      </c>
      <c r="G233" s="79">
        <f t="shared" si="19"/>
        <v>5.6</v>
      </c>
      <c r="H233" s="79" t="s">
        <v>193</v>
      </c>
      <c r="I233" s="79" t="s">
        <v>193</v>
      </c>
      <c r="J233" s="79" t="s">
        <v>193</v>
      </c>
    </row>
    <row r="234" spans="1:10" s="76" customFormat="1" ht="15.05" customHeight="1" x14ac:dyDescent="0.25">
      <c r="A234" s="82" t="s">
        <v>170</v>
      </c>
      <c r="B234" s="15" t="s">
        <v>14</v>
      </c>
      <c r="C234" s="83" t="s">
        <v>171</v>
      </c>
      <c r="D234" s="84">
        <v>60</v>
      </c>
      <c r="E234" s="84">
        <v>66</v>
      </c>
      <c r="F234" s="85">
        <v>15.4</v>
      </c>
      <c r="G234" s="85">
        <v>9.6</v>
      </c>
      <c r="H234" s="85" t="s">
        <v>235</v>
      </c>
      <c r="I234" s="85">
        <v>45</v>
      </c>
      <c r="J234" s="85" t="s">
        <v>194</v>
      </c>
    </row>
    <row r="235" spans="1:10" s="76" customFormat="1" ht="15.05" customHeight="1" x14ac:dyDescent="0.25">
      <c r="A235" s="77"/>
      <c r="B235" s="28"/>
      <c r="C235" s="62" t="s">
        <v>231</v>
      </c>
      <c r="D235" s="74">
        <v>44</v>
      </c>
      <c r="E235" s="74">
        <v>49</v>
      </c>
      <c r="F235" s="75">
        <v>11.45</v>
      </c>
      <c r="G235" s="75">
        <v>6.9</v>
      </c>
      <c r="H235" s="75" t="s">
        <v>235</v>
      </c>
      <c r="I235" s="75">
        <v>50</v>
      </c>
      <c r="J235" s="75" t="s">
        <v>194</v>
      </c>
    </row>
    <row r="236" spans="1:10" s="76" customFormat="1" ht="15.05" customHeight="1" x14ac:dyDescent="0.25">
      <c r="A236" s="77"/>
      <c r="B236" s="28"/>
      <c r="C236" s="62" t="s">
        <v>172</v>
      </c>
      <c r="D236" s="74">
        <v>64</v>
      </c>
      <c r="E236" s="74">
        <v>75</v>
      </c>
      <c r="F236" s="75">
        <v>17</v>
      </c>
      <c r="G236" s="75">
        <v>10.8</v>
      </c>
      <c r="H236" s="75" t="s">
        <v>235</v>
      </c>
      <c r="I236" s="75">
        <v>45</v>
      </c>
      <c r="J236" s="75" t="s">
        <v>194</v>
      </c>
    </row>
    <row r="237" spans="1:10" s="76" customFormat="1" ht="15.05" customHeight="1" x14ac:dyDescent="0.25">
      <c r="A237" s="77"/>
      <c r="B237" s="28"/>
      <c r="C237" s="62" t="s">
        <v>442</v>
      </c>
      <c r="D237" s="74">
        <v>40</v>
      </c>
      <c r="E237" s="74">
        <v>44</v>
      </c>
      <c r="F237" s="75">
        <v>11</v>
      </c>
      <c r="G237" s="75">
        <v>6.2</v>
      </c>
      <c r="H237" s="75" t="s">
        <v>235</v>
      </c>
      <c r="I237" s="75">
        <v>45</v>
      </c>
      <c r="J237" s="75" t="s">
        <v>194</v>
      </c>
    </row>
    <row r="238" spans="1:10" s="80" customFormat="1" ht="15.05" customHeight="1" x14ac:dyDescent="0.25">
      <c r="A238" s="77"/>
      <c r="B238" s="77" t="s">
        <v>16</v>
      </c>
      <c r="C238" s="77"/>
      <c r="D238" s="78">
        <f>SUM(D234:D237)</f>
        <v>208</v>
      </c>
      <c r="E238" s="78">
        <f>SUM(E234:E237)</f>
        <v>234</v>
      </c>
      <c r="F238" s="79">
        <f>SUM(F234:F237)</f>
        <v>54.85</v>
      </c>
      <c r="G238" s="79">
        <f>SUM(G234:G237)</f>
        <v>33.5</v>
      </c>
      <c r="H238" s="79" t="s">
        <v>193</v>
      </c>
      <c r="I238" s="79" t="s">
        <v>193</v>
      </c>
      <c r="J238" s="79" t="s">
        <v>193</v>
      </c>
    </row>
    <row r="239" spans="1:10" s="76" customFormat="1" ht="15.05" customHeight="1" x14ac:dyDescent="0.25">
      <c r="A239" s="77"/>
      <c r="B239" s="28" t="s">
        <v>5</v>
      </c>
      <c r="C239" s="62" t="s">
        <v>173</v>
      </c>
      <c r="D239" s="74">
        <v>24</v>
      </c>
      <c r="E239" s="74">
        <v>18</v>
      </c>
      <c r="F239" s="75">
        <v>3.18</v>
      </c>
      <c r="G239" s="75">
        <v>1.6</v>
      </c>
      <c r="H239" s="161" t="s">
        <v>304</v>
      </c>
      <c r="I239" s="75">
        <v>36</v>
      </c>
      <c r="J239" s="75" t="s">
        <v>194</v>
      </c>
    </row>
    <row r="240" spans="1:10" s="76" customFormat="1" ht="15.05" customHeight="1" x14ac:dyDescent="0.25">
      <c r="A240" s="77"/>
      <c r="B240" s="28"/>
      <c r="C240" s="62" t="s">
        <v>175</v>
      </c>
      <c r="D240" s="74">
        <v>16</v>
      </c>
      <c r="E240" s="74">
        <v>32</v>
      </c>
      <c r="F240" s="75">
        <v>1.76</v>
      </c>
      <c r="G240" s="75">
        <v>0.9</v>
      </c>
      <c r="H240" s="75" t="s">
        <v>448</v>
      </c>
      <c r="I240" s="75">
        <v>38.5</v>
      </c>
      <c r="J240" s="75" t="s">
        <v>192</v>
      </c>
    </row>
    <row r="241" spans="1:12" s="76" customFormat="1" ht="15.05" customHeight="1" x14ac:dyDescent="0.25">
      <c r="A241" s="77"/>
      <c r="B241" s="28"/>
      <c r="C241" s="62" t="s">
        <v>176</v>
      </c>
      <c r="D241" s="74">
        <v>16</v>
      </c>
      <c r="E241" s="74">
        <v>28</v>
      </c>
      <c r="F241" s="75">
        <v>1.68</v>
      </c>
      <c r="G241" s="75">
        <v>0.9</v>
      </c>
      <c r="H241" s="75" t="s">
        <v>448</v>
      </c>
      <c r="I241" s="75">
        <v>38.5</v>
      </c>
      <c r="J241" s="75" t="s">
        <v>192</v>
      </c>
    </row>
    <row r="242" spans="1:12" s="80" customFormat="1" ht="15.05" customHeight="1" x14ac:dyDescent="0.25">
      <c r="A242" s="77"/>
      <c r="B242" s="77" t="s">
        <v>20</v>
      </c>
      <c r="C242" s="77"/>
      <c r="D242" s="78">
        <f>SUM(D239:D241)</f>
        <v>56</v>
      </c>
      <c r="E242" s="78">
        <f>SUM(E239:E241)</f>
        <v>78</v>
      </c>
      <c r="F242" s="79">
        <f>SUM(F239:F241)</f>
        <v>6.62</v>
      </c>
      <c r="G242" s="79">
        <f>SUM(G239:G241)</f>
        <v>3.4</v>
      </c>
      <c r="H242" s="79" t="s">
        <v>193</v>
      </c>
      <c r="I242" s="79" t="s">
        <v>193</v>
      </c>
      <c r="J242" s="79" t="s">
        <v>193</v>
      </c>
    </row>
    <row r="243" spans="1:12" s="76" customFormat="1" ht="15.05" customHeight="1" x14ac:dyDescent="0.25">
      <c r="A243" s="82" t="s">
        <v>178</v>
      </c>
      <c r="B243" s="15" t="s">
        <v>14</v>
      </c>
      <c r="C243" s="35" t="s">
        <v>306</v>
      </c>
      <c r="D243" s="84">
        <v>80</v>
      </c>
      <c r="E243" s="84">
        <v>99</v>
      </c>
      <c r="F243" s="85">
        <v>21.2</v>
      </c>
      <c r="G243" s="85">
        <v>14.2</v>
      </c>
      <c r="H243" s="85" t="s">
        <v>244</v>
      </c>
      <c r="I243" s="85" t="s">
        <v>423</v>
      </c>
      <c r="J243" s="85" t="s">
        <v>194</v>
      </c>
    </row>
    <row r="244" spans="1:12" s="76" customFormat="1" ht="15.05" customHeight="1" x14ac:dyDescent="0.25">
      <c r="A244" s="77"/>
      <c r="B244" s="28"/>
      <c r="C244" s="87" t="s">
        <v>443</v>
      </c>
      <c r="D244" s="74">
        <v>54</v>
      </c>
      <c r="E244" s="74">
        <v>65</v>
      </c>
      <c r="F244" s="75">
        <v>18.010000000000002</v>
      </c>
      <c r="G244" s="75">
        <v>11.4</v>
      </c>
      <c r="H244" s="75" t="s">
        <v>235</v>
      </c>
      <c r="I244" s="75" t="s">
        <v>421</v>
      </c>
      <c r="J244" s="75" t="s">
        <v>194</v>
      </c>
    </row>
    <row r="245" spans="1:12" s="76" customFormat="1" ht="15.05" customHeight="1" x14ac:dyDescent="0.25">
      <c r="A245" s="77"/>
      <c r="B245" s="28"/>
      <c r="C245" s="62" t="s">
        <v>305</v>
      </c>
      <c r="D245" s="74">
        <v>25</v>
      </c>
      <c r="E245" s="74">
        <v>32</v>
      </c>
      <c r="F245" s="75">
        <v>7.3</v>
      </c>
      <c r="G245" s="75">
        <v>4.9000000000000004</v>
      </c>
      <c r="H245" s="75" t="s">
        <v>235</v>
      </c>
      <c r="I245" s="75" t="s">
        <v>421</v>
      </c>
      <c r="J245" s="75" t="s">
        <v>194</v>
      </c>
    </row>
    <row r="246" spans="1:12" s="80" customFormat="1" ht="15.05" customHeight="1" x14ac:dyDescent="0.25">
      <c r="A246" s="77"/>
      <c r="B246" s="77" t="s">
        <v>16</v>
      </c>
      <c r="C246" s="77"/>
      <c r="D246" s="78">
        <f>SUM(D243:D245)</f>
        <v>159</v>
      </c>
      <c r="E246" s="78">
        <f>SUM(E243:E245)</f>
        <v>196</v>
      </c>
      <c r="F246" s="79">
        <f t="shared" ref="F246:G246" si="20">SUM(F243:F245)</f>
        <v>46.51</v>
      </c>
      <c r="G246" s="79">
        <f t="shared" si="20"/>
        <v>30.5</v>
      </c>
      <c r="H246" s="79" t="s">
        <v>193</v>
      </c>
      <c r="I246" s="79" t="s">
        <v>193</v>
      </c>
      <c r="J246" s="79" t="s">
        <v>193</v>
      </c>
    </row>
    <row r="247" spans="1:12" s="76" customFormat="1" ht="15.05" customHeight="1" x14ac:dyDescent="0.25">
      <c r="A247" s="77"/>
      <c r="B247" s="28" t="s">
        <v>5</v>
      </c>
      <c r="C247" s="62" t="s">
        <v>217</v>
      </c>
      <c r="D247" s="74">
        <v>50</v>
      </c>
      <c r="E247" s="74">
        <v>53</v>
      </c>
      <c r="F247" s="75">
        <v>8.65</v>
      </c>
      <c r="G247" s="75">
        <v>4</v>
      </c>
      <c r="H247" s="75" t="s">
        <v>307</v>
      </c>
      <c r="I247" s="75">
        <v>39</v>
      </c>
      <c r="J247" s="75" t="s">
        <v>194</v>
      </c>
    </row>
    <row r="248" spans="1:12" s="76" customFormat="1" ht="15.05" customHeight="1" x14ac:dyDescent="0.25">
      <c r="A248" s="77"/>
      <c r="B248" s="28"/>
      <c r="C248" s="62" t="s">
        <v>411</v>
      </c>
      <c r="D248" s="74">
        <v>36</v>
      </c>
      <c r="E248" s="74">
        <v>44</v>
      </c>
      <c r="F248" s="75">
        <v>7</v>
      </c>
      <c r="G248" s="75">
        <v>6</v>
      </c>
      <c r="H248" s="75" t="s">
        <v>466</v>
      </c>
      <c r="I248" s="75">
        <v>38</v>
      </c>
      <c r="J248" s="75" t="s">
        <v>194</v>
      </c>
    </row>
    <row r="249" spans="1:12" s="76" customFormat="1" ht="15.05" customHeight="1" x14ac:dyDescent="0.25">
      <c r="A249" s="77"/>
      <c r="B249" s="28"/>
      <c r="C249" s="62" t="s">
        <v>183</v>
      </c>
      <c r="D249" s="74">
        <v>20</v>
      </c>
      <c r="E249" s="74">
        <v>36</v>
      </c>
      <c r="F249" s="75">
        <v>3.03</v>
      </c>
      <c r="G249" s="75">
        <v>1.6</v>
      </c>
      <c r="H249" s="75" t="s">
        <v>452</v>
      </c>
      <c r="I249" s="75">
        <v>39</v>
      </c>
      <c r="J249" s="75" t="s">
        <v>194</v>
      </c>
    </row>
    <row r="250" spans="1:12" s="76" customFormat="1" ht="15.05" customHeight="1" x14ac:dyDescent="0.25">
      <c r="A250" s="77"/>
      <c r="B250" s="28"/>
      <c r="C250" s="62" t="s">
        <v>412</v>
      </c>
      <c r="D250" s="74">
        <v>18</v>
      </c>
      <c r="E250" s="74">
        <v>22</v>
      </c>
      <c r="F250" s="75">
        <v>2.5</v>
      </c>
      <c r="G250" s="75">
        <v>2.5</v>
      </c>
      <c r="H250" s="75" t="s">
        <v>466</v>
      </c>
      <c r="I250" s="75">
        <v>38</v>
      </c>
      <c r="J250" s="75" t="s">
        <v>194</v>
      </c>
    </row>
    <row r="251" spans="1:12" s="80" customFormat="1" ht="15.05" customHeight="1" x14ac:dyDescent="0.25">
      <c r="A251" s="77"/>
      <c r="B251" s="77" t="s">
        <v>20</v>
      </c>
      <c r="C251" s="77"/>
      <c r="D251" s="78">
        <f>SUM(D247:D250)</f>
        <v>124</v>
      </c>
      <c r="E251" s="78">
        <f t="shared" ref="E251:G251" si="21">SUM(E247:E250)</f>
        <v>155</v>
      </c>
      <c r="F251" s="79">
        <f t="shared" si="21"/>
        <v>21.18</v>
      </c>
      <c r="G251" s="79">
        <f t="shared" si="21"/>
        <v>14.1</v>
      </c>
      <c r="H251" s="79" t="s">
        <v>193</v>
      </c>
      <c r="I251" s="79" t="s">
        <v>193</v>
      </c>
      <c r="J251" s="79" t="s">
        <v>193</v>
      </c>
    </row>
    <row r="252" spans="1:12" s="81" customFormat="1" ht="15.05" customHeight="1" x14ac:dyDescent="0.25">
      <c r="A252" s="97"/>
      <c r="B252" s="97"/>
      <c r="C252" s="97" t="s">
        <v>16</v>
      </c>
      <c r="D252" s="98">
        <f>D246+D238+D228+D216+D203+D194+D186+D178+D170+D156+D121+D62+D58+D50+D44+D37+D26+D16+D13+D211+D209+D68</f>
        <v>7070</v>
      </c>
      <c r="E252" s="98">
        <f>E246+E238+E228+E216+E203+E194+E186+E178+E170+E156+E121+E62+E58+E50+E44+E37+E26+E16+E13+E211+E209+E68</f>
        <v>8335</v>
      </c>
      <c r="F252" s="99">
        <f>F246+F238+F228+F216+F203+F194+F186+F178+F170+F156+F121+F62+F58+F50+F44+F37+F26+F16+F13+F211+F209+F68</f>
        <v>2018.49</v>
      </c>
      <c r="G252" s="99">
        <v>1212</v>
      </c>
      <c r="H252" s="99"/>
      <c r="I252" s="99"/>
      <c r="J252" s="99"/>
      <c r="L252" s="118"/>
    </row>
    <row r="253" spans="1:12" s="81" customFormat="1" ht="15.05" customHeight="1" x14ac:dyDescent="0.25">
      <c r="A253" s="97"/>
      <c r="B253" s="97"/>
      <c r="C253" s="97" t="s">
        <v>20</v>
      </c>
      <c r="D253" s="98">
        <f>D251+D242+D233+D222+D218+D212+D207+D198+D190+D179+D177+D161+D149+D69+D66+D60+D54+D40+D47+D31+D20+D210+D14+D9+D10+D11+D12+D32+D33+D48+D67+D150+D162+D163+D199+D208+D219</f>
        <v>1973</v>
      </c>
      <c r="E253" s="98">
        <f>E251+E242+E233+E222+E218+E212+E207+E198+E190+E179+E177+E161+E149+E69+E66+E60+E54+E40+E47+E31+E20+E210+E14+E9+E10+E11+E12+E32+E33+E48+E67+E150+E162+E163+E199+E208+E219</f>
        <v>3287</v>
      </c>
      <c r="F253" s="99">
        <f>F251+F242+F233+F222+F218+F212+F207+F198+F190+F179+F177+F161+F149+F69+F66+F60+F54+F40+F47+F31+F20+F210+F14+F9+F10+F11+F12+F32+F33+F48+F67+F150+F162+F163+F199+F208+F219</f>
        <v>277.13</v>
      </c>
      <c r="G253" s="99">
        <v>161.565</v>
      </c>
      <c r="H253" s="99"/>
      <c r="I253" s="99"/>
      <c r="J253" s="99"/>
      <c r="L253" s="118"/>
    </row>
    <row r="254" spans="1:12" s="7" customFormat="1" x14ac:dyDescent="0.25">
      <c r="A254" s="101" t="s">
        <v>415</v>
      </c>
      <c r="B254" s="101"/>
      <c r="D254" s="3"/>
      <c r="E254" s="3"/>
      <c r="F254" s="3"/>
      <c r="G254" s="3"/>
      <c r="H254" s="8"/>
      <c r="I254" s="8"/>
      <c r="J254" s="8"/>
    </row>
    <row r="255" spans="1:12" s="7" customFormat="1" x14ac:dyDescent="0.25">
      <c r="A255" s="101" t="s">
        <v>507</v>
      </c>
      <c r="B255" s="101"/>
      <c r="D255" s="3"/>
      <c r="E255" s="3"/>
      <c r="F255" s="3"/>
      <c r="G255" s="3"/>
      <c r="H255" s="8"/>
      <c r="I255" s="8"/>
      <c r="J255" s="8"/>
    </row>
    <row r="256" spans="1:12" s="7" customFormat="1" x14ac:dyDescent="0.25">
      <c r="A256" s="102" t="s">
        <v>508</v>
      </c>
      <c r="B256" s="102"/>
      <c r="D256" s="3"/>
      <c r="E256" s="3"/>
      <c r="F256" s="3"/>
      <c r="G256" s="3"/>
      <c r="H256" s="8"/>
      <c r="I256" s="8"/>
      <c r="J256" s="8"/>
    </row>
    <row r="257" spans="1:10" s="7" customFormat="1" x14ac:dyDescent="0.25">
      <c r="A257" s="102" t="s">
        <v>477</v>
      </c>
      <c r="B257" s="102"/>
      <c r="D257" s="3"/>
      <c r="E257" s="3"/>
      <c r="F257" s="3"/>
      <c r="G257" s="3"/>
      <c r="H257" s="8"/>
      <c r="I257" s="8"/>
      <c r="J257" s="8"/>
    </row>
    <row r="258" spans="1:10" x14ac:dyDescent="0.25">
      <c r="J258" s="170" t="s">
        <v>502</v>
      </c>
    </row>
    <row r="259" spans="1:10" ht="15.05" thickBot="1" x14ac:dyDescent="0.3">
      <c r="A259" s="109"/>
      <c r="B259" s="110"/>
      <c r="C259" s="110"/>
      <c r="D259" s="112"/>
      <c r="E259" s="110"/>
      <c r="F259" s="112"/>
      <c r="G259" s="111"/>
      <c r="H259" s="111"/>
      <c r="I259" s="111"/>
      <c r="J259" s="111"/>
    </row>
  </sheetData>
  <pageMargins left="0.39370078740157483" right="0.39370078740157483" top="0.19685039370078741" bottom="0.19685039370078741" header="0.51181102362204722" footer="0.51181102362204722"/>
  <pageSetup paperSize="9" scale="77" orientation="portrait" r:id="rId1"/>
  <headerFooter alignWithMargins="0">
    <oddFooter>&amp;R&amp;"Arial Narrow,Normal"&amp;8&amp;P/&amp;N</oddFooter>
  </headerFooter>
  <rowBreaks count="3" manualBreakCount="3">
    <brk id="69" max="16383" man="1"/>
    <brk id="133" max="16383" man="1"/>
    <brk id="198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57"/>
  <sheetViews>
    <sheetView zoomScaleNormal="100" workbookViewId="0">
      <pane ySplit="8" topLeftCell="A9" activePane="bottomLeft" state="frozen"/>
      <selection activeCell="J4" sqref="J4"/>
      <selection pane="bottomLeft" activeCell="J4" sqref="J4"/>
    </sheetView>
  </sheetViews>
  <sheetFormatPr baseColWidth="10" defaultRowHeight="14.4" x14ac:dyDescent="0.25"/>
  <cols>
    <col min="1" max="1" width="12.69921875" style="5" customWidth="1"/>
    <col min="2" max="2" width="9.8984375" style="6" customWidth="1"/>
    <col min="3" max="3" width="20.5" style="7" customWidth="1"/>
    <col min="4" max="5" width="8.59765625" style="3" customWidth="1"/>
    <col min="6" max="7" width="11.5" style="3" customWidth="1"/>
    <col min="8" max="9" width="8" style="8" customWidth="1"/>
    <col min="10" max="10" width="7.5" style="8" customWidth="1"/>
    <col min="11" max="228" width="11" style="8"/>
    <col min="229" max="229" width="10.19921875" style="8" customWidth="1"/>
    <col min="230" max="231" width="5.69921875" style="8" customWidth="1"/>
    <col min="232" max="232" width="1.5" style="8" customWidth="1"/>
    <col min="233" max="234" width="6.3984375" style="8" customWidth="1"/>
    <col min="235" max="235" width="1.5" style="8" customWidth="1"/>
    <col min="236" max="237" width="6" style="8" customWidth="1"/>
    <col min="238" max="242" width="11" style="8"/>
    <col min="243" max="243" width="2.5" style="8" customWidth="1"/>
    <col min="244" max="246" width="11" style="8"/>
    <col min="247" max="247" width="2.8984375" style="8" customWidth="1"/>
    <col min="248" max="484" width="11" style="8"/>
    <col min="485" max="485" width="10.19921875" style="8" customWidth="1"/>
    <col min="486" max="487" width="5.69921875" style="8" customWidth="1"/>
    <col min="488" max="488" width="1.5" style="8" customWidth="1"/>
    <col min="489" max="490" width="6.3984375" style="8" customWidth="1"/>
    <col min="491" max="491" width="1.5" style="8" customWidth="1"/>
    <col min="492" max="493" width="6" style="8" customWidth="1"/>
    <col min="494" max="498" width="11" style="8"/>
    <col min="499" max="499" width="2.5" style="8" customWidth="1"/>
    <col min="500" max="502" width="11" style="8"/>
    <col min="503" max="503" width="2.8984375" style="8" customWidth="1"/>
    <col min="504" max="740" width="11" style="8"/>
    <col min="741" max="741" width="10.19921875" style="8" customWidth="1"/>
    <col min="742" max="743" width="5.69921875" style="8" customWidth="1"/>
    <col min="744" max="744" width="1.5" style="8" customWidth="1"/>
    <col min="745" max="746" width="6.3984375" style="8" customWidth="1"/>
    <col min="747" max="747" width="1.5" style="8" customWidth="1"/>
    <col min="748" max="749" width="6" style="8" customWidth="1"/>
    <col min="750" max="754" width="11" style="8"/>
    <col min="755" max="755" width="2.5" style="8" customWidth="1"/>
    <col min="756" max="758" width="11" style="8"/>
    <col min="759" max="759" width="2.8984375" style="8" customWidth="1"/>
    <col min="760" max="996" width="11" style="8"/>
    <col min="997" max="997" width="10.19921875" style="8" customWidth="1"/>
    <col min="998" max="999" width="5.69921875" style="8" customWidth="1"/>
    <col min="1000" max="1000" width="1.5" style="8" customWidth="1"/>
    <col min="1001" max="1002" width="6.3984375" style="8" customWidth="1"/>
    <col min="1003" max="1003" width="1.5" style="8" customWidth="1"/>
    <col min="1004" max="1005" width="6" style="8" customWidth="1"/>
    <col min="1006" max="1010" width="11" style="8"/>
    <col min="1011" max="1011" width="2.5" style="8" customWidth="1"/>
    <col min="1012" max="1014" width="11" style="8"/>
    <col min="1015" max="1015" width="2.8984375" style="8" customWidth="1"/>
    <col min="1016" max="1252" width="11" style="8"/>
    <col min="1253" max="1253" width="10.19921875" style="8" customWidth="1"/>
    <col min="1254" max="1255" width="5.69921875" style="8" customWidth="1"/>
    <col min="1256" max="1256" width="1.5" style="8" customWidth="1"/>
    <col min="1257" max="1258" width="6.3984375" style="8" customWidth="1"/>
    <col min="1259" max="1259" width="1.5" style="8" customWidth="1"/>
    <col min="1260" max="1261" width="6" style="8" customWidth="1"/>
    <col min="1262" max="1266" width="11" style="8"/>
    <col min="1267" max="1267" width="2.5" style="8" customWidth="1"/>
    <col min="1268" max="1270" width="11" style="8"/>
    <col min="1271" max="1271" width="2.8984375" style="8" customWidth="1"/>
    <col min="1272" max="1508" width="11" style="8"/>
    <col min="1509" max="1509" width="10.19921875" style="8" customWidth="1"/>
    <col min="1510" max="1511" width="5.69921875" style="8" customWidth="1"/>
    <col min="1512" max="1512" width="1.5" style="8" customWidth="1"/>
    <col min="1513" max="1514" width="6.3984375" style="8" customWidth="1"/>
    <col min="1515" max="1515" width="1.5" style="8" customWidth="1"/>
    <col min="1516" max="1517" width="6" style="8" customWidth="1"/>
    <col min="1518" max="1522" width="11" style="8"/>
    <col min="1523" max="1523" width="2.5" style="8" customWidth="1"/>
    <col min="1524" max="1526" width="11" style="8"/>
    <col min="1527" max="1527" width="2.8984375" style="8" customWidth="1"/>
    <col min="1528" max="1764" width="11" style="8"/>
    <col min="1765" max="1765" width="10.19921875" style="8" customWidth="1"/>
    <col min="1766" max="1767" width="5.69921875" style="8" customWidth="1"/>
    <col min="1768" max="1768" width="1.5" style="8" customWidth="1"/>
    <col min="1769" max="1770" width="6.3984375" style="8" customWidth="1"/>
    <col min="1771" max="1771" width="1.5" style="8" customWidth="1"/>
    <col min="1772" max="1773" width="6" style="8" customWidth="1"/>
    <col min="1774" max="1778" width="11" style="8"/>
    <col min="1779" max="1779" width="2.5" style="8" customWidth="1"/>
    <col min="1780" max="1782" width="11" style="8"/>
    <col min="1783" max="1783" width="2.8984375" style="8" customWidth="1"/>
    <col min="1784" max="2020" width="11" style="8"/>
    <col min="2021" max="2021" width="10.19921875" style="8" customWidth="1"/>
    <col min="2022" max="2023" width="5.69921875" style="8" customWidth="1"/>
    <col min="2024" max="2024" width="1.5" style="8" customWidth="1"/>
    <col min="2025" max="2026" width="6.3984375" style="8" customWidth="1"/>
    <col min="2027" max="2027" width="1.5" style="8" customWidth="1"/>
    <col min="2028" max="2029" width="6" style="8" customWidth="1"/>
    <col min="2030" max="2034" width="11" style="8"/>
    <col min="2035" max="2035" width="2.5" style="8" customWidth="1"/>
    <col min="2036" max="2038" width="11" style="8"/>
    <col min="2039" max="2039" width="2.8984375" style="8" customWidth="1"/>
    <col min="2040" max="2276" width="11" style="8"/>
    <col min="2277" max="2277" width="10.19921875" style="8" customWidth="1"/>
    <col min="2278" max="2279" width="5.69921875" style="8" customWidth="1"/>
    <col min="2280" max="2280" width="1.5" style="8" customWidth="1"/>
    <col min="2281" max="2282" width="6.3984375" style="8" customWidth="1"/>
    <col min="2283" max="2283" width="1.5" style="8" customWidth="1"/>
    <col min="2284" max="2285" width="6" style="8" customWidth="1"/>
    <col min="2286" max="2290" width="11" style="8"/>
    <col min="2291" max="2291" width="2.5" style="8" customWidth="1"/>
    <col min="2292" max="2294" width="11" style="8"/>
    <col min="2295" max="2295" width="2.8984375" style="8" customWidth="1"/>
    <col min="2296" max="2532" width="11" style="8"/>
    <col min="2533" max="2533" width="10.19921875" style="8" customWidth="1"/>
    <col min="2534" max="2535" width="5.69921875" style="8" customWidth="1"/>
    <col min="2536" max="2536" width="1.5" style="8" customWidth="1"/>
    <col min="2537" max="2538" width="6.3984375" style="8" customWidth="1"/>
    <col min="2539" max="2539" width="1.5" style="8" customWidth="1"/>
    <col min="2540" max="2541" width="6" style="8" customWidth="1"/>
    <col min="2542" max="2546" width="11" style="8"/>
    <col min="2547" max="2547" width="2.5" style="8" customWidth="1"/>
    <col min="2548" max="2550" width="11" style="8"/>
    <col min="2551" max="2551" width="2.8984375" style="8" customWidth="1"/>
    <col min="2552" max="2788" width="11" style="8"/>
    <col min="2789" max="2789" width="10.19921875" style="8" customWidth="1"/>
    <col min="2790" max="2791" width="5.69921875" style="8" customWidth="1"/>
    <col min="2792" max="2792" width="1.5" style="8" customWidth="1"/>
    <col min="2793" max="2794" width="6.3984375" style="8" customWidth="1"/>
    <col min="2795" max="2795" width="1.5" style="8" customWidth="1"/>
    <col min="2796" max="2797" width="6" style="8" customWidth="1"/>
    <col min="2798" max="2802" width="11" style="8"/>
    <col min="2803" max="2803" width="2.5" style="8" customWidth="1"/>
    <col min="2804" max="2806" width="11" style="8"/>
    <col min="2807" max="2807" width="2.8984375" style="8" customWidth="1"/>
    <col min="2808" max="3044" width="11" style="8"/>
    <col min="3045" max="3045" width="10.19921875" style="8" customWidth="1"/>
    <col min="3046" max="3047" width="5.69921875" style="8" customWidth="1"/>
    <col min="3048" max="3048" width="1.5" style="8" customWidth="1"/>
    <col min="3049" max="3050" width="6.3984375" style="8" customWidth="1"/>
    <col min="3051" max="3051" width="1.5" style="8" customWidth="1"/>
    <col min="3052" max="3053" width="6" style="8" customWidth="1"/>
    <col min="3054" max="3058" width="11" style="8"/>
    <col min="3059" max="3059" width="2.5" style="8" customWidth="1"/>
    <col min="3060" max="3062" width="11" style="8"/>
    <col min="3063" max="3063" width="2.8984375" style="8" customWidth="1"/>
    <col min="3064" max="3300" width="11" style="8"/>
    <col min="3301" max="3301" width="10.19921875" style="8" customWidth="1"/>
    <col min="3302" max="3303" width="5.69921875" style="8" customWidth="1"/>
    <col min="3304" max="3304" width="1.5" style="8" customWidth="1"/>
    <col min="3305" max="3306" width="6.3984375" style="8" customWidth="1"/>
    <col min="3307" max="3307" width="1.5" style="8" customWidth="1"/>
    <col min="3308" max="3309" width="6" style="8" customWidth="1"/>
    <col min="3310" max="3314" width="11" style="8"/>
    <col min="3315" max="3315" width="2.5" style="8" customWidth="1"/>
    <col min="3316" max="3318" width="11" style="8"/>
    <col min="3319" max="3319" width="2.8984375" style="8" customWidth="1"/>
    <col min="3320" max="3556" width="11" style="8"/>
    <col min="3557" max="3557" width="10.19921875" style="8" customWidth="1"/>
    <col min="3558" max="3559" width="5.69921875" style="8" customWidth="1"/>
    <col min="3560" max="3560" width="1.5" style="8" customWidth="1"/>
    <col min="3561" max="3562" width="6.3984375" style="8" customWidth="1"/>
    <col min="3563" max="3563" width="1.5" style="8" customWidth="1"/>
    <col min="3564" max="3565" width="6" style="8" customWidth="1"/>
    <col min="3566" max="3570" width="11" style="8"/>
    <col min="3571" max="3571" width="2.5" style="8" customWidth="1"/>
    <col min="3572" max="3574" width="11" style="8"/>
    <col min="3575" max="3575" width="2.8984375" style="8" customWidth="1"/>
    <col min="3576" max="3812" width="11" style="8"/>
    <col min="3813" max="3813" width="10.19921875" style="8" customWidth="1"/>
    <col min="3814" max="3815" width="5.69921875" style="8" customWidth="1"/>
    <col min="3816" max="3816" width="1.5" style="8" customWidth="1"/>
    <col min="3817" max="3818" width="6.3984375" style="8" customWidth="1"/>
    <col min="3819" max="3819" width="1.5" style="8" customWidth="1"/>
    <col min="3820" max="3821" width="6" style="8" customWidth="1"/>
    <col min="3822" max="3826" width="11" style="8"/>
    <col min="3827" max="3827" width="2.5" style="8" customWidth="1"/>
    <col min="3828" max="3830" width="11" style="8"/>
    <col min="3831" max="3831" width="2.8984375" style="8" customWidth="1"/>
    <col min="3832" max="4068" width="11" style="8"/>
    <col min="4069" max="4069" width="10.19921875" style="8" customWidth="1"/>
    <col min="4070" max="4071" width="5.69921875" style="8" customWidth="1"/>
    <col min="4072" max="4072" width="1.5" style="8" customWidth="1"/>
    <col min="4073" max="4074" width="6.3984375" style="8" customWidth="1"/>
    <col min="4075" max="4075" width="1.5" style="8" customWidth="1"/>
    <col min="4076" max="4077" width="6" style="8" customWidth="1"/>
    <col min="4078" max="4082" width="11" style="8"/>
    <col min="4083" max="4083" width="2.5" style="8" customWidth="1"/>
    <col min="4084" max="4086" width="11" style="8"/>
    <col min="4087" max="4087" width="2.8984375" style="8" customWidth="1"/>
    <col min="4088" max="4324" width="11" style="8"/>
    <col min="4325" max="4325" width="10.19921875" style="8" customWidth="1"/>
    <col min="4326" max="4327" width="5.69921875" style="8" customWidth="1"/>
    <col min="4328" max="4328" width="1.5" style="8" customWidth="1"/>
    <col min="4329" max="4330" width="6.3984375" style="8" customWidth="1"/>
    <col min="4331" max="4331" width="1.5" style="8" customWidth="1"/>
    <col min="4332" max="4333" width="6" style="8" customWidth="1"/>
    <col min="4334" max="4338" width="11" style="8"/>
    <col min="4339" max="4339" width="2.5" style="8" customWidth="1"/>
    <col min="4340" max="4342" width="11" style="8"/>
    <col min="4343" max="4343" width="2.8984375" style="8" customWidth="1"/>
    <col min="4344" max="4580" width="11" style="8"/>
    <col min="4581" max="4581" width="10.19921875" style="8" customWidth="1"/>
    <col min="4582" max="4583" width="5.69921875" style="8" customWidth="1"/>
    <col min="4584" max="4584" width="1.5" style="8" customWidth="1"/>
    <col min="4585" max="4586" width="6.3984375" style="8" customWidth="1"/>
    <col min="4587" max="4587" width="1.5" style="8" customWidth="1"/>
    <col min="4588" max="4589" width="6" style="8" customWidth="1"/>
    <col min="4590" max="4594" width="11" style="8"/>
    <col min="4595" max="4595" width="2.5" style="8" customWidth="1"/>
    <col min="4596" max="4598" width="11" style="8"/>
    <col min="4599" max="4599" width="2.8984375" style="8" customWidth="1"/>
    <col min="4600" max="4836" width="11" style="8"/>
    <col min="4837" max="4837" width="10.19921875" style="8" customWidth="1"/>
    <col min="4838" max="4839" width="5.69921875" style="8" customWidth="1"/>
    <col min="4840" max="4840" width="1.5" style="8" customWidth="1"/>
    <col min="4841" max="4842" width="6.3984375" style="8" customWidth="1"/>
    <col min="4843" max="4843" width="1.5" style="8" customWidth="1"/>
    <col min="4844" max="4845" width="6" style="8" customWidth="1"/>
    <col min="4846" max="4850" width="11" style="8"/>
    <col min="4851" max="4851" width="2.5" style="8" customWidth="1"/>
    <col min="4852" max="4854" width="11" style="8"/>
    <col min="4855" max="4855" width="2.8984375" style="8" customWidth="1"/>
    <col min="4856" max="5092" width="11" style="8"/>
    <col min="5093" max="5093" width="10.19921875" style="8" customWidth="1"/>
    <col min="5094" max="5095" width="5.69921875" style="8" customWidth="1"/>
    <col min="5096" max="5096" width="1.5" style="8" customWidth="1"/>
    <col min="5097" max="5098" width="6.3984375" style="8" customWidth="1"/>
    <col min="5099" max="5099" width="1.5" style="8" customWidth="1"/>
    <col min="5100" max="5101" width="6" style="8" customWidth="1"/>
    <col min="5102" max="5106" width="11" style="8"/>
    <col min="5107" max="5107" width="2.5" style="8" customWidth="1"/>
    <col min="5108" max="5110" width="11" style="8"/>
    <col min="5111" max="5111" width="2.8984375" style="8" customWidth="1"/>
    <col min="5112" max="5348" width="11" style="8"/>
    <col min="5349" max="5349" width="10.19921875" style="8" customWidth="1"/>
    <col min="5350" max="5351" width="5.69921875" style="8" customWidth="1"/>
    <col min="5352" max="5352" width="1.5" style="8" customWidth="1"/>
    <col min="5353" max="5354" width="6.3984375" style="8" customWidth="1"/>
    <col min="5355" max="5355" width="1.5" style="8" customWidth="1"/>
    <col min="5356" max="5357" width="6" style="8" customWidth="1"/>
    <col min="5358" max="5362" width="11" style="8"/>
    <col min="5363" max="5363" width="2.5" style="8" customWidth="1"/>
    <col min="5364" max="5366" width="11" style="8"/>
    <col min="5367" max="5367" width="2.8984375" style="8" customWidth="1"/>
    <col min="5368" max="5604" width="11" style="8"/>
    <col min="5605" max="5605" width="10.19921875" style="8" customWidth="1"/>
    <col min="5606" max="5607" width="5.69921875" style="8" customWidth="1"/>
    <col min="5608" max="5608" width="1.5" style="8" customWidth="1"/>
    <col min="5609" max="5610" width="6.3984375" style="8" customWidth="1"/>
    <col min="5611" max="5611" width="1.5" style="8" customWidth="1"/>
    <col min="5612" max="5613" width="6" style="8" customWidth="1"/>
    <col min="5614" max="5618" width="11" style="8"/>
    <col min="5619" max="5619" width="2.5" style="8" customWidth="1"/>
    <col min="5620" max="5622" width="11" style="8"/>
    <col min="5623" max="5623" width="2.8984375" style="8" customWidth="1"/>
    <col min="5624" max="5860" width="11" style="8"/>
    <col min="5861" max="5861" width="10.19921875" style="8" customWidth="1"/>
    <col min="5862" max="5863" width="5.69921875" style="8" customWidth="1"/>
    <col min="5864" max="5864" width="1.5" style="8" customWidth="1"/>
    <col min="5865" max="5866" width="6.3984375" style="8" customWidth="1"/>
    <col min="5867" max="5867" width="1.5" style="8" customWidth="1"/>
    <col min="5868" max="5869" width="6" style="8" customWidth="1"/>
    <col min="5870" max="5874" width="11" style="8"/>
    <col min="5875" max="5875" width="2.5" style="8" customWidth="1"/>
    <col min="5876" max="5878" width="11" style="8"/>
    <col min="5879" max="5879" width="2.8984375" style="8" customWidth="1"/>
    <col min="5880" max="6116" width="11" style="8"/>
    <col min="6117" max="6117" width="10.19921875" style="8" customWidth="1"/>
    <col min="6118" max="6119" width="5.69921875" style="8" customWidth="1"/>
    <col min="6120" max="6120" width="1.5" style="8" customWidth="1"/>
    <col min="6121" max="6122" width="6.3984375" style="8" customWidth="1"/>
    <col min="6123" max="6123" width="1.5" style="8" customWidth="1"/>
    <col min="6124" max="6125" width="6" style="8" customWidth="1"/>
    <col min="6126" max="6130" width="11" style="8"/>
    <col min="6131" max="6131" width="2.5" style="8" customWidth="1"/>
    <col min="6132" max="6134" width="11" style="8"/>
    <col min="6135" max="6135" width="2.8984375" style="8" customWidth="1"/>
    <col min="6136" max="6372" width="11" style="8"/>
    <col min="6373" max="6373" width="10.19921875" style="8" customWidth="1"/>
    <col min="6374" max="6375" width="5.69921875" style="8" customWidth="1"/>
    <col min="6376" max="6376" width="1.5" style="8" customWidth="1"/>
    <col min="6377" max="6378" width="6.3984375" style="8" customWidth="1"/>
    <col min="6379" max="6379" width="1.5" style="8" customWidth="1"/>
    <col min="6380" max="6381" width="6" style="8" customWidth="1"/>
    <col min="6382" max="6386" width="11" style="8"/>
    <col min="6387" max="6387" width="2.5" style="8" customWidth="1"/>
    <col min="6388" max="6390" width="11" style="8"/>
    <col min="6391" max="6391" width="2.8984375" style="8" customWidth="1"/>
    <col min="6392" max="6628" width="11" style="8"/>
    <col min="6629" max="6629" width="10.19921875" style="8" customWidth="1"/>
    <col min="6630" max="6631" width="5.69921875" style="8" customWidth="1"/>
    <col min="6632" max="6632" width="1.5" style="8" customWidth="1"/>
    <col min="6633" max="6634" width="6.3984375" style="8" customWidth="1"/>
    <col min="6635" max="6635" width="1.5" style="8" customWidth="1"/>
    <col min="6636" max="6637" width="6" style="8" customWidth="1"/>
    <col min="6638" max="6642" width="11" style="8"/>
    <col min="6643" max="6643" width="2.5" style="8" customWidth="1"/>
    <col min="6644" max="6646" width="11" style="8"/>
    <col min="6647" max="6647" width="2.8984375" style="8" customWidth="1"/>
    <col min="6648" max="6884" width="11" style="8"/>
    <col min="6885" max="6885" width="10.19921875" style="8" customWidth="1"/>
    <col min="6886" max="6887" width="5.69921875" style="8" customWidth="1"/>
    <col min="6888" max="6888" width="1.5" style="8" customWidth="1"/>
    <col min="6889" max="6890" width="6.3984375" style="8" customWidth="1"/>
    <col min="6891" max="6891" width="1.5" style="8" customWidth="1"/>
    <col min="6892" max="6893" width="6" style="8" customWidth="1"/>
    <col min="6894" max="6898" width="11" style="8"/>
    <col min="6899" max="6899" width="2.5" style="8" customWidth="1"/>
    <col min="6900" max="6902" width="11" style="8"/>
    <col min="6903" max="6903" width="2.8984375" style="8" customWidth="1"/>
    <col min="6904" max="7140" width="11" style="8"/>
    <col min="7141" max="7141" width="10.19921875" style="8" customWidth="1"/>
    <col min="7142" max="7143" width="5.69921875" style="8" customWidth="1"/>
    <col min="7144" max="7144" width="1.5" style="8" customWidth="1"/>
    <col min="7145" max="7146" width="6.3984375" style="8" customWidth="1"/>
    <col min="7147" max="7147" width="1.5" style="8" customWidth="1"/>
    <col min="7148" max="7149" width="6" style="8" customWidth="1"/>
    <col min="7150" max="7154" width="11" style="8"/>
    <col min="7155" max="7155" width="2.5" style="8" customWidth="1"/>
    <col min="7156" max="7158" width="11" style="8"/>
    <col min="7159" max="7159" width="2.8984375" style="8" customWidth="1"/>
    <col min="7160" max="7396" width="11" style="8"/>
    <col min="7397" max="7397" width="10.19921875" style="8" customWidth="1"/>
    <col min="7398" max="7399" width="5.69921875" style="8" customWidth="1"/>
    <col min="7400" max="7400" width="1.5" style="8" customWidth="1"/>
    <col min="7401" max="7402" width="6.3984375" style="8" customWidth="1"/>
    <col min="7403" max="7403" width="1.5" style="8" customWidth="1"/>
    <col min="7404" max="7405" width="6" style="8" customWidth="1"/>
    <col min="7406" max="7410" width="11" style="8"/>
    <col min="7411" max="7411" width="2.5" style="8" customWidth="1"/>
    <col min="7412" max="7414" width="11" style="8"/>
    <col min="7415" max="7415" width="2.8984375" style="8" customWidth="1"/>
    <col min="7416" max="7652" width="11" style="8"/>
    <col min="7653" max="7653" width="10.19921875" style="8" customWidth="1"/>
    <col min="7654" max="7655" width="5.69921875" style="8" customWidth="1"/>
    <col min="7656" max="7656" width="1.5" style="8" customWidth="1"/>
    <col min="7657" max="7658" width="6.3984375" style="8" customWidth="1"/>
    <col min="7659" max="7659" width="1.5" style="8" customWidth="1"/>
    <col min="7660" max="7661" width="6" style="8" customWidth="1"/>
    <col min="7662" max="7666" width="11" style="8"/>
    <col min="7667" max="7667" width="2.5" style="8" customWidth="1"/>
    <col min="7668" max="7670" width="11" style="8"/>
    <col min="7671" max="7671" width="2.8984375" style="8" customWidth="1"/>
    <col min="7672" max="7908" width="11" style="8"/>
    <col min="7909" max="7909" width="10.19921875" style="8" customWidth="1"/>
    <col min="7910" max="7911" width="5.69921875" style="8" customWidth="1"/>
    <col min="7912" max="7912" width="1.5" style="8" customWidth="1"/>
    <col min="7913" max="7914" width="6.3984375" style="8" customWidth="1"/>
    <col min="7915" max="7915" width="1.5" style="8" customWidth="1"/>
    <col min="7916" max="7917" width="6" style="8" customWidth="1"/>
    <col min="7918" max="7922" width="11" style="8"/>
    <col min="7923" max="7923" width="2.5" style="8" customWidth="1"/>
    <col min="7924" max="7926" width="11" style="8"/>
    <col min="7927" max="7927" width="2.8984375" style="8" customWidth="1"/>
    <col min="7928" max="8164" width="11" style="8"/>
    <col min="8165" max="8165" width="10.19921875" style="8" customWidth="1"/>
    <col min="8166" max="8167" width="5.69921875" style="8" customWidth="1"/>
    <col min="8168" max="8168" width="1.5" style="8" customWidth="1"/>
    <col min="8169" max="8170" width="6.3984375" style="8" customWidth="1"/>
    <col min="8171" max="8171" width="1.5" style="8" customWidth="1"/>
    <col min="8172" max="8173" width="6" style="8" customWidth="1"/>
    <col min="8174" max="8178" width="11" style="8"/>
    <col min="8179" max="8179" width="2.5" style="8" customWidth="1"/>
    <col min="8180" max="8182" width="11" style="8"/>
    <col min="8183" max="8183" width="2.8984375" style="8" customWidth="1"/>
    <col min="8184" max="8420" width="11" style="8"/>
    <col min="8421" max="8421" width="10.19921875" style="8" customWidth="1"/>
    <col min="8422" max="8423" width="5.69921875" style="8" customWidth="1"/>
    <col min="8424" max="8424" width="1.5" style="8" customWidth="1"/>
    <col min="8425" max="8426" width="6.3984375" style="8" customWidth="1"/>
    <col min="8427" max="8427" width="1.5" style="8" customWidth="1"/>
    <col min="8428" max="8429" width="6" style="8" customWidth="1"/>
    <col min="8430" max="8434" width="11" style="8"/>
    <col min="8435" max="8435" width="2.5" style="8" customWidth="1"/>
    <col min="8436" max="8438" width="11" style="8"/>
    <col min="8439" max="8439" width="2.8984375" style="8" customWidth="1"/>
    <col min="8440" max="8676" width="11" style="8"/>
    <col min="8677" max="8677" width="10.19921875" style="8" customWidth="1"/>
    <col min="8678" max="8679" width="5.69921875" style="8" customWidth="1"/>
    <col min="8680" max="8680" width="1.5" style="8" customWidth="1"/>
    <col min="8681" max="8682" width="6.3984375" style="8" customWidth="1"/>
    <col min="8683" max="8683" width="1.5" style="8" customWidth="1"/>
    <col min="8684" max="8685" width="6" style="8" customWidth="1"/>
    <col min="8686" max="8690" width="11" style="8"/>
    <col min="8691" max="8691" width="2.5" style="8" customWidth="1"/>
    <col min="8692" max="8694" width="11" style="8"/>
    <col min="8695" max="8695" width="2.8984375" style="8" customWidth="1"/>
    <col min="8696" max="8932" width="11" style="8"/>
    <col min="8933" max="8933" width="10.19921875" style="8" customWidth="1"/>
    <col min="8934" max="8935" width="5.69921875" style="8" customWidth="1"/>
    <col min="8936" max="8936" width="1.5" style="8" customWidth="1"/>
    <col min="8937" max="8938" width="6.3984375" style="8" customWidth="1"/>
    <col min="8939" max="8939" width="1.5" style="8" customWidth="1"/>
    <col min="8940" max="8941" width="6" style="8" customWidth="1"/>
    <col min="8942" max="8946" width="11" style="8"/>
    <col min="8947" max="8947" width="2.5" style="8" customWidth="1"/>
    <col min="8948" max="8950" width="11" style="8"/>
    <col min="8951" max="8951" width="2.8984375" style="8" customWidth="1"/>
    <col min="8952" max="9188" width="11" style="8"/>
    <col min="9189" max="9189" width="10.19921875" style="8" customWidth="1"/>
    <col min="9190" max="9191" width="5.69921875" style="8" customWidth="1"/>
    <col min="9192" max="9192" width="1.5" style="8" customWidth="1"/>
    <col min="9193" max="9194" width="6.3984375" style="8" customWidth="1"/>
    <col min="9195" max="9195" width="1.5" style="8" customWidth="1"/>
    <col min="9196" max="9197" width="6" style="8" customWidth="1"/>
    <col min="9198" max="9202" width="11" style="8"/>
    <col min="9203" max="9203" width="2.5" style="8" customWidth="1"/>
    <col min="9204" max="9206" width="11" style="8"/>
    <col min="9207" max="9207" width="2.8984375" style="8" customWidth="1"/>
    <col min="9208" max="9444" width="11" style="8"/>
    <col min="9445" max="9445" width="10.19921875" style="8" customWidth="1"/>
    <col min="9446" max="9447" width="5.69921875" style="8" customWidth="1"/>
    <col min="9448" max="9448" width="1.5" style="8" customWidth="1"/>
    <col min="9449" max="9450" width="6.3984375" style="8" customWidth="1"/>
    <col min="9451" max="9451" width="1.5" style="8" customWidth="1"/>
    <col min="9452" max="9453" width="6" style="8" customWidth="1"/>
    <col min="9454" max="9458" width="11" style="8"/>
    <col min="9459" max="9459" width="2.5" style="8" customWidth="1"/>
    <col min="9460" max="9462" width="11" style="8"/>
    <col min="9463" max="9463" width="2.8984375" style="8" customWidth="1"/>
    <col min="9464" max="9700" width="11" style="8"/>
    <col min="9701" max="9701" width="10.19921875" style="8" customWidth="1"/>
    <col min="9702" max="9703" width="5.69921875" style="8" customWidth="1"/>
    <col min="9704" max="9704" width="1.5" style="8" customWidth="1"/>
    <col min="9705" max="9706" width="6.3984375" style="8" customWidth="1"/>
    <col min="9707" max="9707" width="1.5" style="8" customWidth="1"/>
    <col min="9708" max="9709" width="6" style="8" customWidth="1"/>
    <col min="9710" max="9714" width="11" style="8"/>
    <col min="9715" max="9715" width="2.5" style="8" customWidth="1"/>
    <col min="9716" max="9718" width="11" style="8"/>
    <col min="9719" max="9719" width="2.8984375" style="8" customWidth="1"/>
    <col min="9720" max="9956" width="11" style="8"/>
    <col min="9957" max="9957" width="10.19921875" style="8" customWidth="1"/>
    <col min="9958" max="9959" width="5.69921875" style="8" customWidth="1"/>
    <col min="9960" max="9960" width="1.5" style="8" customWidth="1"/>
    <col min="9961" max="9962" width="6.3984375" style="8" customWidth="1"/>
    <col min="9963" max="9963" width="1.5" style="8" customWidth="1"/>
    <col min="9964" max="9965" width="6" style="8" customWidth="1"/>
    <col min="9966" max="9970" width="11" style="8"/>
    <col min="9971" max="9971" width="2.5" style="8" customWidth="1"/>
    <col min="9972" max="9974" width="11" style="8"/>
    <col min="9975" max="9975" width="2.8984375" style="8" customWidth="1"/>
    <col min="9976" max="10212" width="11" style="8"/>
    <col min="10213" max="10213" width="10.19921875" style="8" customWidth="1"/>
    <col min="10214" max="10215" width="5.69921875" style="8" customWidth="1"/>
    <col min="10216" max="10216" width="1.5" style="8" customWidth="1"/>
    <col min="10217" max="10218" width="6.3984375" style="8" customWidth="1"/>
    <col min="10219" max="10219" width="1.5" style="8" customWidth="1"/>
    <col min="10220" max="10221" width="6" style="8" customWidth="1"/>
    <col min="10222" max="10226" width="11" style="8"/>
    <col min="10227" max="10227" width="2.5" style="8" customWidth="1"/>
    <col min="10228" max="10230" width="11" style="8"/>
    <col min="10231" max="10231" width="2.8984375" style="8" customWidth="1"/>
    <col min="10232" max="10468" width="11" style="8"/>
    <col min="10469" max="10469" width="10.19921875" style="8" customWidth="1"/>
    <col min="10470" max="10471" width="5.69921875" style="8" customWidth="1"/>
    <col min="10472" max="10472" width="1.5" style="8" customWidth="1"/>
    <col min="10473" max="10474" width="6.3984375" style="8" customWidth="1"/>
    <col min="10475" max="10475" width="1.5" style="8" customWidth="1"/>
    <col min="10476" max="10477" width="6" style="8" customWidth="1"/>
    <col min="10478" max="10482" width="11" style="8"/>
    <col min="10483" max="10483" width="2.5" style="8" customWidth="1"/>
    <col min="10484" max="10486" width="11" style="8"/>
    <col min="10487" max="10487" width="2.8984375" style="8" customWidth="1"/>
    <col min="10488" max="10724" width="11" style="8"/>
    <col min="10725" max="10725" width="10.19921875" style="8" customWidth="1"/>
    <col min="10726" max="10727" width="5.69921875" style="8" customWidth="1"/>
    <col min="10728" max="10728" width="1.5" style="8" customWidth="1"/>
    <col min="10729" max="10730" width="6.3984375" style="8" customWidth="1"/>
    <col min="10731" max="10731" width="1.5" style="8" customWidth="1"/>
    <col min="10732" max="10733" width="6" style="8" customWidth="1"/>
    <col min="10734" max="10738" width="11" style="8"/>
    <col min="10739" max="10739" width="2.5" style="8" customWidth="1"/>
    <col min="10740" max="10742" width="11" style="8"/>
    <col min="10743" max="10743" width="2.8984375" style="8" customWidth="1"/>
    <col min="10744" max="10980" width="11" style="8"/>
    <col min="10981" max="10981" width="10.19921875" style="8" customWidth="1"/>
    <col min="10982" max="10983" width="5.69921875" style="8" customWidth="1"/>
    <col min="10984" max="10984" width="1.5" style="8" customWidth="1"/>
    <col min="10985" max="10986" width="6.3984375" style="8" customWidth="1"/>
    <col min="10987" max="10987" width="1.5" style="8" customWidth="1"/>
    <col min="10988" max="10989" width="6" style="8" customWidth="1"/>
    <col min="10990" max="10994" width="11" style="8"/>
    <col min="10995" max="10995" width="2.5" style="8" customWidth="1"/>
    <col min="10996" max="10998" width="11" style="8"/>
    <col min="10999" max="10999" width="2.8984375" style="8" customWidth="1"/>
    <col min="11000" max="11236" width="11" style="8"/>
    <col min="11237" max="11237" width="10.19921875" style="8" customWidth="1"/>
    <col min="11238" max="11239" width="5.69921875" style="8" customWidth="1"/>
    <col min="11240" max="11240" width="1.5" style="8" customWidth="1"/>
    <col min="11241" max="11242" width="6.3984375" style="8" customWidth="1"/>
    <col min="11243" max="11243" width="1.5" style="8" customWidth="1"/>
    <col min="11244" max="11245" width="6" style="8" customWidth="1"/>
    <col min="11246" max="11250" width="11" style="8"/>
    <col min="11251" max="11251" width="2.5" style="8" customWidth="1"/>
    <col min="11252" max="11254" width="11" style="8"/>
    <col min="11255" max="11255" width="2.8984375" style="8" customWidth="1"/>
    <col min="11256" max="11492" width="11" style="8"/>
    <col min="11493" max="11493" width="10.19921875" style="8" customWidth="1"/>
    <col min="11494" max="11495" width="5.69921875" style="8" customWidth="1"/>
    <col min="11496" max="11496" width="1.5" style="8" customWidth="1"/>
    <col min="11497" max="11498" width="6.3984375" style="8" customWidth="1"/>
    <col min="11499" max="11499" width="1.5" style="8" customWidth="1"/>
    <col min="11500" max="11501" width="6" style="8" customWidth="1"/>
    <col min="11502" max="11506" width="11" style="8"/>
    <col min="11507" max="11507" width="2.5" style="8" customWidth="1"/>
    <col min="11508" max="11510" width="11" style="8"/>
    <col min="11511" max="11511" width="2.8984375" style="8" customWidth="1"/>
    <col min="11512" max="11748" width="11" style="8"/>
    <col min="11749" max="11749" width="10.19921875" style="8" customWidth="1"/>
    <col min="11750" max="11751" width="5.69921875" style="8" customWidth="1"/>
    <col min="11752" max="11752" width="1.5" style="8" customWidth="1"/>
    <col min="11753" max="11754" width="6.3984375" style="8" customWidth="1"/>
    <col min="11755" max="11755" width="1.5" style="8" customWidth="1"/>
    <col min="11756" max="11757" width="6" style="8" customWidth="1"/>
    <col min="11758" max="11762" width="11" style="8"/>
    <col min="11763" max="11763" width="2.5" style="8" customWidth="1"/>
    <col min="11764" max="11766" width="11" style="8"/>
    <col min="11767" max="11767" width="2.8984375" style="8" customWidth="1"/>
    <col min="11768" max="12004" width="11" style="8"/>
    <col min="12005" max="12005" width="10.19921875" style="8" customWidth="1"/>
    <col min="12006" max="12007" width="5.69921875" style="8" customWidth="1"/>
    <col min="12008" max="12008" width="1.5" style="8" customWidth="1"/>
    <col min="12009" max="12010" width="6.3984375" style="8" customWidth="1"/>
    <col min="12011" max="12011" width="1.5" style="8" customWidth="1"/>
    <col min="12012" max="12013" width="6" style="8" customWidth="1"/>
    <col min="12014" max="12018" width="11" style="8"/>
    <col min="12019" max="12019" width="2.5" style="8" customWidth="1"/>
    <col min="12020" max="12022" width="11" style="8"/>
    <col min="12023" max="12023" width="2.8984375" style="8" customWidth="1"/>
    <col min="12024" max="12260" width="11" style="8"/>
    <col min="12261" max="12261" width="10.19921875" style="8" customWidth="1"/>
    <col min="12262" max="12263" width="5.69921875" style="8" customWidth="1"/>
    <col min="12264" max="12264" width="1.5" style="8" customWidth="1"/>
    <col min="12265" max="12266" width="6.3984375" style="8" customWidth="1"/>
    <col min="12267" max="12267" width="1.5" style="8" customWidth="1"/>
    <col min="12268" max="12269" width="6" style="8" customWidth="1"/>
    <col min="12270" max="12274" width="11" style="8"/>
    <col min="12275" max="12275" width="2.5" style="8" customWidth="1"/>
    <col min="12276" max="12278" width="11" style="8"/>
    <col min="12279" max="12279" width="2.8984375" style="8" customWidth="1"/>
    <col min="12280" max="12516" width="11" style="8"/>
    <col min="12517" max="12517" width="10.19921875" style="8" customWidth="1"/>
    <col min="12518" max="12519" width="5.69921875" style="8" customWidth="1"/>
    <col min="12520" max="12520" width="1.5" style="8" customWidth="1"/>
    <col min="12521" max="12522" width="6.3984375" style="8" customWidth="1"/>
    <col min="12523" max="12523" width="1.5" style="8" customWidth="1"/>
    <col min="12524" max="12525" width="6" style="8" customWidth="1"/>
    <col min="12526" max="12530" width="11" style="8"/>
    <col min="12531" max="12531" width="2.5" style="8" customWidth="1"/>
    <col min="12532" max="12534" width="11" style="8"/>
    <col min="12535" max="12535" width="2.8984375" style="8" customWidth="1"/>
    <col min="12536" max="12772" width="11" style="8"/>
    <col min="12773" max="12773" width="10.19921875" style="8" customWidth="1"/>
    <col min="12774" max="12775" width="5.69921875" style="8" customWidth="1"/>
    <col min="12776" max="12776" width="1.5" style="8" customWidth="1"/>
    <col min="12777" max="12778" width="6.3984375" style="8" customWidth="1"/>
    <col min="12779" max="12779" width="1.5" style="8" customWidth="1"/>
    <col min="12780" max="12781" width="6" style="8" customWidth="1"/>
    <col min="12782" max="12786" width="11" style="8"/>
    <col min="12787" max="12787" width="2.5" style="8" customWidth="1"/>
    <col min="12788" max="12790" width="11" style="8"/>
    <col min="12791" max="12791" width="2.8984375" style="8" customWidth="1"/>
    <col min="12792" max="13028" width="11" style="8"/>
    <col min="13029" max="13029" width="10.19921875" style="8" customWidth="1"/>
    <col min="13030" max="13031" width="5.69921875" style="8" customWidth="1"/>
    <col min="13032" max="13032" width="1.5" style="8" customWidth="1"/>
    <col min="13033" max="13034" width="6.3984375" style="8" customWidth="1"/>
    <col min="13035" max="13035" width="1.5" style="8" customWidth="1"/>
    <col min="13036" max="13037" width="6" style="8" customWidth="1"/>
    <col min="13038" max="13042" width="11" style="8"/>
    <col min="13043" max="13043" width="2.5" style="8" customWidth="1"/>
    <col min="13044" max="13046" width="11" style="8"/>
    <col min="13047" max="13047" width="2.8984375" style="8" customWidth="1"/>
    <col min="13048" max="13284" width="11" style="8"/>
    <col min="13285" max="13285" width="10.19921875" style="8" customWidth="1"/>
    <col min="13286" max="13287" width="5.69921875" style="8" customWidth="1"/>
    <col min="13288" max="13288" width="1.5" style="8" customWidth="1"/>
    <col min="13289" max="13290" width="6.3984375" style="8" customWidth="1"/>
    <col min="13291" max="13291" width="1.5" style="8" customWidth="1"/>
    <col min="13292" max="13293" width="6" style="8" customWidth="1"/>
    <col min="13294" max="13298" width="11" style="8"/>
    <col min="13299" max="13299" width="2.5" style="8" customWidth="1"/>
    <col min="13300" max="13302" width="11" style="8"/>
    <col min="13303" max="13303" width="2.8984375" style="8" customWidth="1"/>
    <col min="13304" max="13540" width="11" style="8"/>
    <col min="13541" max="13541" width="10.19921875" style="8" customWidth="1"/>
    <col min="13542" max="13543" width="5.69921875" style="8" customWidth="1"/>
    <col min="13544" max="13544" width="1.5" style="8" customWidth="1"/>
    <col min="13545" max="13546" width="6.3984375" style="8" customWidth="1"/>
    <col min="13547" max="13547" width="1.5" style="8" customWidth="1"/>
    <col min="13548" max="13549" width="6" style="8" customWidth="1"/>
    <col min="13550" max="13554" width="11" style="8"/>
    <col min="13555" max="13555" width="2.5" style="8" customWidth="1"/>
    <col min="13556" max="13558" width="11" style="8"/>
    <col min="13559" max="13559" width="2.8984375" style="8" customWidth="1"/>
    <col min="13560" max="13796" width="11" style="8"/>
    <col min="13797" max="13797" width="10.19921875" style="8" customWidth="1"/>
    <col min="13798" max="13799" width="5.69921875" style="8" customWidth="1"/>
    <col min="13800" max="13800" width="1.5" style="8" customWidth="1"/>
    <col min="13801" max="13802" width="6.3984375" style="8" customWidth="1"/>
    <col min="13803" max="13803" width="1.5" style="8" customWidth="1"/>
    <col min="13804" max="13805" width="6" style="8" customWidth="1"/>
    <col min="13806" max="13810" width="11" style="8"/>
    <col min="13811" max="13811" width="2.5" style="8" customWidth="1"/>
    <col min="13812" max="13814" width="11" style="8"/>
    <col min="13815" max="13815" width="2.8984375" style="8" customWidth="1"/>
    <col min="13816" max="14052" width="11" style="8"/>
    <col min="14053" max="14053" width="10.19921875" style="8" customWidth="1"/>
    <col min="14054" max="14055" width="5.69921875" style="8" customWidth="1"/>
    <col min="14056" max="14056" width="1.5" style="8" customWidth="1"/>
    <col min="14057" max="14058" width="6.3984375" style="8" customWidth="1"/>
    <col min="14059" max="14059" width="1.5" style="8" customWidth="1"/>
    <col min="14060" max="14061" width="6" style="8" customWidth="1"/>
    <col min="14062" max="14066" width="11" style="8"/>
    <col min="14067" max="14067" width="2.5" style="8" customWidth="1"/>
    <col min="14068" max="14070" width="11" style="8"/>
    <col min="14071" max="14071" width="2.8984375" style="8" customWidth="1"/>
    <col min="14072" max="14308" width="11" style="8"/>
    <col min="14309" max="14309" width="10.19921875" style="8" customWidth="1"/>
    <col min="14310" max="14311" width="5.69921875" style="8" customWidth="1"/>
    <col min="14312" max="14312" width="1.5" style="8" customWidth="1"/>
    <col min="14313" max="14314" width="6.3984375" style="8" customWidth="1"/>
    <col min="14315" max="14315" width="1.5" style="8" customWidth="1"/>
    <col min="14316" max="14317" width="6" style="8" customWidth="1"/>
    <col min="14318" max="14322" width="11" style="8"/>
    <col min="14323" max="14323" width="2.5" style="8" customWidth="1"/>
    <col min="14324" max="14326" width="11" style="8"/>
    <col min="14327" max="14327" width="2.8984375" style="8" customWidth="1"/>
    <col min="14328" max="14564" width="11" style="8"/>
    <col min="14565" max="14565" width="10.19921875" style="8" customWidth="1"/>
    <col min="14566" max="14567" width="5.69921875" style="8" customWidth="1"/>
    <col min="14568" max="14568" width="1.5" style="8" customWidth="1"/>
    <col min="14569" max="14570" width="6.3984375" style="8" customWidth="1"/>
    <col min="14571" max="14571" width="1.5" style="8" customWidth="1"/>
    <col min="14572" max="14573" width="6" style="8" customWidth="1"/>
    <col min="14574" max="14578" width="11" style="8"/>
    <col min="14579" max="14579" width="2.5" style="8" customWidth="1"/>
    <col min="14580" max="14582" width="11" style="8"/>
    <col min="14583" max="14583" width="2.8984375" style="8" customWidth="1"/>
    <col min="14584" max="14820" width="11" style="8"/>
    <col min="14821" max="14821" width="10.19921875" style="8" customWidth="1"/>
    <col min="14822" max="14823" width="5.69921875" style="8" customWidth="1"/>
    <col min="14824" max="14824" width="1.5" style="8" customWidth="1"/>
    <col min="14825" max="14826" width="6.3984375" style="8" customWidth="1"/>
    <col min="14827" max="14827" width="1.5" style="8" customWidth="1"/>
    <col min="14828" max="14829" width="6" style="8" customWidth="1"/>
    <col min="14830" max="14834" width="11" style="8"/>
    <col min="14835" max="14835" width="2.5" style="8" customWidth="1"/>
    <col min="14836" max="14838" width="11" style="8"/>
    <col min="14839" max="14839" width="2.8984375" style="8" customWidth="1"/>
    <col min="14840" max="15076" width="11" style="8"/>
    <col min="15077" max="15077" width="10.19921875" style="8" customWidth="1"/>
    <col min="15078" max="15079" width="5.69921875" style="8" customWidth="1"/>
    <col min="15080" max="15080" width="1.5" style="8" customWidth="1"/>
    <col min="15081" max="15082" width="6.3984375" style="8" customWidth="1"/>
    <col min="15083" max="15083" width="1.5" style="8" customWidth="1"/>
    <col min="15084" max="15085" width="6" style="8" customWidth="1"/>
    <col min="15086" max="15090" width="11" style="8"/>
    <col min="15091" max="15091" width="2.5" style="8" customWidth="1"/>
    <col min="15092" max="15094" width="11" style="8"/>
    <col min="15095" max="15095" width="2.8984375" style="8" customWidth="1"/>
    <col min="15096" max="15332" width="11" style="8"/>
    <col min="15333" max="15333" width="10.19921875" style="8" customWidth="1"/>
    <col min="15334" max="15335" width="5.69921875" style="8" customWidth="1"/>
    <col min="15336" max="15336" width="1.5" style="8" customWidth="1"/>
    <col min="15337" max="15338" width="6.3984375" style="8" customWidth="1"/>
    <col min="15339" max="15339" width="1.5" style="8" customWidth="1"/>
    <col min="15340" max="15341" width="6" style="8" customWidth="1"/>
    <col min="15342" max="15346" width="11" style="8"/>
    <col min="15347" max="15347" width="2.5" style="8" customWidth="1"/>
    <col min="15348" max="15350" width="11" style="8"/>
    <col min="15351" max="15351" width="2.8984375" style="8" customWidth="1"/>
    <col min="15352" max="15588" width="11" style="8"/>
    <col min="15589" max="15589" width="10.19921875" style="8" customWidth="1"/>
    <col min="15590" max="15591" width="5.69921875" style="8" customWidth="1"/>
    <col min="15592" max="15592" width="1.5" style="8" customWidth="1"/>
    <col min="15593" max="15594" width="6.3984375" style="8" customWidth="1"/>
    <col min="15595" max="15595" width="1.5" style="8" customWidth="1"/>
    <col min="15596" max="15597" width="6" style="8" customWidth="1"/>
    <col min="15598" max="15602" width="11" style="8"/>
    <col min="15603" max="15603" width="2.5" style="8" customWidth="1"/>
    <col min="15604" max="15606" width="11" style="8"/>
    <col min="15607" max="15607" width="2.8984375" style="8" customWidth="1"/>
    <col min="15608" max="15844" width="11" style="8"/>
    <col min="15845" max="15845" width="10.19921875" style="8" customWidth="1"/>
    <col min="15846" max="15847" width="5.69921875" style="8" customWidth="1"/>
    <col min="15848" max="15848" width="1.5" style="8" customWidth="1"/>
    <col min="15849" max="15850" width="6.3984375" style="8" customWidth="1"/>
    <col min="15851" max="15851" width="1.5" style="8" customWidth="1"/>
    <col min="15852" max="15853" width="6" style="8" customWidth="1"/>
    <col min="15854" max="15858" width="11" style="8"/>
    <col min="15859" max="15859" width="2.5" style="8" customWidth="1"/>
    <col min="15860" max="15862" width="11" style="8"/>
    <col min="15863" max="15863" width="2.8984375" style="8" customWidth="1"/>
    <col min="15864" max="16100" width="11" style="8"/>
    <col min="16101" max="16101" width="10.19921875" style="8" customWidth="1"/>
    <col min="16102" max="16103" width="5.69921875" style="8" customWidth="1"/>
    <col min="16104" max="16104" width="1.5" style="8" customWidth="1"/>
    <col min="16105" max="16106" width="6.3984375" style="8" customWidth="1"/>
    <col min="16107" max="16107" width="1.5" style="8" customWidth="1"/>
    <col min="16108" max="16109" width="6" style="8" customWidth="1"/>
    <col min="16110" max="16114" width="11" style="8"/>
    <col min="16115" max="16115" width="2.5" style="8" customWidth="1"/>
    <col min="16116" max="16118" width="11" style="8"/>
    <col min="16119" max="16119" width="2.8984375" style="8" customWidth="1"/>
    <col min="16120" max="16384" width="11" style="8"/>
  </cols>
  <sheetData>
    <row r="1" spans="1:10" x14ac:dyDescent="0.25">
      <c r="A1" s="103"/>
      <c r="B1" s="103"/>
      <c r="C1" s="103"/>
      <c r="D1" s="103"/>
      <c r="E1" s="103"/>
    </row>
    <row r="2" spans="1:10" x14ac:dyDescent="0.25">
      <c r="A2" s="104" t="s">
        <v>505</v>
      </c>
      <c r="B2" s="105"/>
      <c r="C2" s="105"/>
      <c r="D2" s="105"/>
      <c r="E2" s="105"/>
    </row>
    <row r="3" spans="1:10" x14ac:dyDescent="0.25">
      <c r="A3" s="104"/>
      <c r="B3" s="105"/>
      <c r="C3" s="105"/>
      <c r="D3" s="105"/>
      <c r="E3" s="105"/>
    </row>
    <row r="4" spans="1:10" ht="15.05" thickBot="1" x14ac:dyDescent="0.3">
      <c r="A4" s="106" t="s">
        <v>187</v>
      </c>
      <c r="B4" s="107"/>
      <c r="C4" s="107"/>
      <c r="D4" s="113"/>
      <c r="E4" s="107"/>
      <c r="F4" s="112"/>
      <c r="G4" s="113"/>
      <c r="H4" s="108"/>
      <c r="I4" s="108"/>
      <c r="J4" s="108" t="s">
        <v>580</v>
      </c>
    </row>
    <row r="6" spans="1:10" s="4" customFormat="1" ht="13.15" x14ac:dyDescent="0.25">
      <c r="A6" s="1" t="s">
        <v>416</v>
      </c>
      <c r="B6" s="1"/>
      <c r="C6" s="2"/>
      <c r="D6" s="3"/>
      <c r="E6" s="3"/>
      <c r="F6" s="3"/>
      <c r="G6" s="3"/>
    </row>
    <row r="7" spans="1:10" ht="5.35" customHeight="1" x14ac:dyDescent="0.25"/>
    <row r="8" spans="1:10" s="13" customFormat="1" ht="35.700000000000003" x14ac:dyDescent="0.25">
      <c r="A8" s="9" t="s">
        <v>0</v>
      </c>
      <c r="B8" s="9" t="s">
        <v>1</v>
      </c>
      <c r="C8" s="10" t="s">
        <v>2</v>
      </c>
      <c r="D8" s="11" t="s">
        <v>383</v>
      </c>
      <c r="E8" s="11" t="s">
        <v>3</v>
      </c>
      <c r="F8" s="12" t="s">
        <v>384</v>
      </c>
      <c r="G8" s="12" t="s">
        <v>503</v>
      </c>
      <c r="H8" s="11" t="s">
        <v>190</v>
      </c>
      <c r="I8" s="11" t="s">
        <v>220</v>
      </c>
      <c r="J8" s="11" t="s">
        <v>191</v>
      </c>
    </row>
    <row r="9" spans="1:10" s="21" customFormat="1" ht="15.05" customHeight="1" x14ac:dyDescent="0.2">
      <c r="A9" s="14" t="s">
        <v>4</v>
      </c>
      <c r="B9" s="15" t="s">
        <v>5</v>
      </c>
      <c r="C9" s="16" t="s">
        <v>6</v>
      </c>
      <c r="D9" s="18">
        <v>34</v>
      </c>
      <c r="E9" s="17">
        <v>52</v>
      </c>
      <c r="F9" s="19">
        <v>6.34</v>
      </c>
      <c r="G9" s="20">
        <v>2.95</v>
      </c>
      <c r="H9" s="18" t="s">
        <v>265</v>
      </c>
      <c r="I9" s="20" t="s">
        <v>420</v>
      </c>
      <c r="J9" s="20" t="s">
        <v>194</v>
      </c>
    </row>
    <row r="10" spans="1:10" s="21" customFormat="1" ht="15.05" customHeight="1" x14ac:dyDescent="0.2">
      <c r="A10" s="119" t="s">
        <v>7</v>
      </c>
      <c r="B10" s="120" t="s">
        <v>5</v>
      </c>
      <c r="C10" s="121" t="s">
        <v>188</v>
      </c>
      <c r="D10" s="122">
        <v>14</v>
      </c>
      <c r="E10" s="123">
        <v>33</v>
      </c>
      <c r="F10" s="124">
        <v>1.8</v>
      </c>
      <c r="G10" s="125">
        <v>0.7</v>
      </c>
      <c r="H10" s="122" t="s">
        <v>261</v>
      </c>
      <c r="I10" s="125" t="s">
        <v>422</v>
      </c>
      <c r="J10" s="125" t="s">
        <v>192</v>
      </c>
    </row>
    <row r="11" spans="1:10" s="21" customFormat="1" ht="15.05" customHeight="1" x14ac:dyDescent="0.2">
      <c r="A11" s="27" t="s">
        <v>9</v>
      </c>
      <c r="B11" s="28" t="s">
        <v>5</v>
      </c>
      <c r="C11" s="29" t="s">
        <v>189</v>
      </c>
      <c r="D11" s="31">
        <v>15</v>
      </c>
      <c r="E11" s="30">
        <v>14</v>
      </c>
      <c r="F11" s="22">
        <v>1</v>
      </c>
      <c r="G11" s="32">
        <v>0.5</v>
      </c>
      <c r="H11" s="31" t="s">
        <v>465</v>
      </c>
      <c r="I11" s="32" t="s">
        <v>418</v>
      </c>
      <c r="J11" s="32" t="s">
        <v>192</v>
      </c>
    </row>
    <row r="12" spans="1:10" s="21" customFormat="1" ht="15.05" customHeight="1" x14ac:dyDescent="0.2">
      <c r="A12" s="14" t="s">
        <v>11</v>
      </c>
      <c r="B12" s="15" t="s">
        <v>5</v>
      </c>
      <c r="C12" s="16" t="s">
        <v>12</v>
      </c>
      <c r="D12" s="18">
        <v>18</v>
      </c>
      <c r="E12" s="17">
        <v>27</v>
      </c>
      <c r="F12" s="19">
        <v>0.46</v>
      </c>
      <c r="G12" s="20">
        <v>0.24</v>
      </c>
      <c r="H12" s="117" t="s">
        <v>392</v>
      </c>
      <c r="I12" s="20" t="s">
        <v>418</v>
      </c>
      <c r="J12" s="20" t="s">
        <v>192</v>
      </c>
    </row>
    <row r="13" spans="1:10" s="21" customFormat="1" ht="15.05" customHeight="1" x14ac:dyDescent="0.2">
      <c r="A13" s="14" t="s">
        <v>13</v>
      </c>
      <c r="B13" s="15" t="s">
        <v>14</v>
      </c>
      <c r="C13" s="126" t="s">
        <v>312</v>
      </c>
      <c r="D13" s="18">
        <v>88</v>
      </c>
      <c r="E13" s="17">
        <v>114</v>
      </c>
      <c r="F13" s="19">
        <v>25.4</v>
      </c>
      <c r="G13" s="20">
        <v>12.8</v>
      </c>
      <c r="H13" s="18" t="s">
        <v>235</v>
      </c>
      <c r="I13" s="20" t="s">
        <v>419</v>
      </c>
      <c r="J13" s="20" t="s">
        <v>194</v>
      </c>
    </row>
    <row r="14" spans="1:10" s="21" customFormat="1" ht="15.05" customHeight="1" x14ac:dyDescent="0.2">
      <c r="A14" s="46"/>
      <c r="B14" s="127" t="s">
        <v>5</v>
      </c>
      <c r="C14" s="128" t="s">
        <v>225</v>
      </c>
      <c r="D14" s="129">
        <v>15</v>
      </c>
      <c r="E14" s="130">
        <v>28</v>
      </c>
      <c r="F14" s="131">
        <v>0.64</v>
      </c>
      <c r="G14" s="132">
        <v>0.64</v>
      </c>
      <c r="H14" s="129" t="s">
        <v>465</v>
      </c>
      <c r="I14" s="132" t="s">
        <v>420</v>
      </c>
      <c r="J14" s="132" t="s">
        <v>192</v>
      </c>
    </row>
    <row r="15" spans="1:10" s="21" customFormat="1" ht="15.05" customHeight="1" x14ac:dyDescent="0.2">
      <c r="A15" s="14" t="s">
        <v>15</v>
      </c>
      <c r="B15" s="15" t="s">
        <v>14</v>
      </c>
      <c r="C15" s="35" t="s">
        <v>15</v>
      </c>
      <c r="D15" s="18">
        <v>78</v>
      </c>
      <c r="E15" s="17">
        <v>98</v>
      </c>
      <c r="F15" s="20">
        <v>23.5</v>
      </c>
      <c r="G15" s="20">
        <v>12.6</v>
      </c>
      <c r="H15" s="18" t="s">
        <v>458</v>
      </c>
      <c r="I15" s="20" t="s">
        <v>421</v>
      </c>
      <c r="J15" s="20" t="s">
        <v>194</v>
      </c>
    </row>
    <row r="16" spans="1:10" s="24" customFormat="1" ht="15.05" customHeight="1" x14ac:dyDescent="0.25">
      <c r="A16" s="33"/>
      <c r="B16" s="27" t="s">
        <v>16</v>
      </c>
      <c r="C16" s="36"/>
      <c r="D16" s="38">
        <f t="shared" ref="D16:E16" si="0">D15</f>
        <v>78</v>
      </c>
      <c r="E16" s="38">
        <f t="shared" si="0"/>
        <v>98</v>
      </c>
      <c r="F16" s="40">
        <f>F15</f>
        <v>23.5</v>
      </c>
      <c r="G16" s="40">
        <f>G15</f>
        <v>12.6</v>
      </c>
      <c r="H16" s="38" t="s">
        <v>193</v>
      </c>
      <c r="I16" s="40" t="s">
        <v>193</v>
      </c>
      <c r="J16" s="40" t="s">
        <v>193</v>
      </c>
    </row>
    <row r="17" spans="1:10" s="21" customFormat="1" ht="15.05" customHeight="1" x14ac:dyDescent="0.2">
      <c r="A17" s="27"/>
      <c r="B17" s="28" t="s">
        <v>5</v>
      </c>
      <c r="C17" s="29" t="s">
        <v>17</v>
      </c>
      <c r="D17" s="31">
        <v>15</v>
      </c>
      <c r="E17" s="30">
        <v>27</v>
      </c>
      <c r="F17" s="22">
        <v>1.32</v>
      </c>
      <c r="G17" s="32">
        <v>0.66</v>
      </c>
      <c r="H17" s="31" t="s">
        <v>468</v>
      </c>
      <c r="I17" s="32" t="s">
        <v>418</v>
      </c>
      <c r="J17" s="32" t="s">
        <v>192</v>
      </c>
    </row>
    <row r="18" spans="1:10" s="21" customFormat="1" ht="15.05" customHeight="1" x14ac:dyDescent="0.25">
      <c r="A18" s="27"/>
      <c r="B18" s="41"/>
      <c r="C18" s="29" t="s">
        <v>18</v>
      </c>
      <c r="D18" s="31">
        <v>15</v>
      </c>
      <c r="E18" s="30">
        <v>34</v>
      </c>
      <c r="F18" s="22">
        <v>1.56</v>
      </c>
      <c r="G18" s="32">
        <v>0.78</v>
      </c>
      <c r="H18" s="32" t="s">
        <v>310</v>
      </c>
      <c r="I18" s="32" t="s">
        <v>418</v>
      </c>
      <c r="J18" s="32" t="s">
        <v>192</v>
      </c>
    </row>
    <row r="19" spans="1:10" s="21" customFormat="1" ht="15.05" customHeight="1" x14ac:dyDescent="0.25">
      <c r="A19" s="27"/>
      <c r="B19" s="41"/>
      <c r="C19" s="29" t="s">
        <v>19</v>
      </c>
      <c r="D19" s="31">
        <v>16</v>
      </c>
      <c r="E19" s="30">
        <v>30</v>
      </c>
      <c r="F19" s="22">
        <v>1.32</v>
      </c>
      <c r="G19" s="32">
        <v>0.66</v>
      </c>
      <c r="H19" s="31" t="s">
        <v>468</v>
      </c>
      <c r="I19" s="32" t="s">
        <v>418</v>
      </c>
      <c r="J19" s="32" t="s">
        <v>192</v>
      </c>
    </row>
    <row r="20" spans="1:10" s="44" customFormat="1" ht="15.05" customHeight="1" x14ac:dyDescent="0.25">
      <c r="A20" s="27"/>
      <c r="B20" s="27" t="s">
        <v>20</v>
      </c>
      <c r="C20" s="36"/>
      <c r="D20" s="37">
        <f>SUM(D17:D19)</f>
        <v>46</v>
      </c>
      <c r="E20" s="37">
        <f>SUM(E17:E19)</f>
        <v>91</v>
      </c>
      <c r="F20" s="43">
        <f t="shared" ref="F20:G20" si="1">SUM(F17:F19)</f>
        <v>4.2</v>
      </c>
      <c r="G20" s="43">
        <f t="shared" si="1"/>
        <v>2.1</v>
      </c>
      <c r="H20" s="37" t="s">
        <v>193</v>
      </c>
      <c r="I20" s="43" t="s">
        <v>193</v>
      </c>
      <c r="J20" s="43" t="s">
        <v>193</v>
      </c>
    </row>
    <row r="21" spans="1:10" s="21" customFormat="1" ht="15.05" customHeight="1" x14ac:dyDescent="0.2">
      <c r="A21" s="14" t="s">
        <v>21</v>
      </c>
      <c r="B21" s="15" t="s">
        <v>14</v>
      </c>
      <c r="C21" s="16" t="s">
        <v>22</v>
      </c>
      <c r="D21" s="18">
        <v>20</v>
      </c>
      <c r="E21" s="17">
        <v>23</v>
      </c>
      <c r="F21" s="19">
        <v>4.5999999999999996</v>
      </c>
      <c r="G21" s="20">
        <v>2.4</v>
      </c>
      <c r="H21" s="18" t="s">
        <v>235</v>
      </c>
      <c r="I21" s="20" t="s">
        <v>421</v>
      </c>
      <c r="J21" s="20" t="s">
        <v>194</v>
      </c>
    </row>
    <row r="22" spans="1:10" s="21" customFormat="1" ht="15.05" customHeight="1" x14ac:dyDescent="0.25">
      <c r="A22" s="27"/>
      <c r="B22" s="41"/>
      <c r="C22" s="29" t="s">
        <v>23</v>
      </c>
      <c r="D22" s="31">
        <v>74</v>
      </c>
      <c r="E22" s="30">
        <v>92</v>
      </c>
      <c r="F22" s="22">
        <v>20.7</v>
      </c>
      <c r="G22" s="32">
        <v>13.9</v>
      </c>
      <c r="H22" s="31" t="s">
        <v>235</v>
      </c>
      <c r="I22" s="32" t="s">
        <v>421</v>
      </c>
      <c r="J22" s="32" t="s">
        <v>194</v>
      </c>
    </row>
    <row r="23" spans="1:10" s="21" customFormat="1" ht="15.05" customHeight="1" x14ac:dyDescent="0.25">
      <c r="A23" s="27"/>
      <c r="B23" s="41"/>
      <c r="C23" s="29" t="s">
        <v>24</v>
      </c>
      <c r="D23" s="31">
        <v>61</v>
      </c>
      <c r="E23" s="30">
        <v>76</v>
      </c>
      <c r="F23" s="22">
        <v>16.399999999999999</v>
      </c>
      <c r="G23" s="32">
        <v>10.199999999999999</v>
      </c>
      <c r="H23" s="31" t="s">
        <v>235</v>
      </c>
      <c r="I23" s="32" t="s">
        <v>421</v>
      </c>
      <c r="J23" s="32" t="s">
        <v>194</v>
      </c>
    </row>
    <row r="24" spans="1:10" s="21" customFormat="1" ht="15.05" customHeight="1" x14ac:dyDescent="0.25">
      <c r="A24" s="27"/>
      <c r="B24" s="41"/>
      <c r="C24" s="29" t="s">
        <v>393</v>
      </c>
      <c r="D24" s="31">
        <v>84</v>
      </c>
      <c r="E24" s="30">
        <v>103</v>
      </c>
      <c r="F24" s="22">
        <v>20.6</v>
      </c>
      <c r="G24" s="32">
        <v>12</v>
      </c>
      <c r="H24" s="31" t="s">
        <v>235</v>
      </c>
      <c r="I24" s="32" t="s">
        <v>423</v>
      </c>
      <c r="J24" s="32" t="s">
        <v>194</v>
      </c>
    </row>
    <row r="25" spans="1:10" s="21" customFormat="1" ht="15.05" customHeight="1" x14ac:dyDescent="0.25">
      <c r="A25" s="27"/>
      <c r="B25" s="41"/>
      <c r="C25" s="29" t="s">
        <v>25</v>
      </c>
      <c r="D25" s="31">
        <v>90</v>
      </c>
      <c r="E25" s="30">
        <v>119</v>
      </c>
      <c r="F25" s="22">
        <v>24</v>
      </c>
      <c r="G25" s="32">
        <v>14.4</v>
      </c>
      <c r="H25" s="31" t="s">
        <v>457</v>
      </c>
      <c r="I25" s="32" t="s">
        <v>421</v>
      </c>
      <c r="J25" s="32" t="s">
        <v>194</v>
      </c>
    </row>
    <row r="26" spans="1:10" s="21" customFormat="1" ht="15.05" customHeight="1" x14ac:dyDescent="0.25">
      <c r="A26" s="27"/>
      <c r="B26" s="41"/>
      <c r="C26" s="29" t="s">
        <v>26</v>
      </c>
      <c r="D26" s="31">
        <v>43</v>
      </c>
      <c r="E26" s="30">
        <v>58</v>
      </c>
      <c r="F26" s="22">
        <v>12.5</v>
      </c>
      <c r="G26" s="32">
        <v>7.8</v>
      </c>
      <c r="H26" s="31" t="s">
        <v>458</v>
      </c>
      <c r="I26" s="32" t="s">
        <v>421</v>
      </c>
      <c r="J26" s="32" t="s">
        <v>194</v>
      </c>
    </row>
    <row r="27" spans="1:10" s="44" customFormat="1" ht="15.05" customHeight="1" x14ac:dyDescent="0.25">
      <c r="A27" s="27"/>
      <c r="B27" s="27" t="s">
        <v>16</v>
      </c>
      <c r="C27" s="36"/>
      <c r="D27" s="37">
        <f>SUM(D21:D26)</f>
        <v>372</v>
      </c>
      <c r="E27" s="37">
        <f>SUM(E21:E26)</f>
        <v>471</v>
      </c>
      <c r="F27" s="43">
        <f t="shared" ref="F27:G27" si="2">SUM(F21:F26)</f>
        <v>98.8</v>
      </c>
      <c r="G27" s="43">
        <f t="shared" si="2"/>
        <v>60.699999999999996</v>
      </c>
      <c r="H27" s="37" t="s">
        <v>193</v>
      </c>
      <c r="I27" s="43" t="s">
        <v>193</v>
      </c>
      <c r="J27" s="43" t="s">
        <v>193</v>
      </c>
    </row>
    <row r="28" spans="1:10" s="21" customFormat="1" ht="15.05" customHeight="1" x14ac:dyDescent="0.2">
      <c r="A28" s="27"/>
      <c r="B28" s="28" t="s">
        <v>5</v>
      </c>
      <c r="C28" s="29" t="s">
        <v>27</v>
      </c>
      <c r="D28" s="31">
        <v>15</v>
      </c>
      <c r="E28" s="30">
        <v>30</v>
      </c>
      <c r="F28" s="22">
        <v>2.56</v>
      </c>
      <c r="G28" s="32">
        <v>1.76</v>
      </c>
      <c r="H28" s="31" t="s">
        <v>448</v>
      </c>
      <c r="I28" s="32" t="s">
        <v>420</v>
      </c>
      <c r="J28" s="32" t="s">
        <v>192</v>
      </c>
    </row>
    <row r="29" spans="1:10" s="21" customFormat="1" ht="15.05" customHeight="1" x14ac:dyDescent="0.25">
      <c r="A29" s="27"/>
      <c r="B29" s="41"/>
      <c r="C29" s="29" t="s">
        <v>28</v>
      </c>
      <c r="D29" s="31">
        <v>26</v>
      </c>
      <c r="E29" s="30">
        <v>59</v>
      </c>
      <c r="F29" s="22">
        <v>5.2</v>
      </c>
      <c r="G29" s="32">
        <v>3.2</v>
      </c>
      <c r="H29" s="31" t="s">
        <v>447</v>
      </c>
      <c r="I29" s="32" t="s">
        <v>421</v>
      </c>
      <c r="J29" s="32" t="s">
        <v>192</v>
      </c>
    </row>
    <row r="30" spans="1:10" s="21" customFormat="1" ht="15.05" customHeight="1" x14ac:dyDescent="0.25">
      <c r="A30" s="27"/>
      <c r="B30" s="41"/>
      <c r="C30" s="29" t="s">
        <v>237</v>
      </c>
      <c r="D30" s="31">
        <v>20</v>
      </c>
      <c r="E30" s="30">
        <v>36</v>
      </c>
      <c r="F30" s="22">
        <v>2.5499999999999998</v>
      </c>
      <c r="G30" s="32">
        <v>1.7</v>
      </c>
      <c r="H30" s="31" t="s">
        <v>448</v>
      </c>
      <c r="I30" s="32" t="s">
        <v>424</v>
      </c>
      <c r="J30" s="32" t="s">
        <v>192</v>
      </c>
    </row>
    <row r="31" spans="1:10" s="21" customFormat="1" ht="15.05" customHeight="1" x14ac:dyDescent="0.25">
      <c r="A31" s="27"/>
      <c r="B31" s="41"/>
      <c r="C31" s="29" t="s">
        <v>30</v>
      </c>
      <c r="D31" s="31">
        <v>23</v>
      </c>
      <c r="E31" s="30">
        <v>51</v>
      </c>
      <c r="F31" s="22">
        <v>3.26</v>
      </c>
      <c r="G31" s="32">
        <v>1.78</v>
      </c>
      <c r="H31" s="31" t="s">
        <v>448</v>
      </c>
      <c r="I31" s="32" t="s">
        <v>420</v>
      </c>
      <c r="J31" s="32" t="s">
        <v>192</v>
      </c>
    </row>
    <row r="32" spans="1:10" s="21" customFormat="1" ht="15.05" customHeight="1" x14ac:dyDescent="0.25">
      <c r="A32" s="27"/>
      <c r="B32" s="27" t="s">
        <v>20</v>
      </c>
      <c r="C32" s="29"/>
      <c r="D32" s="37">
        <f>SUM(D28:D31)</f>
        <v>84</v>
      </c>
      <c r="E32" s="37">
        <f>SUM(E28:E31)</f>
        <v>176</v>
      </c>
      <c r="F32" s="43">
        <f t="shared" ref="F32:G32" si="3">SUM(F28:F31)</f>
        <v>13.569999999999999</v>
      </c>
      <c r="G32" s="43">
        <f t="shared" si="3"/>
        <v>8.44</v>
      </c>
      <c r="H32" s="37" t="s">
        <v>193</v>
      </c>
      <c r="I32" s="43" t="s">
        <v>193</v>
      </c>
      <c r="J32" s="43" t="s">
        <v>193</v>
      </c>
    </row>
    <row r="33" spans="1:10" s="21" customFormat="1" ht="15.05" customHeight="1" x14ac:dyDescent="0.2">
      <c r="A33" s="119" t="s">
        <v>31</v>
      </c>
      <c r="B33" s="120" t="s">
        <v>5</v>
      </c>
      <c r="C33" s="121" t="s">
        <v>313</v>
      </c>
      <c r="D33" s="122">
        <v>16</v>
      </c>
      <c r="E33" s="123">
        <v>21</v>
      </c>
      <c r="F33" s="124">
        <v>0.8</v>
      </c>
      <c r="G33" s="125">
        <v>0.4</v>
      </c>
      <c r="H33" s="122" t="s">
        <v>449</v>
      </c>
      <c r="I33" s="125" t="s">
        <v>420</v>
      </c>
      <c r="J33" s="125" t="s">
        <v>192</v>
      </c>
    </row>
    <row r="34" spans="1:10" s="21" customFormat="1" ht="15.05" customHeight="1" x14ac:dyDescent="0.2">
      <c r="A34" s="14" t="s">
        <v>32</v>
      </c>
      <c r="B34" s="15" t="s">
        <v>5</v>
      </c>
      <c r="C34" s="16" t="s">
        <v>33</v>
      </c>
      <c r="D34" s="18">
        <v>24</v>
      </c>
      <c r="E34" s="17">
        <v>26</v>
      </c>
      <c r="F34" s="19">
        <v>1.2</v>
      </c>
      <c r="G34" s="20">
        <v>0.7</v>
      </c>
      <c r="H34" s="18" t="s">
        <v>243</v>
      </c>
      <c r="I34" s="20" t="s">
        <v>424</v>
      </c>
      <c r="J34" s="20" t="s">
        <v>192</v>
      </c>
    </row>
    <row r="35" spans="1:10" s="21" customFormat="1" ht="15.05" customHeight="1" x14ac:dyDescent="0.2">
      <c r="A35" s="14" t="s">
        <v>34</v>
      </c>
      <c r="B35" s="15" t="s">
        <v>14</v>
      </c>
      <c r="C35" s="126" t="s">
        <v>394</v>
      </c>
      <c r="D35" s="18">
        <v>36</v>
      </c>
      <c r="E35" s="17">
        <v>53</v>
      </c>
      <c r="F35" s="19">
        <v>10</v>
      </c>
      <c r="G35" s="20">
        <v>7.2</v>
      </c>
      <c r="H35" s="18" t="s">
        <v>235</v>
      </c>
      <c r="I35" s="20" t="s">
        <v>423</v>
      </c>
      <c r="J35" s="20" t="s">
        <v>194</v>
      </c>
    </row>
    <row r="36" spans="1:10" s="21" customFormat="1" ht="15.05" customHeight="1" x14ac:dyDescent="0.2">
      <c r="A36" s="27"/>
      <c r="B36" s="28"/>
      <c r="C36" s="34" t="s">
        <v>314</v>
      </c>
      <c r="D36" s="31">
        <v>54</v>
      </c>
      <c r="E36" s="30">
        <v>64</v>
      </c>
      <c r="F36" s="22">
        <v>14.1</v>
      </c>
      <c r="G36" s="32">
        <v>8.8000000000000007</v>
      </c>
      <c r="H36" s="31" t="s">
        <v>244</v>
      </c>
      <c r="I36" s="32" t="s">
        <v>421</v>
      </c>
      <c r="J36" s="32" t="s">
        <v>194</v>
      </c>
    </row>
    <row r="37" spans="1:10" s="21" customFormat="1" ht="15.05" customHeight="1" x14ac:dyDescent="0.2">
      <c r="A37" s="27"/>
      <c r="B37" s="28"/>
      <c r="C37" s="34" t="s">
        <v>218</v>
      </c>
      <c r="D37" s="31">
        <v>63</v>
      </c>
      <c r="E37" s="30">
        <v>77</v>
      </c>
      <c r="F37" s="22">
        <v>17.600000000000001</v>
      </c>
      <c r="G37" s="32">
        <v>11</v>
      </c>
      <c r="H37" s="31" t="s">
        <v>235</v>
      </c>
      <c r="I37" s="32" t="s">
        <v>423</v>
      </c>
      <c r="J37" s="32" t="s">
        <v>194</v>
      </c>
    </row>
    <row r="38" spans="1:10" s="44" customFormat="1" ht="15.05" customHeight="1" x14ac:dyDescent="0.25">
      <c r="A38" s="27"/>
      <c r="B38" s="27" t="s">
        <v>16</v>
      </c>
      <c r="C38" s="36"/>
      <c r="D38" s="37">
        <f>SUM(D35:D37)</f>
        <v>153</v>
      </c>
      <c r="E38" s="37">
        <f>SUM(E35:E37)</f>
        <v>194</v>
      </c>
      <c r="F38" s="43">
        <f t="shared" ref="F38:G38" si="4">SUM(F35:F37)</f>
        <v>41.7</v>
      </c>
      <c r="G38" s="43">
        <f t="shared" si="4"/>
        <v>27</v>
      </c>
      <c r="H38" s="38" t="s">
        <v>193</v>
      </c>
      <c r="I38" s="40" t="s">
        <v>193</v>
      </c>
      <c r="J38" s="40" t="s">
        <v>193</v>
      </c>
    </row>
    <row r="39" spans="1:10" s="51" customFormat="1" ht="15.05" customHeight="1" x14ac:dyDescent="0.25">
      <c r="A39" s="47"/>
      <c r="B39" s="48" t="s">
        <v>5</v>
      </c>
      <c r="C39" s="53" t="s">
        <v>36</v>
      </c>
      <c r="D39" s="50">
        <v>36</v>
      </c>
      <c r="E39" s="49">
        <v>25</v>
      </c>
      <c r="F39" s="22">
        <v>5.2</v>
      </c>
      <c r="G39" s="22">
        <v>2.8</v>
      </c>
      <c r="H39" s="50" t="s">
        <v>448</v>
      </c>
      <c r="I39" s="22" t="s">
        <v>425</v>
      </c>
      <c r="J39" s="22" t="s">
        <v>194</v>
      </c>
    </row>
    <row r="40" spans="1:10" s="51" customFormat="1" ht="15.05" customHeight="1" x14ac:dyDescent="0.25">
      <c r="A40" s="47"/>
      <c r="B40" s="48"/>
      <c r="C40" s="53" t="s">
        <v>38</v>
      </c>
      <c r="D40" s="50">
        <v>28</v>
      </c>
      <c r="E40" s="49">
        <v>51</v>
      </c>
      <c r="F40" s="22">
        <v>4.5599999999999996</v>
      </c>
      <c r="G40" s="22">
        <v>2.13</v>
      </c>
      <c r="H40" s="50" t="s">
        <v>247</v>
      </c>
      <c r="I40" s="22" t="s">
        <v>420</v>
      </c>
      <c r="J40" s="22" t="s">
        <v>192</v>
      </c>
    </row>
    <row r="41" spans="1:10" s="51" customFormat="1" ht="15.05" customHeight="1" x14ac:dyDescent="0.25">
      <c r="A41" s="133"/>
      <c r="B41" s="46" t="s">
        <v>20</v>
      </c>
      <c r="C41" s="134"/>
      <c r="D41" s="135">
        <f>SUM(D39:D40)</f>
        <v>64</v>
      </c>
      <c r="E41" s="135">
        <f>SUM(E39:E40)</f>
        <v>76</v>
      </c>
      <c r="F41" s="136">
        <f>SUM(F39:F40)</f>
        <v>9.76</v>
      </c>
      <c r="G41" s="136">
        <f>SUM(G39:G40)</f>
        <v>4.93</v>
      </c>
      <c r="H41" s="135" t="s">
        <v>193</v>
      </c>
      <c r="I41" s="136" t="s">
        <v>193</v>
      </c>
      <c r="J41" s="136" t="s">
        <v>193</v>
      </c>
    </row>
    <row r="42" spans="1:10" s="51" customFormat="1" ht="15.05" customHeight="1" x14ac:dyDescent="0.2">
      <c r="A42" s="57" t="s">
        <v>39</v>
      </c>
      <c r="B42" s="15" t="s">
        <v>14</v>
      </c>
      <c r="C42" s="58" t="s">
        <v>315</v>
      </c>
      <c r="D42" s="60">
        <v>63</v>
      </c>
      <c r="E42" s="59">
        <v>63</v>
      </c>
      <c r="F42" s="19">
        <v>16.7</v>
      </c>
      <c r="G42" s="19">
        <v>11.1</v>
      </c>
      <c r="H42" s="60" t="s">
        <v>395</v>
      </c>
      <c r="I42" s="19" t="s">
        <v>426</v>
      </c>
      <c r="J42" s="19" t="s">
        <v>194</v>
      </c>
    </row>
    <row r="43" spans="1:10" s="51" customFormat="1" ht="15.05" customHeight="1" x14ac:dyDescent="0.25">
      <c r="A43" s="47"/>
      <c r="B43" s="48"/>
      <c r="C43" s="53" t="s">
        <v>478</v>
      </c>
      <c r="D43" s="50">
        <v>59</v>
      </c>
      <c r="E43" s="49">
        <v>61</v>
      </c>
      <c r="F43" s="22">
        <v>16.7</v>
      </c>
      <c r="G43" s="22">
        <v>11.8</v>
      </c>
      <c r="H43" s="50" t="s">
        <v>250</v>
      </c>
      <c r="I43" s="22" t="s">
        <v>421</v>
      </c>
      <c r="J43" s="22" t="s">
        <v>194</v>
      </c>
    </row>
    <row r="44" spans="1:10" s="51" customFormat="1" ht="15.05" customHeight="1" x14ac:dyDescent="0.25">
      <c r="A44" s="47"/>
      <c r="B44" s="48"/>
      <c r="C44" s="62" t="s">
        <v>479</v>
      </c>
      <c r="D44" s="50">
        <v>40</v>
      </c>
      <c r="E44" s="49">
        <v>45</v>
      </c>
      <c r="F44" s="22">
        <v>12.85</v>
      </c>
      <c r="G44" s="22">
        <v>8.0500000000000007</v>
      </c>
      <c r="H44" s="50" t="s">
        <v>250</v>
      </c>
      <c r="I44" s="22" t="s">
        <v>421</v>
      </c>
      <c r="J44" s="22" t="s">
        <v>194</v>
      </c>
    </row>
    <row r="45" spans="1:10" s="66" customFormat="1" ht="15.05" customHeight="1" x14ac:dyDescent="0.25">
      <c r="A45" s="63"/>
      <c r="B45" s="27" t="s">
        <v>16</v>
      </c>
      <c r="C45" s="64"/>
      <c r="D45" s="65">
        <f>SUM(D42:D44)</f>
        <v>162</v>
      </c>
      <c r="E45" s="65">
        <f>SUM(E42:E44)</f>
        <v>169</v>
      </c>
      <c r="F45" s="39">
        <f t="shared" ref="F45:G45" si="5">SUM(F42:F44)</f>
        <v>46.25</v>
      </c>
      <c r="G45" s="39">
        <f t="shared" si="5"/>
        <v>30.95</v>
      </c>
      <c r="H45" s="65" t="s">
        <v>193</v>
      </c>
      <c r="I45" s="39" t="s">
        <v>193</v>
      </c>
      <c r="J45" s="39" t="s">
        <v>193</v>
      </c>
    </row>
    <row r="46" spans="1:10" s="51" customFormat="1" ht="15.05" customHeight="1" x14ac:dyDescent="0.2">
      <c r="A46" s="63"/>
      <c r="B46" s="28" t="s">
        <v>5</v>
      </c>
      <c r="C46" s="68" t="s">
        <v>42</v>
      </c>
      <c r="D46" s="50">
        <v>16</v>
      </c>
      <c r="E46" s="50">
        <v>33</v>
      </c>
      <c r="F46" s="22">
        <v>1.6</v>
      </c>
      <c r="G46" s="22">
        <v>0.8</v>
      </c>
      <c r="H46" s="50" t="s">
        <v>445</v>
      </c>
      <c r="I46" s="22" t="s">
        <v>427</v>
      </c>
      <c r="J46" s="22" t="s">
        <v>192</v>
      </c>
    </row>
    <row r="47" spans="1:10" s="51" customFormat="1" ht="15.05" customHeight="1" x14ac:dyDescent="0.25">
      <c r="A47" s="63"/>
      <c r="B47" s="69"/>
      <c r="C47" s="62" t="s">
        <v>43</v>
      </c>
      <c r="D47" s="50">
        <v>15</v>
      </c>
      <c r="E47" s="50">
        <v>36</v>
      </c>
      <c r="F47" s="22">
        <v>1.5</v>
      </c>
      <c r="G47" s="22">
        <v>0.75</v>
      </c>
      <c r="H47" s="50" t="s">
        <v>454</v>
      </c>
      <c r="I47" s="22" t="s">
        <v>420</v>
      </c>
      <c r="J47" s="22" t="s">
        <v>192</v>
      </c>
    </row>
    <row r="48" spans="1:10" s="66" customFormat="1" ht="15.05" customHeight="1" x14ac:dyDescent="0.25">
      <c r="A48" s="63"/>
      <c r="B48" s="63" t="s">
        <v>20</v>
      </c>
      <c r="C48" s="70"/>
      <c r="D48" s="65">
        <f>SUM(D46:D47)</f>
        <v>31</v>
      </c>
      <c r="E48" s="65">
        <f>SUM(E46:E47)</f>
        <v>69</v>
      </c>
      <c r="F48" s="39">
        <f t="shared" ref="F48:G48" si="6">SUM(F46:F47)</f>
        <v>3.1</v>
      </c>
      <c r="G48" s="39">
        <f t="shared" si="6"/>
        <v>1.55</v>
      </c>
      <c r="H48" s="65" t="s">
        <v>193</v>
      </c>
      <c r="I48" s="39" t="s">
        <v>193</v>
      </c>
      <c r="J48" s="39" t="s">
        <v>193</v>
      </c>
    </row>
    <row r="49" spans="1:10" s="51" customFormat="1" ht="15.05" customHeight="1" x14ac:dyDescent="0.2">
      <c r="A49" s="137" t="s">
        <v>44</v>
      </c>
      <c r="B49" s="120" t="s">
        <v>5</v>
      </c>
      <c r="C49" s="138" t="s">
        <v>45</v>
      </c>
      <c r="D49" s="139">
        <v>32</v>
      </c>
      <c r="E49" s="139">
        <v>41</v>
      </c>
      <c r="F49" s="124">
        <v>3.19</v>
      </c>
      <c r="G49" s="124">
        <v>2.08</v>
      </c>
      <c r="H49" s="139" t="s">
        <v>455</v>
      </c>
      <c r="I49" s="124">
        <v>39</v>
      </c>
      <c r="J49" s="124" t="s">
        <v>192</v>
      </c>
    </row>
    <row r="50" spans="1:10" s="51" customFormat="1" ht="15.05" customHeight="1" x14ac:dyDescent="0.2">
      <c r="A50" s="71" t="s">
        <v>46</v>
      </c>
      <c r="B50" s="15" t="s">
        <v>14</v>
      </c>
      <c r="C50" s="72" t="s">
        <v>316</v>
      </c>
      <c r="D50" s="60">
        <v>96</v>
      </c>
      <c r="E50" s="60">
        <v>132</v>
      </c>
      <c r="F50" s="19">
        <v>25.21</v>
      </c>
      <c r="G50" s="19">
        <v>17.809999999999999</v>
      </c>
      <c r="H50" s="60" t="s">
        <v>458</v>
      </c>
      <c r="I50" s="19">
        <v>45</v>
      </c>
      <c r="J50" s="19" t="s">
        <v>194</v>
      </c>
    </row>
    <row r="51" spans="1:10" s="66" customFormat="1" ht="15.05" customHeight="1" x14ac:dyDescent="0.25">
      <c r="A51" s="47"/>
      <c r="B51" s="27" t="s">
        <v>16</v>
      </c>
      <c r="C51" s="70"/>
      <c r="D51" s="65">
        <v>96</v>
      </c>
      <c r="E51" s="65">
        <f>E50</f>
        <v>132</v>
      </c>
      <c r="F51" s="39">
        <f>F50</f>
        <v>25.21</v>
      </c>
      <c r="G51" s="39">
        <f>G50</f>
        <v>17.809999999999999</v>
      </c>
      <c r="H51" s="65" t="s">
        <v>193</v>
      </c>
      <c r="I51" s="39" t="s">
        <v>193</v>
      </c>
      <c r="J51" s="39" t="s">
        <v>193</v>
      </c>
    </row>
    <row r="52" spans="1:10" s="76" customFormat="1" ht="15.05" customHeight="1" x14ac:dyDescent="0.25">
      <c r="A52" s="47"/>
      <c r="B52" s="28" t="s">
        <v>5</v>
      </c>
      <c r="C52" s="73" t="s">
        <v>47</v>
      </c>
      <c r="D52" s="74">
        <v>17</v>
      </c>
      <c r="E52" s="74">
        <v>31</v>
      </c>
      <c r="F52" s="75">
        <v>1.6</v>
      </c>
      <c r="G52" s="75">
        <v>0.8</v>
      </c>
      <c r="H52" s="74" t="s">
        <v>467</v>
      </c>
      <c r="I52" s="75">
        <v>38</v>
      </c>
      <c r="J52" s="75" t="s">
        <v>192</v>
      </c>
    </row>
    <row r="53" spans="1:10" s="76" customFormat="1" ht="15.05" customHeight="1" x14ac:dyDescent="0.25">
      <c r="A53" s="77"/>
      <c r="B53" s="28"/>
      <c r="C53" s="73" t="s">
        <v>48</v>
      </c>
      <c r="D53" s="74">
        <v>15</v>
      </c>
      <c r="E53" s="74">
        <v>14</v>
      </c>
      <c r="F53" s="75">
        <v>0.8</v>
      </c>
      <c r="G53" s="75">
        <v>0.4</v>
      </c>
      <c r="H53" s="74" t="s">
        <v>454</v>
      </c>
      <c r="I53" s="75">
        <v>38</v>
      </c>
      <c r="J53" s="75" t="s">
        <v>192</v>
      </c>
    </row>
    <row r="54" spans="1:10" s="76" customFormat="1" ht="15.05" customHeight="1" x14ac:dyDescent="0.25">
      <c r="A54" s="77"/>
      <c r="B54" s="28"/>
      <c r="C54" s="73" t="s">
        <v>49</v>
      </c>
      <c r="D54" s="74">
        <v>31</v>
      </c>
      <c r="E54" s="74">
        <v>57</v>
      </c>
      <c r="F54" s="75">
        <v>3.6</v>
      </c>
      <c r="G54" s="75">
        <v>2</v>
      </c>
      <c r="H54" s="74" t="s">
        <v>454</v>
      </c>
      <c r="I54" s="75">
        <v>38</v>
      </c>
      <c r="J54" s="75" t="s">
        <v>192</v>
      </c>
    </row>
    <row r="55" spans="1:10" s="80" customFormat="1" ht="15.05" customHeight="1" x14ac:dyDescent="0.25">
      <c r="A55" s="77"/>
      <c r="B55" s="63" t="s">
        <v>20</v>
      </c>
      <c r="C55" s="70"/>
      <c r="D55" s="78">
        <f>SUM(D52:D54)</f>
        <v>63</v>
      </c>
      <c r="E55" s="78">
        <f>SUM(E52:E54)</f>
        <v>102</v>
      </c>
      <c r="F55" s="79">
        <f t="shared" ref="F55:G55" si="7">SUM(F52:F54)</f>
        <v>6</v>
      </c>
      <c r="G55" s="79">
        <f t="shared" si="7"/>
        <v>3.2</v>
      </c>
      <c r="H55" s="78" t="s">
        <v>193</v>
      </c>
      <c r="I55" s="79" t="s">
        <v>193</v>
      </c>
      <c r="J55" s="79" t="s">
        <v>193</v>
      </c>
    </row>
    <row r="56" spans="1:10" s="76" customFormat="1" ht="15.05" customHeight="1" x14ac:dyDescent="0.25">
      <c r="A56" s="82" t="s">
        <v>50</v>
      </c>
      <c r="B56" s="15" t="s">
        <v>14</v>
      </c>
      <c r="C56" s="83" t="s">
        <v>317</v>
      </c>
      <c r="D56" s="84">
        <v>63</v>
      </c>
      <c r="E56" s="84">
        <v>86</v>
      </c>
      <c r="F56" s="85">
        <v>14.7</v>
      </c>
      <c r="G56" s="85">
        <v>8.5500000000000007</v>
      </c>
      <c r="H56" s="84" t="s">
        <v>235</v>
      </c>
      <c r="I56" s="85" t="s">
        <v>421</v>
      </c>
      <c r="J56" s="85" t="s">
        <v>194</v>
      </c>
    </row>
    <row r="57" spans="1:10" s="76" customFormat="1" ht="15.05" customHeight="1" x14ac:dyDescent="0.25">
      <c r="A57" s="77"/>
      <c r="B57" s="28"/>
      <c r="C57" s="86" t="s">
        <v>318</v>
      </c>
      <c r="D57" s="74">
        <v>53</v>
      </c>
      <c r="E57" s="74">
        <v>60</v>
      </c>
      <c r="F57" s="75">
        <v>14.8</v>
      </c>
      <c r="G57" s="75">
        <v>9.1999999999999993</v>
      </c>
      <c r="H57" s="74" t="s">
        <v>235</v>
      </c>
      <c r="I57" s="75" t="s">
        <v>423</v>
      </c>
      <c r="J57" s="75" t="s">
        <v>194</v>
      </c>
    </row>
    <row r="58" spans="1:10" s="80" customFormat="1" ht="15.05" customHeight="1" x14ac:dyDescent="0.25">
      <c r="A58" s="77"/>
      <c r="B58" s="27" t="s">
        <v>16</v>
      </c>
      <c r="C58" s="70"/>
      <c r="D58" s="78">
        <f>D56+D57</f>
        <v>116</v>
      </c>
      <c r="E58" s="78">
        <f>E56+E57</f>
        <v>146</v>
      </c>
      <c r="F58" s="79">
        <f t="shared" ref="F58:G58" si="8">F56+F57</f>
        <v>29.5</v>
      </c>
      <c r="G58" s="79">
        <f t="shared" si="8"/>
        <v>17.75</v>
      </c>
      <c r="H58" s="78" t="s">
        <v>193</v>
      </c>
      <c r="I58" s="79" t="s">
        <v>193</v>
      </c>
      <c r="J58" s="79" t="s">
        <v>193</v>
      </c>
    </row>
    <row r="59" spans="1:10" s="76" customFormat="1" ht="15.05" customHeight="1" x14ac:dyDescent="0.25">
      <c r="A59" s="77"/>
      <c r="B59" s="28" t="s">
        <v>5</v>
      </c>
      <c r="C59" s="68" t="s">
        <v>51</v>
      </c>
      <c r="D59" s="74">
        <v>19</v>
      </c>
      <c r="E59" s="74">
        <v>33</v>
      </c>
      <c r="F59" s="75">
        <v>1.3</v>
      </c>
      <c r="G59" s="75">
        <v>1.3</v>
      </c>
      <c r="H59" s="74" t="s">
        <v>455</v>
      </c>
      <c r="I59" s="75">
        <v>38.5</v>
      </c>
      <c r="J59" s="75" t="s">
        <v>192</v>
      </c>
    </row>
    <row r="60" spans="1:10" s="80" customFormat="1" ht="15.05" customHeight="1" x14ac:dyDescent="0.25">
      <c r="A60" s="140"/>
      <c r="B60" s="141" t="s">
        <v>20</v>
      </c>
      <c r="C60" s="142"/>
      <c r="D60" s="143">
        <f>D59</f>
        <v>19</v>
      </c>
      <c r="E60" s="143">
        <f>E59</f>
        <v>33</v>
      </c>
      <c r="F60" s="144">
        <f>F59</f>
        <v>1.3</v>
      </c>
      <c r="G60" s="144">
        <f>G59</f>
        <v>1.3</v>
      </c>
      <c r="H60" s="143" t="s">
        <v>193</v>
      </c>
      <c r="I60" s="144" t="s">
        <v>193</v>
      </c>
      <c r="J60" s="144" t="s">
        <v>193</v>
      </c>
    </row>
    <row r="61" spans="1:10" s="76" customFormat="1" ht="15.05" customHeight="1" x14ac:dyDescent="0.25">
      <c r="A61" s="77" t="s">
        <v>52</v>
      </c>
      <c r="B61" s="28" t="s">
        <v>14</v>
      </c>
      <c r="C61" s="87" t="s">
        <v>319</v>
      </c>
      <c r="D61" s="74">
        <v>60</v>
      </c>
      <c r="E61" s="74">
        <v>84</v>
      </c>
      <c r="F61" s="75">
        <v>15.8</v>
      </c>
      <c r="G61" s="75">
        <v>9.6</v>
      </c>
      <c r="H61" s="74" t="s">
        <v>458</v>
      </c>
      <c r="I61" s="75">
        <v>46</v>
      </c>
      <c r="J61" s="75" t="s">
        <v>194</v>
      </c>
    </row>
    <row r="62" spans="1:10" s="76" customFormat="1" ht="15.05" customHeight="1" x14ac:dyDescent="0.25">
      <c r="A62" s="77"/>
      <c r="B62" s="27" t="s">
        <v>16</v>
      </c>
      <c r="C62" s="62"/>
      <c r="D62" s="78">
        <v>60</v>
      </c>
      <c r="E62" s="78">
        <f>E61</f>
        <v>84</v>
      </c>
      <c r="F62" s="79">
        <f>F61</f>
        <v>15.8</v>
      </c>
      <c r="G62" s="79">
        <f>G61</f>
        <v>9.6</v>
      </c>
      <c r="H62" s="78" t="s">
        <v>193</v>
      </c>
      <c r="I62" s="79" t="s">
        <v>193</v>
      </c>
      <c r="J62" s="79" t="s">
        <v>193</v>
      </c>
    </row>
    <row r="63" spans="1:10" s="76" customFormat="1" ht="15.05" customHeight="1" x14ac:dyDescent="0.25">
      <c r="A63" s="77"/>
      <c r="C63" s="62"/>
      <c r="D63" s="74"/>
      <c r="E63" s="74"/>
      <c r="F63" s="75"/>
      <c r="G63" s="75"/>
      <c r="H63" s="74"/>
      <c r="I63" s="75"/>
      <c r="J63" s="75"/>
    </row>
    <row r="64" spans="1:10" s="76" customFormat="1" ht="15.05" customHeight="1" x14ac:dyDescent="0.25">
      <c r="A64" s="47"/>
      <c r="B64" s="28" t="s">
        <v>5</v>
      </c>
      <c r="C64" s="62" t="s">
        <v>53</v>
      </c>
      <c r="D64" s="74">
        <v>11</v>
      </c>
      <c r="E64" s="74">
        <v>12</v>
      </c>
      <c r="F64" s="75">
        <v>1.2</v>
      </c>
      <c r="G64" s="75">
        <v>1.2</v>
      </c>
      <c r="H64" s="74" t="s">
        <v>456</v>
      </c>
      <c r="I64" s="75" t="s">
        <v>425</v>
      </c>
      <c r="J64" s="75" t="s">
        <v>194</v>
      </c>
    </row>
    <row r="65" spans="1:10" s="76" customFormat="1" ht="15.05" customHeight="1" x14ac:dyDescent="0.25">
      <c r="A65" s="47"/>
      <c r="B65" s="48"/>
      <c r="C65" s="62" t="s">
        <v>54</v>
      </c>
      <c r="D65" s="74">
        <v>18</v>
      </c>
      <c r="E65" s="74">
        <v>24</v>
      </c>
      <c r="F65" s="75">
        <v>2.06</v>
      </c>
      <c r="G65" s="75">
        <v>1</v>
      </c>
      <c r="H65" s="74" t="s">
        <v>453</v>
      </c>
      <c r="I65" s="75" t="s">
        <v>421</v>
      </c>
      <c r="J65" s="75" t="s">
        <v>194</v>
      </c>
    </row>
    <row r="66" spans="1:10" s="76" customFormat="1" ht="15.05" customHeight="1" x14ac:dyDescent="0.25">
      <c r="A66" s="88"/>
      <c r="B66" s="63" t="s">
        <v>20</v>
      </c>
      <c r="C66" s="62"/>
      <c r="D66" s="78">
        <f>SUM(D63:D65)</f>
        <v>29</v>
      </c>
      <c r="E66" s="78">
        <f>SUM(E63:E65)</f>
        <v>36</v>
      </c>
      <c r="F66" s="79">
        <f t="shared" ref="F66:G66" si="9">SUM(F63:F65)</f>
        <v>3.26</v>
      </c>
      <c r="G66" s="79">
        <f t="shared" si="9"/>
        <v>2.2000000000000002</v>
      </c>
      <c r="H66" s="78" t="s">
        <v>193</v>
      </c>
      <c r="I66" s="79" t="s">
        <v>193</v>
      </c>
      <c r="J66" s="79" t="s">
        <v>193</v>
      </c>
    </row>
    <row r="67" spans="1:10" s="76" customFormat="1" ht="15.05" customHeight="1" x14ac:dyDescent="0.25">
      <c r="A67" s="92" t="s">
        <v>55</v>
      </c>
      <c r="B67" s="15" t="s">
        <v>5</v>
      </c>
      <c r="C67" s="83" t="s">
        <v>56</v>
      </c>
      <c r="D67" s="84">
        <v>26</v>
      </c>
      <c r="E67" s="84">
        <v>29</v>
      </c>
      <c r="F67" s="85">
        <v>2.39</v>
      </c>
      <c r="G67" s="85">
        <v>1.78</v>
      </c>
      <c r="H67" s="84" t="s">
        <v>239</v>
      </c>
      <c r="I67" s="85" t="s">
        <v>420</v>
      </c>
      <c r="J67" s="85" t="s">
        <v>194</v>
      </c>
    </row>
    <row r="68" spans="1:10" s="76" customFormat="1" ht="15.05" customHeight="1" x14ac:dyDescent="0.25">
      <c r="A68" s="82" t="s">
        <v>57</v>
      </c>
      <c r="B68" s="15" t="s">
        <v>14</v>
      </c>
      <c r="C68" s="83" t="s">
        <v>263</v>
      </c>
      <c r="D68" s="84">
        <v>20</v>
      </c>
      <c r="E68" s="84">
        <v>32</v>
      </c>
      <c r="F68" s="85">
        <v>6.1</v>
      </c>
      <c r="G68" s="85">
        <v>3.1</v>
      </c>
      <c r="H68" s="84" t="s">
        <v>235</v>
      </c>
      <c r="I68" s="85" t="s">
        <v>421</v>
      </c>
      <c r="J68" s="85" t="s">
        <v>194</v>
      </c>
    </row>
    <row r="69" spans="1:10" s="76" customFormat="1" ht="15.05" customHeight="1" x14ac:dyDescent="0.25">
      <c r="A69" s="140"/>
      <c r="B69" s="127" t="s">
        <v>5</v>
      </c>
      <c r="C69" s="145" t="s">
        <v>264</v>
      </c>
      <c r="D69" s="146">
        <v>12</v>
      </c>
      <c r="E69" s="146">
        <v>21</v>
      </c>
      <c r="F69" s="147">
        <v>4.4000000000000004</v>
      </c>
      <c r="G69" s="147">
        <v>1.8</v>
      </c>
      <c r="H69" s="146" t="s">
        <v>265</v>
      </c>
      <c r="I69" s="147" t="s">
        <v>420</v>
      </c>
      <c r="J69" s="147" t="s">
        <v>194</v>
      </c>
    </row>
    <row r="70" spans="1:10" s="76" customFormat="1" ht="15.05" customHeight="1" x14ac:dyDescent="0.25">
      <c r="A70" s="82" t="s">
        <v>59</v>
      </c>
      <c r="B70" s="15" t="s">
        <v>14</v>
      </c>
      <c r="C70" s="83" t="s">
        <v>60</v>
      </c>
      <c r="D70" s="84">
        <v>60</v>
      </c>
      <c r="E70" s="84">
        <v>69</v>
      </c>
      <c r="F70" s="85">
        <v>18.149999999999999</v>
      </c>
      <c r="G70" s="85">
        <v>10.85</v>
      </c>
      <c r="H70" s="84" t="s">
        <v>457</v>
      </c>
      <c r="I70" s="85" t="s">
        <v>423</v>
      </c>
      <c r="J70" s="85" t="s">
        <v>194</v>
      </c>
    </row>
    <row r="71" spans="1:10" s="76" customFormat="1" ht="15.05" customHeight="1" x14ac:dyDescent="0.25">
      <c r="A71" s="77"/>
      <c r="B71" s="28"/>
      <c r="C71" s="73" t="s">
        <v>320</v>
      </c>
      <c r="D71" s="74">
        <v>65</v>
      </c>
      <c r="E71" s="74">
        <v>83</v>
      </c>
      <c r="F71" s="75">
        <v>17.149999999999999</v>
      </c>
      <c r="G71" s="75">
        <v>10.55</v>
      </c>
      <c r="H71" s="74" t="s">
        <v>457</v>
      </c>
      <c r="I71" s="75" t="s">
        <v>423</v>
      </c>
      <c r="J71" s="75" t="s">
        <v>194</v>
      </c>
    </row>
    <row r="72" spans="1:10" s="76" customFormat="1" ht="15.05" customHeight="1" x14ac:dyDescent="0.25">
      <c r="A72" s="77"/>
      <c r="B72" s="28"/>
      <c r="C72" s="73" t="s">
        <v>62</v>
      </c>
      <c r="D72" s="74">
        <v>20</v>
      </c>
      <c r="E72" s="74">
        <v>14</v>
      </c>
      <c r="F72" s="75">
        <v>4</v>
      </c>
      <c r="G72" s="75">
        <v>3.2</v>
      </c>
      <c r="H72" s="75" t="s">
        <v>235</v>
      </c>
      <c r="I72" s="75" t="s">
        <v>423</v>
      </c>
      <c r="J72" s="75" t="s">
        <v>194</v>
      </c>
    </row>
    <row r="73" spans="1:10" s="76" customFormat="1" ht="15.05" customHeight="1" x14ac:dyDescent="0.25">
      <c r="A73" s="77"/>
      <c r="B73" s="28"/>
      <c r="C73" s="73" t="s">
        <v>63</v>
      </c>
      <c r="D73" s="74">
        <v>70</v>
      </c>
      <c r="E73" s="74">
        <v>81</v>
      </c>
      <c r="F73" s="75">
        <v>19.100000000000001</v>
      </c>
      <c r="G73" s="75">
        <v>12</v>
      </c>
      <c r="H73" s="75" t="s">
        <v>235</v>
      </c>
      <c r="I73" s="75" t="s">
        <v>423</v>
      </c>
      <c r="J73" s="75" t="s">
        <v>194</v>
      </c>
    </row>
    <row r="74" spans="1:10" s="76" customFormat="1" ht="15.05" customHeight="1" x14ac:dyDescent="0.25">
      <c r="A74" s="77"/>
      <c r="B74" s="28"/>
      <c r="C74" s="73" t="s">
        <v>64</v>
      </c>
      <c r="D74" s="74">
        <v>44</v>
      </c>
      <c r="E74" s="74">
        <v>46</v>
      </c>
      <c r="F74" s="75">
        <v>11.65</v>
      </c>
      <c r="G74" s="75">
        <v>7</v>
      </c>
      <c r="H74" s="75" t="s">
        <v>458</v>
      </c>
      <c r="I74" s="75" t="s">
        <v>423</v>
      </c>
      <c r="J74" s="75" t="s">
        <v>194</v>
      </c>
    </row>
    <row r="75" spans="1:10" s="76" customFormat="1" ht="15.05" customHeight="1" x14ac:dyDescent="0.25">
      <c r="A75" s="77"/>
      <c r="B75" s="28"/>
      <c r="C75" s="73" t="s">
        <v>321</v>
      </c>
      <c r="D75" s="74">
        <v>60</v>
      </c>
      <c r="E75" s="74">
        <v>76</v>
      </c>
      <c r="F75" s="75">
        <v>17.5</v>
      </c>
      <c r="G75" s="75">
        <v>11.6</v>
      </c>
      <c r="H75" s="75" t="s">
        <v>457</v>
      </c>
      <c r="I75" s="75" t="s">
        <v>423</v>
      </c>
      <c r="J75" s="75" t="s">
        <v>194</v>
      </c>
    </row>
    <row r="76" spans="1:10" s="76" customFormat="1" ht="15.05" customHeight="1" x14ac:dyDescent="0.25">
      <c r="A76" s="77"/>
      <c r="B76" s="28"/>
      <c r="C76" s="73" t="s">
        <v>65</v>
      </c>
      <c r="D76" s="74">
        <v>63</v>
      </c>
      <c r="E76" s="74">
        <v>69</v>
      </c>
      <c r="F76" s="75">
        <v>18.600000000000001</v>
      </c>
      <c r="G76" s="75">
        <v>10.8</v>
      </c>
      <c r="H76" s="75" t="s">
        <v>457</v>
      </c>
      <c r="I76" s="75" t="s">
        <v>423</v>
      </c>
      <c r="J76" s="75" t="s">
        <v>194</v>
      </c>
    </row>
    <row r="77" spans="1:10" s="76" customFormat="1" ht="15.05" customHeight="1" x14ac:dyDescent="0.25">
      <c r="A77" s="77"/>
      <c r="B77" s="28"/>
      <c r="C77" s="73" t="s">
        <v>322</v>
      </c>
      <c r="D77" s="74">
        <v>28</v>
      </c>
      <c r="E77" s="74">
        <v>36</v>
      </c>
      <c r="F77" s="75">
        <v>8.51</v>
      </c>
      <c r="G77" s="75">
        <v>4.8099999999999996</v>
      </c>
      <c r="H77" s="75" t="s">
        <v>457</v>
      </c>
      <c r="I77" s="75" t="s">
        <v>423</v>
      </c>
      <c r="J77" s="75" t="s">
        <v>194</v>
      </c>
    </row>
    <row r="78" spans="1:10" s="76" customFormat="1" ht="15.05" customHeight="1" x14ac:dyDescent="0.25">
      <c r="A78" s="77"/>
      <c r="B78" s="28"/>
      <c r="C78" s="62" t="s">
        <v>66</v>
      </c>
      <c r="D78" s="74">
        <v>54</v>
      </c>
      <c r="E78" s="74">
        <v>50</v>
      </c>
      <c r="F78" s="75">
        <v>12.8</v>
      </c>
      <c r="G78" s="75">
        <v>8</v>
      </c>
      <c r="H78" s="75" t="s">
        <v>457</v>
      </c>
      <c r="I78" s="75" t="s">
        <v>428</v>
      </c>
      <c r="J78" s="75" t="s">
        <v>194</v>
      </c>
    </row>
    <row r="79" spans="1:10" s="76" customFormat="1" ht="15.05" customHeight="1" x14ac:dyDescent="0.25">
      <c r="A79" s="77"/>
      <c r="B79" s="28"/>
      <c r="C79" s="114" t="s">
        <v>197</v>
      </c>
      <c r="D79" s="74">
        <v>92</v>
      </c>
      <c r="E79" s="74">
        <v>102</v>
      </c>
      <c r="F79" s="75">
        <v>26</v>
      </c>
      <c r="G79" s="75">
        <v>13.3</v>
      </c>
      <c r="H79" s="75" t="s">
        <v>457</v>
      </c>
      <c r="I79" s="75" t="s">
        <v>428</v>
      </c>
      <c r="J79" s="75" t="s">
        <v>194</v>
      </c>
    </row>
    <row r="80" spans="1:10" s="76" customFormat="1" ht="15.05" customHeight="1" x14ac:dyDescent="0.25">
      <c r="A80" s="77"/>
      <c r="B80" s="28"/>
      <c r="C80" s="73" t="s">
        <v>198</v>
      </c>
      <c r="D80" s="74">
        <v>54</v>
      </c>
      <c r="E80" s="74">
        <v>63</v>
      </c>
      <c r="F80" s="75">
        <v>14.15</v>
      </c>
      <c r="G80" s="75">
        <v>8.9499999999999993</v>
      </c>
      <c r="H80" s="75" t="s">
        <v>457</v>
      </c>
      <c r="I80" s="75" t="s">
        <v>428</v>
      </c>
      <c r="J80" s="75" t="s">
        <v>194</v>
      </c>
    </row>
    <row r="81" spans="1:10" s="76" customFormat="1" ht="15.05" customHeight="1" x14ac:dyDescent="0.25">
      <c r="A81" s="77"/>
      <c r="B81" s="28"/>
      <c r="C81" s="73" t="s">
        <v>67</v>
      </c>
      <c r="D81" s="74">
        <v>52</v>
      </c>
      <c r="E81" s="74">
        <v>55</v>
      </c>
      <c r="F81" s="75">
        <v>14</v>
      </c>
      <c r="G81" s="75">
        <v>8.4</v>
      </c>
      <c r="H81" s="75" t="s">
        <v>457</v>
      </c>
      <c r="I81" s="75" t="s">
        <v>428</v>
      </c>
      <c r="J81" s="75" t="s">
        <v>194</v>
      </c>
    </row>
    <row r="82" spans="1:10" s="76" customFormat="1" ht="15.05" customHeight="1" x14ac:dyDescent="0.25">
      <c r="A82" s="77"/>
      <c r="B82" s="28"/>
      <c r="C82" s="73" t="s">
        <v>323</v>
      </c>
      <c r="D82" s="74">
        <v>104</v>
      </c>
      <c r="E82" s="74">
        <v>113</v>
      </c>
      <c r="F82" s="75">
        <v>29.83</v>
      </c>
      <c r="G82" s="75">
        <v>18.22</v>
      </c>
      <c r="H82" s="75" t="s">
        <v>457</v>
      </c>
      <c r="I82" s="75" t="s">
        <v>423</v>
      </c>
      <c r="J82" s="75" t="s">
        <v>194</v>
      </c>
    </row>
    <row r="83" spans="1:10" s="76" customFormat="1" ht="15.05" customHeight="1" x14ac:dyDescent="0.25">
      <c r="A83" s="77"/>
      <c r="B83" s="28"/>
      <c r="C83" s="73" t="s">
        <v>226</v>
      </c>
      <c r="D83" s="74">
        <v>52</v>
      </c>
      <c r="E83" s="74">
        <v>58</v>
      </c>
      <c r="F83" s="75">
        <v>14.5</v>
      </c>
      <c r="G83" s="75">
        <v>8.5</v>
      </c>
      <c r="H83" s="75" t="s">
        <v>457</v>
      </c>
      <c r="I83" s="75" t="s">
        <v>421</v>
      </c>
      <c r="J83" s="75" t="s">
        <v>194</v>
      </c>
    </row>
    <row r="84" spans="1:10" s="76" customFormat="1" ht="15.05" customHeight="1" x14ac:dyDescent="0.25">
      <c r="A84" s="77"/>
      <c r="B84" s="28"/>
      <c r="C84" s="73" t="s">
        <v>266</v>
      </c>
      <c r="D84" s="74">
        <v>70</v>
      </c>
      <c r="E84" s="74">
        <v>84</v>
      </c>
      <c r="F84" s="75">
        <v>14</v>
      </c>
      <c r="G84" s="75">
        <v>7</v>
      </c>
      <c r="H84" s="75" t="s">
        <v>457</v>
      </c>
      <c r="I84" s="75" t="s">
        <v>423</v>
      </c>
      <c r="J84" s="75" t="s">
        <v>194</v>
      </c>
    </row>
    <row r="85" spans="1:10" s="76" customFormat="1" ht="15.05" customHeight="1" x14ac:dyDescent="0.25">
      <c r="A85" s="77"/>
      <c r="B85" s="28"/>
      <c r="C85" s="73" t="s">
        <v>402</v>
      </c>
      <c r="D85" s="74">
        <v>107</v>
      </c>
      <c r="E85" s="74">
        <v>114</v>
      </c>
      <c r="F85" s="75">
        <v>32.6</v>
      </c>
      <c r="G85" s="75">
        <v>20.399999999999999</v>
      </c>
      <c r="H85" s="75" t="s">
        <v>457</v>
      </c>
      <c r="I85" s="75" t="s">
        <v>423</v>
      </c>
      <c r="J85" s="75" t="s">
        <v>194</v>
      </c>
    </row>
    <row r="86" spans="1:10" s="76" customFormat="1" ht="15.05" customHeight="1" x14ac:dyDescent="0.25">
      <c r="A86" s="77"/>
      <c r="B86" s="28"/>
      <c r="C86" s="73" t="s">
        <v>70</v>
      </c>
      <c r="D86" s="74">
        <v>62</v>
      </c>
      <c r="E86" s="74">
        <v>71</v>
      </c>
      <c r="F86" s="75">
        <v>16.5</v>
      </c>
      <c r="G86" s="75">
        <v>10</v>
      </c>
      <c r="H86" s="75" t="s">
        <v>458</v>
      </c>
      <c r="I86" s="75" t="s">
        <v>423</v>
      </c>
      <c r="J86" s="75" t="s">
        <v>194</v>
      </c>
    </row>
    <row r="87" spans="1:10" s="76" customFormat="1" ht="15.05" customHeight="1" x14ac:dyDescent="0.25">
      <c r="A87" s="77"/>
      <c r="B87" s="28"/>
      <c r="C87" s="73" t="s">
        <v>200</v>
      </c>
      <c r="D87" s="74">
        <v>94</v>
      </c>
      <c r="E87" s="74">
        <v>113</v>
      </c>
      <c r="F87" s="75">
        <v>30.3</v>
      </c>
      <c r="G87" s="75">
        <v>15.9</v>
      </c>
      <c r="H87" s="75" t="s">
        <v>457</v>
      </c>
      <c r="I87" s="75" t="s">
        <v>423</v>
      </c>
      <c r="J87" s="75" t="s">
        <v>194</v>
      </c>
    </row>
    <row r="88" spans="1:10" s="76" customFormat="1" ht="15.05" customHeight="1" x14ac:dyDescent="0.25">
      <c r="A88" s="77"/>
      <c r="B88" s="28"/>
      <c r="C88" s="73" t="s">
        <v>72</v>
      </c>
      <c r="D88" s="74">
        <v>92</v>
      </c>
      <c r="E88" s="74">
        <v>104</v>
      </c>
      <c r="F88" s="75">
        <v>26.6</v>
      </c>
      <c r="G88" s="75">
        <v>15.1</v>
      </c>
      <c r="H88" s="75" t="s">
        <v>235</v>
      </c>
      <c r="I88" s="75" t="s">
        <v>423</v>
      </c>
      <c r="J88" s="75" t="s">
        <v>194</v>
      </c>
    </row>
    <row r="89" spans="1:10" s="76" customFormat="1" ht="15.05" customHeight="1" x14ac:dyDescent="0.25">
      <c r="A89" s="77"/>
      <c r="B89" s="28"/>
      <c r="C89" s="73" t="s">
        <v>73</v>
      </c>
      <c r="D89" s="74">
        <v>48</v>
      </c>
      <c r="E89" s="74">
        <v>57</v>
      </c>
      <c r="F89" s="75">
        <v>16.399999999999999</v>
      </c>
      <c r="G89" s="75">
        <v>9.1</v>
      </c>
      <c r="H89" s="75" t="s">
        <v>457</v>
      </c>
      <c r="I89" s="75" t="s">
        <v>423</v>
      </c>
      <c r="J89" s="75" t="s">
        <v>194</v>
      </c>
    </row>
    <row r="90" spans="1:10" s="76" customFormat="1" ht="15.05" customHeight="1" x14ac:dyDescent="0.25">
      <c r="A90" s="77"/>
      <c r="B90" s="28"/>
      <c r="C90" s="73" t="s">
        <v>325</v>
      </c>
      <c r="D90" s="74">
        <v>59</v>
      </c>
      <c r="E90" s="74">
        <v>73</v>
      </c>
      <c r="F90" s="75">
        <v>17.86</v>
      </c>
      <c r="G90" s="75">
        <v>10.4</v>
      </c>
      <c r="H90" s="75" t="s">
        <v>235</v>
      </c>
      <c r="I90" s="75" t="s">
        <v>423</v>
      </c>
      <c r="J90" s="75" t="s">
        <v>194</v>
      </c>
    </row>
    <row r="91" spans="1:10" s="76" customFormat="1" ht="15.05" customHeight="1" x14ac:dyDescent="0.25">
      <c r="A91" s="77"/>
      <c r="B91" s="28"/>
      <c r="C91" s="73" t="s">
        <v>326</v>
      </c>
      <c r="D91" s="74">
        <v>55</v>
      </c>
      <c r="E91" s="74">
        <v>63</v>
      </c>
      <c r="F91" s="75">
        <v>16.2</v>
      </c>
      <c r="G91" s="75">
        <v>9.8000000000000007</v>
      </c>
      <c r="H91" s="75" t="s">
        <v>235</v>
      </c>
      <c r="I91" s="75" t="s">
        <v>423</v>
      </c>
      <c r="J91" s="75" t="s">
        <v>194</v>
      </c>
    </row>
    <row r="92" spans="1:10" s="76" customFormat="1" ht="15.05" customHeight="1" x14ac:dyDescent="0.25">
      <c r="A92" s="77"/>
      <c r="B92" s="28"/>
      <c r="C92" s="73" t="s">
        <v>403</v>
      </c>
      <c r="D92" s="74">
        <v>67</v>
      </c>
      <c r="E92" s="74">
        <v>68</v>
      </c>
      <c r="F92" s="75">
        <v>16.899999999999999</v>
      </c>
      <c r="G92" s="75">
        <v>10.7</v>
      </c>
      <c r="H92" s="75" t="s">
        <v>235</v>
      </c>
      <c r="I92" s="75" t="s">
        <v>426</v>
      </c>
      <c r="J92" s="75" t="s">
        <v>194</v>
      </c>
    </row>
    <row r="93" spans="1:10" s="76" customFormat="1" ht="15.05" customHeight="1" x14ac:dyDescent="0.25">
      <c r="A93" s="77"/>
      <c r="B93" s="28"/>
      <c r="C93" s="62" t="s">
        <v>396</v>
      </c>
      <c r="D93" s="74">
        <v>48</v>
      </c>
      <c r="E93" s="74">
        <v>59</v>
      </c>
      <c r="F93" s="75">
        <v>13.7</v>
      </c>
      <c r="G93" s="75">
        <v>8.5</v>
      </c>
      <c r="H93" s="75" t="s">
        <v>457</v>
      </c>
      <c r="I93" s="75" t="s">
        <v>423</v>
      </c>
      <c r="J93" s="75" t="s">
        <v>194</v>
      </c>
    </row>
    <row r="94" spans="1:10" s="76" customFormat="1" ht="15.05" customHeight="1" x14ac:dyDescent="0.25">
      <c r="A94" s="77"/>
      <c r="B94" s="28"/>
      <c r="C94" s="62" t="s">
        <v>74</v>
      </c>
      <c r="D94" s="74">
        <v>60</v>
      </c>
      <c r="E94" s="74">
        <v>66</v>
      </c>
      <c r="F94" s="75">
        <v>16.97</v>
      </c>
      <c r="G94" s="75">
        <v>11.51</v>
      </c>
      <c r="H94" s="75" t="s">
        <v>457</v>
      </c>
      <c r="I94" s="75" t="s">
        <v>429</v>
      </c>
      <c r="J94" s="75" t="s">
        <v>194</v>
      </c>
    </row>
    <row r="95" spans="1:10" s="76" customFormat="1" ht="15.05" customHeight="1" x14ac:dyDescent="0.25">
      <c r="A95" s="77"/>
      <c r="B95" s="28"/>
      <c r="C95" s="62" t="s">
        <v>328</v>
      </c>
      <c r="D95" s="74">
        <v>84</v>
      </c>
      <c r="E95" s="74">
        <v>97</v>
      </c>
      <c r="F95" s="75">
        <v>24.85</v>
      </c>
      <c r="G95" s="75">
        <v>15.65</v>
      </c>
      <c r="H95" s="75" t="s">
        <v>457</v>
      </c>
      <c r="I95" s="75" t="s">
        <v>423</v>
      </c>
      <c r="J95" s="75" t="s">
        <v>194</v>
      </c>
    </row>
    <row r="96" spans="1:10" s="76" customFormat="1" ht="15.05" customHeight="1" x14ac:dyDescent="0.25">
      <c r="A96" s="77"/>
      <c r="B96" s="28"/>
      <c r="C96" s="73" t="s">
        <v>329</v>
      </c>
      <c r="D96" s="74">
        <v>118</v>
      </c>
      <c r="E96" s="74">
        <v>138</v>
      </c>
      <c r="F96" s="75">
        <v>34</v>
      </c>
      <c r="G96" s="75">
        <v>20.399999999999999</v>
      </c>
      <c r="H96" s="75" t="s">
        <v>457</v>
      </c>
      <c r="I96" s="75" t="s">
        <v>423</v>
      </c>
      <c r="J96" s="75" t="s">
        <v>194</v>
      </c>
    </row>
    <row r="97" spans="1:10" s="76" customFormat="1" ht="15.05" customHeight="1" x14ac:dyDescent="0.25">
      <c r="A97" s="77"/>
      <c r="B97" s="28"/>
      <c r="C97" s="73" t="s">
        <v>76</v>
      </c>
      <c r="D97" s="74">
        <v>112</v>
      </c>
      <c r="E97" s="74">
        <v>121</v>
      </c>
      <c r="F97" s="75">
        <v>30.45</v>
      </c>
      <c r="G97" s="75">
        <v>18.45</v>
      </c>
      <c r="H97" s="75" t="s">
        <v>235</v>
      </c>
      <c r="I97" s="75" t="s">
        <v>421</v>
      </c>
      <c r="J97" s="75" t="s">
        <v>194</v>
      </c>
    </row>
    <row r="98" spans="1:10" s="76" customFormat="1" ht="15.05" customHeight="1" x14ac:dyDescent="0.25">
      <c r="A98" s="77"/>
      <c r="B98" s="28"/>
      <c r="C98" s="62" t="s">
        <v>227</v>
      </c>
      <c r="D98" s="74">
        <v>57</v>
      </c>
      <c r="E98" s="74">
        <v>70</v>
      </c>
      <c r="F98" s="75">
        <v>16.5</v>
      </c>
      <c r="G98" s="75">
        <v>9.9</v>
      </c>
      <c r="H98" s="75" t="s">
        <v>457</v>
      </c>
      <c r="I98" s="75" t="s">
        <v>423</v>
      </c>
      <c r="J98" s="75" t="s">
        <v>194</v>
      </c>
    </row>
    <row r="99" spans="1:10" s="76" customFormat="1" ht="15.05" customHeight="1" x14ac:dyDescent="0.25">
      <c r="A99" s="77"/>
      <c r="B99" s="28"/>
      <c r="C99" s="62" t="s">
        <v>330</v>
      </c>
      <c r="D99" s="74">
        <v>45</v>
      </c>
      <c r="E99" s="74">
        <v>51</v>
      </c>
      <c r="F99" s="75">
        <v>12.5</v>
      </c>
      <c r="G99" s="75">
        <v>7.5</v>
      </c>
      <c r="H99" s="75" t="s">
        <v>457</v>
      </c>
      <c r="I99" s="75" t="s">
        <v>423</v>
      </c>
      <c r="J99" s="75" t="s">
        <v>194</v>
      </c>
    </row>
    <row r="100" spans="1:10" s="76" customFormat="1" ht="15.05" customHeight="1" x14ac:dyDescent="0.25">
      <c r="A100" s="77"/>
      <c r="B100" s="28"/>
      <c r="C100" s="73" t="s">
        <v>201</v>
      </c>
      <c r="D100" s="74">
        <v>56</v>
      </c>
      <c r="E100" s="74">
        <v>62</v>
      </c>
      <c r="F100" s="75">
        <v>16.2</v>
      </c>
      <c r="G100" s="75">
        <v>10.3</v>
      </c>
      <c r="H100" s="75" t="s">
        <v>457</v>
      </c>
      <c r="I100" s="75" t="s">
        <v>423</v>
      </c>
      <c r="J100" s="75" t="s">
        <v>194</v>
      </c>
    </row>
    <row r="101" spans="1:10" s="76" customFormat="1" ht="15.05" customHeight="1" x14ac:dyDescent="0.25">
      <c r="A101" s="77"/>
      <c r="B101" s="28"/>
      <c r="C101" s="62" t="s">
        <v>332</v>
      </c>
      <c r="D101" s="74">
        <v>80</v>
      </c>
      <c r="E101" s="74">
        <v>94</v>
      </c>
      <c r="F101" s="75">
        <v>22.15</v>
      </c>
      <c r="G101" s="75">
        <v>13.65</v>
      </c>
      <c r="H101" s="75" t="s">
        <v>457</v>
      </c>
      <c r="I101" s="75" t="s">
        <v>423</v>
      </c>
      <c r="J101" s="75" t="s">
        <v>194</v>
      </c>
    </row>
    <row r="102" spans="1:10" s="76" customFormat="1" ht="15.05" customHeight="1" x14ac:dyDescent="0.25">
      <c r="A102" s="77"/>
      <c r="B102" s="28"/>
      <c r="C102" s="62" t="s">
        <v>77</v>
      </c>
      <c r="D102" s="74">
        <v>30</v>
      </c>
      <c r="E102" s="74">
        <v>36</v>
      </c>
      <c r="F102" s="75">
        <v>7.51</v>
      </c>
      <c r="G102" s="75">
        <v>5.81</v>
      </c>
      <c r="H102" s="75" t="s">
        <v>250</v>
      </c>
      <c r="I102" s="75" t="s">
        <v>421</v>
      </c>
      <c r="J102" s="75" t="s">
        <v>194</v>
      </c>
    </row>
    <row r="103" spans="1:10" s="76" customFormat="1" ht="15.05" customHeight="1" x14ac:dyDescent="0.25">
      <c r="A103" s="77"/>
      <c r="B103" s="28"/>
      <c r="C103" s="73" t="s">
        <v>333</v>
      </c>
      <c r="D103" s="74">
        <v>117</v>
      </c>
      <c r="E103" s="74">
        <v>136</v>
      </c>
      <c r="F103" s="75">
        <v>32.700000000000003</v>
      </c>
      <c r="G103" s="75">
        <v>19.600000000000001</v>
      </c>
      <c r="H103" s="75" t="s">
        <v>235</v>
      </c>
      <c r="I103" s="75" t="s">
        <v>423</v>
      </c>
      <c r="J103" s="75" t="s">
        <v>194</v>
      </c>
    </row>
    <row r="104" spans="1:10" s="76" customFormat="1" ht="15.05" customHeight="1" x14ac:dyDescent="0.25">
      <c r="A104" s="77"/>
      <c r="B104" s="28"/>
      <c r="C104" s="62" t="s">
        <v>404</v>
      </c>
      <c r="D104" s="74">
        <v>52</v>
      </c>
      <c r="E104" s="74">
        <v>56</v>
      </c>
      <c r="F104" s="75">
        <v>15.8</v>
      </c>
      <c r="G104" s="75">
        <v>9</v>
      </c>
      <c r="H104" s="75" t="s">
        <v>457</v>
      </c>
      <c r="I104" s="75" t="s">
        <v>430</v>
      </c>
      <c r="J104" s="75" t="s">
        <v>194</v>
      </c>
    </row>
    <row r="105" spans="1:10" s="76" customFormat="1" ht="15.05" customHeight="1" x14ac:dyDescent="0.25">
      <c r="A105" s="80"/>
      <c r="B105" s="28"/>
      <c r="C105" s="73" t="s">
        <v>202</v>
      </c>
      <c r="D105" s="74">
        <v>104</v>
      </c>
      <c r="E105" s="74">
        <v>112</v>
      </c>
      <c r="F105" s="75">
        <v>29.8</v>
      </c>
      <c r="G105" s="75">
        <v>17.399999999999999</v>
      </c>
      <c r="H105" s="75" t="s">
        <v>457</v>
      </c>
      <c r="I105" s="75" t="s">
        <v>421</v>
      </c>
      <c r="J105" s="75" t="s">
        <v>194</v>
      </c>
    </row>
    <row r="106" spans="1:10" s="76" customFormat="1" ht="15.05" customHeight="1" x14ac:dyDescent="0.25">
      <c r="A106" s="80"/>
      <c r="B106" s="28"/>
      <c r="C106" s="73" t="s">
        <v>78</v>
      </c>
      <c r="D106" s="74">
        <v>92</v>
      </c>
      <c r="E106" s="74">
        <v>110</v>
      </c>
      <c r="F106" s="75">
        <v>28.67</v>
      </c>
      <c r="G106" s="75">
        <v>16.05</v>
      </c>
      <c r="H106" s="75" t="s">
        <v>457</v>
      </c>
      <c r="I106" s="75" t="s">
        <v>423</v>
      </c>
      <c r="J106" s="75" t="s">
        <v>194</v>
      </c>
    </row>
    <row r="107" spans="1:10" s="76" customFormat="1" ht="15.05" customHeight="1" x14ac:dyDescent="0.25">
      <c r="A107" s="80"/>
      <c r="B107" s="28"/>
      <c r="C107" s="73" t="s">
        <v>334</v>
      </c>
      <c r="D107" s="74">
        <v>47</v>
      </c>
      <c r="E107" s="74">
        <v>56</v>
      </c>
      <c r="F107" s="75">
        <v>14.1</v>
      </c>
      <c r="G107" s="75">
        <v>9.6</v>
      </c>
      <c r="H107" s="75" t="s">
        <v>235</v>
      </c>
      <c r="I107" s="75" t="s">
        <v>423</v>
      </c>
      <c r="J107" s="75" t="s">
        <v>194</v>
      </c>
    </row>
    <row r="108" spans="1:10" s="76" customFormat="1" ht="15.05" customHeight="1" x14ac:dyDescent="0.25">
      <c r="A108" s="77"/>
      <c r="B108" s="28"/>
      <c r="C108" s="73" t="s">
        <v>79</v>
      </c>
      <c r="D108" s="74">
        <v>20</v>
      </c>
      <c r="E108" s="74">
        <v>24</v>
      </c>
      <c r="F108" s="75">
        <v>5.2</v>
      </c>
      <c r="G108" s="75">
        <v>3</v>
      </c>
      <c r="H108" s="75" t="s">
        <v>458</v>
      </c>
      <c r="I108" s="75" t="s">
        <v>423</v>
      </c>
      <c r="J108" s="75" t="s">
        <v>194</v>
      </c>
    </row>
    <row r="109" spans="1:10" s="76" customFormat="1" ht="15.05" customHeight="1" x14ac:dyDescent="0.25">
      <c r="A109" s="77"/>
      <c r="B109" s="28"/>
      <c r="C109" s="73" t="s">
        <v>80</v>
      </c>
      <c r="D109" s="74">
        <v>60</v>
      </c>
      <c r="E109" s="74">
        <v>71</v>
      </c>
      <c r="F109" s="75">
        <v>17.100000000000001</v>
      </c>
      <c r="G109" s="75">
        <v>10</v>
      </c>
      <c r="H109" s="75" t="s">
        <v>457</v>
      </c>
      <c r="I109" s="75" t="s">
        <v>423</v>
      </c>
      <c r="J109" s="75" t="s">
        <v>194</v>
      </c>
    </row>
    <row r="110" spans="1:10" s="76" customFormat="1" ht="15.05" customHeight="1" x14ac:dyDescent="0.25">
      <c r="A110" s="77"/>
      <c r="B110" s="28"/>
      <c r="C110" s="62" t="s">
        <v>405</v>
      </c>
      <c r="D110" s="74">
        <v>104</v>
      </c>
      <c r="E110" s="74">
        <v>127</v>
      </c>
      <c r="F110" s="75">
        <v>30.2</v>
      </c>
      <c r="G110" s="75">
        <v>17.5</v>
      </c>
      <c r="H110" s="75" t="s">
        <v>457</v>
      </c>
      <c r="I110" s="75" t="s">
        <v>430</v>
      </c>
      <c r="J110" s="75" t="s">
        <v>194</v>
      </c>
    </row>
    <row r="111" spans="1:10" s="76" customFormat="1" ht="15.05" customHeight="1" x14ac:dyDescent="0.25">
      <c r="A111" s="77"/>
      <c r="B111" s="28"/>
      <c r="C111" s="62" t="s">
        <v>406</v>
      </c>
      <c r="D111" s="74">
        <v>42</v>
      </c>
      <c r="E111" s="74">
        <v>60</v>
      </c>
      <c r="F111" s="75">
        <v>12.02</v>
      </c>
      <c r="G111" s="75">
        <v>8.14</v>
      </c>
      <c r="H111" s="75" t="s">
        <v>235</v>
      </c>
      <c r="I111" s="75" t="s">
        <v>419</v>
      </c>
      <c r="J111" s="75" t="s">
        <v>194</v>
      </c>
    </row>
    <row r="112" spans="1:10" s="76" customFormat="1" ht="15.05" customHeight="1" x14ac:dyDescent="0.25">
      <c r="A112" s="77"/>
      <c r="B112" s="28"/>
      <c r="C112" s="62" t="s">
        <v>335</v>
      </c>
      <c r="D112" s="74">
        <v>121</v>
      </c>
      <c r="E112" s="74">
        <v>139</v>
      </c>
      <c r="F112" s="75">
        <v>34.799999999999997</v>
      </c>
      <c r="G112" s="75">
        <v>20.8</v>
      </c>
      <c r="H112" s="75" t="s">
        <v>457</v>
      </c>
      <c r="I112" s="75" t="s">
        <v>431</v>
      </c>
      <c r="J112" s="75" t="s">
        <v>194</v>
      </c>
    </row>
    <row r="113" spans="1:10" s="76" customFormat="1" ht="15.05" customHeight="1" x14ac:dyDescent="0.25">
      <c r="A113" s="77"/>
      <c r="B113" s="28"/>
      <c r="C113" s="73" t="s">
        <v>81</v>
      </c>
      <c r="D113" s="74">
        <v>88</v>
      </c>
      <c r="E113" s="74">
        <v>105</v>
      </c>
      <c r="F113" s="75">
        <v>21.7</v>
      </c>
      <c r="G113" s="75">
        <v>15.4</v>
      </c>
      <c r="H113" s="75" t="s">
        <v>270</v>
      </c>
      <c r="I113" s="75" t="s">
        <v>419</v>
      </c>
      <c r="J113" s="75" t="s">
        <v>194</v>
      </c>
    </row>
    <row r="114" spans="1:10" s="76" customFormat="1" ht="15.05" customHeight="1" x14ac:dyDescent="0.25">
      <c r="A114" s="77"/>
      <c r="B114" s="28"/>
      <c r="C114" s="62" t="s">
        <v>82</v>
      </c>
      <c r="D114" s="74">
        <v>87</v>
      </c>
      <c r="E114" s="74">
        <v>96</v>
      </c>
      <c r="F114" s="75">
        <v>25.31</v>
      </c>
      <c r="G114" s="75">
        <v>14.46</v>
      </c>
      <c r="H114" s="75" t="s">
        <v>235</v>
      </c>
      <c r="I114" s="75" t="s">
        <v>429</v>
      </c>
      <c r="J114" s="75" t="s">
        <v>194</v>
      </c>
    </row>
    <row r="115" spans="1:10" s="76" customFormat="1" ht="15.05" customHeight="1" x14ac:dyDescent="0.25">
      <c r="A115" s="115"/>
      <c r="B115" s="28"/>
      <c r="C115" s="62" t="s">
        <v>83</v>
      </c>
      <c r="D115" s="74">
        <v>48</v>
      </c>
      <c r="E115" s="74">
        <v>56</v>
      </c>
      <c r="F115" s="75">
        <v>13.7</v>
      </c>
      <c r="G115" s="75">
        <v>8.4499999999999993</v>
      </c>
      <c r="H115" s="75" t="s">
        <v>458</v>
      </c>
      <c r="I115" s="75" t="s">
        <v>423</v>
      </c>
      <c r="J115" s="75" t="s">
        <v>194</v>
      </c>
    </row>
    <row r="116" spans="1:10" s="76" customFormat="1" ht="15.05" customHeight="1" x14ac:dyDescent="0.25">
      <c r="A116" s="77"/>
      <c r="B116" s="28"/>
      <c r="C116" s="62" t="s">
        <v>84</v>
      </c>
      <c r="D116" s="74">
        <v>40</v>
      </c>
      <c r="E116" s="74">
        <v>43</v>
      </c>
      <c r="F116" s="75">
        <v>10.75</v>
      </c>
      <c r="G116" s="75">
        <v>5.95</v>
      </c>
      <c r="H116" s="75" t="s">
        <v>458</v>
      </c>
      <c r="I116" s="75" t="s">
        <v>423</v>
      </c>
      <c r="J116" s="75" t="s">
        <v>194</v>
      </c>
    </row>
    <row r="117" spans="1:10" s="76" customFormat="1" ht="15.05" customHeight="1" x14ac:dyDescent="0.25">
      <c r="A117" s="77"/>
      <c r="B117" s="28"/>
      <c r="C117" s="62" t="s">
        <v>397</v>
      </c>
      <c r="D117" s="74">
        <v>36</v>
      </c>
      <c r="E117" s="74">
        <v>41</v>
      </c>
      <c r="F117" s="75">
        <v>11.2</v>
      </c>
      <c r="G117" s="75">
        <v>6.4</v>
      </c>
      <c r="H117" s="75" t="s">
        <v>457</v>
      </c>
      <c r="I117" s="75" t="s">
        <v>423</v>
      </c>
      <c r="J117" s="75" t="s">
        <v>194</v>
      </c>
    </row>
    <row r="118" spans="1:10" s="76" customFormat="1" ht="15.05" customHeight="1" x14ac:dyDescent="0.25">
      <c r="A118" s="77"/>
      <c r="B118" s="28"/>
      <c r="C118" s="62" t="s">
        <v>85</v>
      </c>
      <c r="D118" s="74">
        <v>48</v>
      </c>
      <c r="E118" s="74">
        <v>52</v>
      </c>
      <c r="F118" s="75">
        <v>13.3</v>
      </c>
      <c r="G118" s="75">
        <v>8.9</v>
      </c>
      <c r="H118" s="75" t="s">
        <v>457</v>
      </c>
      <c r="I118" s="75" t="s">
        <v>423</v>
      </c>
      <c r="J118" s="75" t="s">
        <v>194</v>
      </c>
    </row>
    <row r="119" spans="1:10" s="76" customFormat="1" ht="15.05" customHeight="1" x14ac:dyDescent="0.25">
      <c r="A119" s="77"/>
      <c r="B119" s="28"/>
      <c r="C119" s="62" t="s">
        <v>86</v>
      </c>
      <c r="D119" s="74">
        <v>25</v>
      </c>
      <c r="E119" s="74">
        <v>29</v>
      </c>
      <c r="F119" s="75">
        <v>6.02</v>
      </c>
      <c r="G119" s="75">
        <v>3</v>
      </c>
      <c r="H119" s="75" t="s">
        <v>458</v>
      </c>
      <c r="I119" s="75" t="s">
        <v>423</v>
      </c>
      <c r="J119" s="75" t="s">
        <v>194</v>
      </c>
    </row>
    <row r="120" spans="1:10" s="76" customFormat="1" ht="15.05" customHeight="1" x14ac:dyDescent="0.25">
      <c r="A120" s="77"/>
      <c r="B120" s="28"/>
      <c r="C120" s="62"/>
      <c r="D120" s="74"/>
      <c r="E120" s="74"/>
      <c r="F120" s="75"/>
      <c r="G120" s="75"/>
      <c r="H120" s="75"/>
      <c r="I120" s="75"/>
      <c r="J120" s="75"/>
    </row>
    <row r="121" spans="1:10" s="80" customFormat="1" ht="15.05" customHeight="1" x14ac:dyDescent="0.25">
      <c r="A121" s="77"/>
      <c r="B121" s="77" t="s">
        <v>16</v>
      </c>
      <c r="C121" s="70"/>
      <c r="D121" s="94">
        <f>SUM(D70:D120)</f>
        <v>3293</v>
      </c>
      <c r="E121" s="94">
        <f>SUM(E70:E120)</f>
        <v>3769</v>
      </c>
      <c r="F121" s="95">
        <f>SUM(F70:F120)</f>
        <v>930.50000000000011</v>
      </c>
      <c r="G121" s="95">
        <f>SUM(G70:G120)</f>
        <v>559.90000000000009</v>
      </c>
      <c r="H121" s="79" t="s">
        <v>193</v>
      </c>
      <c r="I121" s="79" t="s">
        <v>193</v>
      </c>
      <c r="J121" s="95" t="s">
        <v>193</v>
      </c>
    </row>
    <row r="122" spans="1:10" s="76" customFormat="1" ht="15.05" customHeight="1" x14ac:dyDescent="0.25">
      <c r="A122" s="115"/>
      <c r="B122" s="28" t="s">
        <v>5</v>
      </c>
      <c r="C122" s="62" t="s">
        <v>205</v>
      </c>
      <c r="D122" s="74">
        <v>21</v>
      </c>
      <c r="E122" s="74">
        <v>41</v>
      </c>
      <c r="F122" s="75">
        <v>2.93</v>
      </c>
      <c r="G122" s="75">
        <v>2.0299999999999998</v>
      </c>
      <c r="H122" s="75" t="s">
        <v>451</v>
      </c>
      <c r="I122" s="75" t="s">
        <v>418</v>
      </c>
      <c r="J122" s="75" t="s">
        <v>192</v>
      </c>
    </row>
    <row r="123" spans="1:10" s="76" customFormat="1" ht="15.05" customHeight="1" x14ac:dyDescent="0.25">
      <c r="A123" s="77"/>
      <c r="B123" s="28"/>
      <c r="C123" s="62" t="s">
        <v>400</v>
      </c>
      <c r="D123" s="74">
        <v>20</v>
      </c>
      <c r="E123" s="74">
        <v>19</v>
      </c>
      <c r="F123" s="75">
        <v>1.81</v>
      </c>
      <c r="G123" s="75">
        <v>0.81</v>
      </c>
      <c r="H123" s="75" t="s">
        <v>450</v>
      </c>
      <c r="I123" s="75" t="s">
        <v>418</v>
      </c>
      <c r="J123" s="75" t="s">
        <v>192</v>
      </c>
    </row>
    <row r="124" spans="1:10" s="76" customFormat="1" ht="15.05" customHeight="1" x14ac:dyDescent="0.25">
      <c r="A124" s="77"/>
      <c r="B124" s="28"/>
      <c r="C124" s="62" t="s">
        <v>230</v>
      </c>
      <c r="D124" s="74">
        <v>15</v>
      </c>
      <c r="E124" s="74">
        <v>15</v>
      </c>
      <c r="F124" s="75">
        <v>1.1000000000000001</v>
      </c>
      <c r="G124" s="75">
        <v>0.4</v>
      </c>
      <c r="H124" s="75" t="s">
        <v>449</v>
      </c>
      <c r="I124" s="75" t="s">
        <v>420</v>
      </c>
      <c r="J124" s="75" t="s">
        <v>192</v>
      </c>
    </row>
    <row r="125" spans="1:10" s="76" customFormat="1" ht="15.05" customHeight="1" x14ac:dyDescent="0.25">
      <c r="A125" s="77"/>
      <c r="B125" s="28"/>
      <c r="C125" s="62" t="s">
        <v>473</v>
      </c>
      <c r="D125" s="74">
        <v>21</v>
      </c>
      <c r="E125" s="74">
        <v>45</v>
      </c>
      <c r="F125" s="75">
        <v>3.42</v>
      </c>
      <c r="G125" s="75">
        <v>2.38</v>
      </c>
      <c r="H125" s="75" t="s">
        <v>455</v>
      </c>
      <c r="I125" s="75" t="s">
        <v>428</v>
      </c>
      <c r="J125" s="75" t="s">
        <v>192</v>
      </c>
    </row>
    <row r="126" spans="1:10" s="76" customFormat="1" ht="15.05" customHeight="1" x14ac:dyDescent="0.25">
      <c r="A126" s="77"/>
      <c r="B126" s="28"/>
      <c r="C126" s="62" t="s">
        <v>91</v>
      </c>
      <c r="D126" s="74">
        <v>14</v>
      </c>
      <c r="E126" s="74">
        <v>29</v>
      </c>
      <c r="F126" s="75">
        <v>3.05</v>
      </c>
      <c r="G126" s="75">
        <v>2.2000000000000002</v>
      </c>
      <c r="H126" s="75" t="s">
        <v>452</v>
      </c>
      <c r="I126" s="75" t="s">
        <v>432</v>
      </c>
      <c r="J126" s="75" t="s">
        <v>194</v>
      </c>
    </row>
    <row r="127" spans="1:10" s="76" customFormat="1" ht="15.05" customHeight="1" x14ac:dyDescent="0.25">
      <c r="A127" s="77"/>
      <c r="B127" s="28"/>
      <c r="C127" s="62" t="s">
        <v>336</v>
      </c>
      <c r="D127" s="74">
        <v>22</v>
      </c>
      <c r="E127" s="74">
        <v>44</v>
      </c>
      <c r="F127" s="75">
        <v>4.37</v>
      </c>
      <c r="G127" s="75">
        <v>2.33</v>
      </c>
      <c r="H127" s="75" t="s">
        <v>281</v>
      </c>
      <c r="I127" s="75" t="s">
        <v>420</v>
      </c>
      <c r="J127" s="75" t="s">
        <v>192</v>
      </c>
    </row>
    <row r="128" spans="1:10" s="76" customFormat="1" ht="15.05" customHeight="1" x14ac:dyDescent="0.25">
      <c r="A128" s="77"/>
      <c r="B128" s="28"/>
      <c r="C128" s="73" t="s">
        <v>271</v>
      </c>
      <c r="D128" s="74">
        <v>12</v>
      </c>
      <c r="E128" s="74">
        <v>29</v>
      </c>
      <c r="F128" s="75">
        <v>2.4</v>
      </c>
      <c r="G128" s="75">
        <v>1.2</v>
      </c>
      <c r="H128" s="75" t="s">
        <v>282</v>
      </c>
      <c r="I128" s="75" t="s">
        <v>420</v>
      </c>
      <c r="J128" s="75" t="s">
        <v>192</v>
      </c>
    </row>
    <row r="129" spans="1:10" s="76" customFormat="1" ht="15.05" customHeight="1" x14ac:dyDescent="0.25">
      <c r="A129" s="77"/>
      <c r="B129" s="28"/>
      <c r="C129" s="73" t="s">
        <v>401</v>
      </c>
      <c r="D129" s="74">
        <v>24</v>
      </c>
      <c r="E129" s="74">
        <v>41</v>
      </c>
      <c r="F129" s="75">
        <v>4.4000000000000004</v>
      </c>
      <c r="G129" s="75">
        <v>2.94</v>
      </c>
      <c r="H129" s="75" t="s">
        <v>448</v>
      </c>
      <c r="I129" s="75" t="s">
        <v>422</v>
      </c>
      <c r="J129" s="75" t="s">
        <v>194</v>
      </c>
    </row>
    <row r="130" spans="1:10" s="76" customFormat="1" ht="15.05" customHeight="1" x14ac:dyDescent="0.25">
      <c r="A130" s="77"/>
      <c r="B130" s="28"/>
      <c r="C130" s="62" t="s">
        <v>94</v>
      </c>
      <c r="D130" s="74">
        <v>23</v>
      </c>
      <c r="E130" s="74">
        <v>54</v>
      </c>
      <c r="F130" s="75">
        <v>3.21</v>
      </c>
      <c r="G130" s="75">
        <v>2.06</v>
      </c>
      <c r="H130" s="75" t="s">
        <v>447</v>
      </c>
      <c r="I130" s="75" t="s">
        <v>418</v>
      </c>
      <c r="J130" s="75" t="s">
        <v>192</v>
      </c>
    </row>
    <row r="131" spans="1:10" s="76" customFormat="1" ht="15.05" customHeight="1" x14ac:dyDescent="0.25">
      <c r="A131" s="77"/>
      <c r="B131" s="28"/>
      <c r="C131" s="62" t="s">
        <v>95</v>
      </c>
      <c r="D131" s="74">
        <v>24</v>
      </c>
      <c r="E131" s="74">
        <v>48</v>
      </c>
      <c r="F131" s="75">
        <v>4</v>
      </c>
      <c r="G131" s="75">
        <v>2.8</v>
      </c>
      <c r="H131" s="75" t="s">
        <v>446</v>
      </c>
      <c r="I131" s="75" t="s">
        <v>424</v>
      </c>
      <c r="J131" s="75" t="s">
        <v>192</v>
      </c>
    </row>
    <row r="132" spans="1:10" s="76" customFormat="1" ht="15.05" customHeight="1" x14ac:dyDescent="0.25">
      <c r="A132" s="115"/>
      <c r="C132" s="62" t="s">
        <v>399</v>
      </c>
      <c r="D132" s="74">
        <v>12</v>
      </c>
      <c r="E132" s="74">
        <v>13</v>
      </c>
      <c r="F132" s="75">
        <v>3.2</v>
      </c>
      <c r="G132" s="75">
        <v>1.4</v>
      </c>
      <c r="H132" s="75" t="s">
        <v>276</v>
      </c>
      <c r="I132" s="75" t="s">
        <v>424</v>
      </c>
      <c r="J132" s="75" t="s">
        <v>194</v>
      </c>
    </row>
    <row r="133" spans="1:10" s="76" customFormat="1" ht="15.05" customHeight="1" x14ac:dyDescent="0.25">
      <c r="C133" s="62" t="s">
        <v>203</v>
      </c>
      <c r="D133" s="74">
        <v>16</v>
      </c>
      <c r="E133" s="74">
        <v>31</v>
      </c>
      <c r="F133" s="75">
        <v>1.6</v>
      </c>
      <c r="G133" s="75">
        <v>0.8</v>
      </c>
      <c r="H133" s="75" t="s">
        <v>445</v>
      </c>
      <c r="I133" s="75" t="s">
        <v>420</v>
      </c>
      <c r="J133" s="75" t="s">
        <v>192</v>
      </c>
    </row>
    <row r="134" spans="1:10" s="76" customFormat="1" ht="15.05" customHeight="1" x14ac:dyDescent="0.25">
      <c r="A134" s="115" t="s">
        <v>222</v>
      </c>
      <c r="B134" s="28"/>
      <c r="C134" s="62" t="s">
        <v>99</v>
      </c>
      <c r="D134" s="74">
        <v>28</v>
      </c>
      <c r="E134" s="74">
        <v>56</v>
      </c>
      <c r="F134" s="75">
        <v>5.4</v>
      </c>
      <c r="G134" s="75">
        <v>4.75</v>
      </c>
      <c r="H134" s="75" t="s">
        <v>446</v>
      </c>
      <c r="I134" s="75" t="s">
        <v>433</v>
      </c>
      <c r="J134" s="75" t="s">
        <v>192</v>
      </c>
    </row>
    <row r="135" spans="1:10" s="76" customFormat="1" ht="15.05" customHeight="1" x14ac:dyDescent="0.25">
      <c r="B135" s="28"/>
      <c r="C135" s="62" t="s">
        <v>100</v>
      </c>
      <c r="D135" s="74">
        <v>22</v>
      </c>
      <c r="E135" s="74">
        <v>47</v>
      </c>
      <c r="F135" s="75">
        <v>3.55</v>
      </c>
      <c r="G135" s="75">
        <v>2.33</v>
      </c>
      <c r="H135" s="75" t="s">
        <v>282</v>
      </c>
      <c r="I135" s="75" t="s">
        <v>420</v>
      </c>
      <c r="J135" s="75" t="s">
        <v>192</v>
      </c>
    </row>
    <row r="136" spans="1:10" s="76" customFormat="1" ht="15.05" customHeight="1" x14ac:dyDescent="0.25">
      <c r="A136" s="115"/>
      <c r="B136" s="28"/>
      <c r="C136" s="62" t="s">
        <v>101</v>
      </c>
      <c r="D136" s="74">
        <v>8</v>
      </c>
      <c r="E136" s="74">
        <v>14</v>
      </c>
      <c r="F136" s="75">
        <v>2</v>
      </c>
      <c r="G136" s="75">
        <v>1</v>
      </c>
      <c r="H136" s="75" t="s">
        <v>447</v>
      </c>
      <c r="I136" s="75" t="s">
        <v>430</v>
      </c>
      <c r="J136" s="75" t="s">
        <v>192</v>
      </c>
    </row>
    <row r="137" spans="1:10" s="76" customFormat="1" ht="15.05" customHeight="1" x14ac:dyDescent="0.25">
      <c r="A137" s="77"/>
      <c r="B137" s="28"/>
      <c r="C137" s="62" t="s">
        <v>106</v>
      </c>
      <c r="D137" s="74">
        <v>18</v>
      </c>
      <c r="E137" s="74">
        <v>20</v>
      </c>
      <c r="F137" s="75">
        <v>2.48</v>
      </c>
      <c r="G137" s="75">
        <v>1.75</v>
      </c>
      <c r="H137" s="75" t="s">
        <v>453</v>
      </c>
      <c r="I137" s="75" t="s">
        <v>423</v>
      </c>
      <c r="J137" s="75" t="s">
        <v>192</v>
      </c>
    </row>
    <row r="138" spans="1:10" s="76" customFormat="1" ht="15.05" customHeight="1" x14ac:dyDescent="0.25">
      <c r="A138" s="115"/>
      <c r="B138" s="28"/>
      <c r="C138" s="62" t="s">
        <v>102</v>
      </c>
      <c r="D138" s="74">
        <v>20</v>
      </c>
      <c r="E138" s="74">
        <v>40</v>
      </c>
      <c r="F138" s="75">
        <v>4</v>
      </c>
      <c r="G138" s="75">
        <v>2.2999999999999998</v>
      </c>
      <c r="H138" s="75" t="s">
        <v>454</v>
      </c>
      <c r="I138" s="75" t="s">
        <v>420</v>
      </c>
      <c r="J138" s="75" t="s">
        <v>192</v>
      </c>
    </row>
    <row r="139" spans="1:10" s="76" customFormat="1" ht="15.05" customHeight="1" x14ac:dyDescent="0.25">
      <c r="A139" s="77"/>
      <c r="B139" s="28"/>
      <c r="C139" s="62" t="s">
        <v>103</v>
      </c>
      <c r="D139" s="74">
        <v>25</v>
      </c>
      <c r="E139" s="74">
        <v>47</v>
      </c>
      <c r="F139" s="75">
        <v>4</v>
      </c>
      <c r="G139" s="75">
        <v>3</v>
      </c>
      <c r="H139" s="75" t="s">
        <v>455</v>
      </c>
      <c r="I139" s="75" t="s">
        <v>420</v>
      </c>
      <c r="J139" s="75" t="s">
        <v>192</v>
      </c>
    </row>
    <row r="140" spans="1:10" s="76" customFormat="1" ht="15.05" customHeight="1" x14ac:dyDescent="0.25">
      <c r="A140" s="77"/>
      <c r="B140" s="28"/>
      <c r="C140" s="62" t="s">
        <v>104</v>
      </c>
      <c r="D140" s="74">
        <v>17</v>
      </c>
      <c r="E140" s="74">
        <v>17</v>
      </c>
      <c r="F140" s="75">
        <v>0.48</v>
      </c>
      <c r="G140" s="75">
        <v>0</v>
      </c>
      <c r="H140" s="75" t="s">
        <v>450</v>
      </c>
      <c r="I140" s="75" t="s">
        <v>418</v>
      </c>
      <c r="J140" s="75" t="s">
        <v>192</v>
      </c>
    </row>
    <row r="141" spans="1:10" s="76" customFormat="1" ht="15.05" customHeight="1" x14ac:dyDescent="0.25">
      <c r="A141" s="77"/>
      <c r="B141" s="28"/>
      <c r="C141" s="62" t="s">
        <v>105</v>
      </c>
      <c r="D141" s="74">
        <v>25</v>
      </c>
      <c r="E141" s="74">
        <v>67</v>
      </c>
      <c r="F141" s="75">
        <v>4</v>
      </c>
      <c r="G141" s="75">
        <v>2.4</v>
      </c>
      <c r="H141" s="75" t="s">
        <v>281</v>
      </c>
      <c r="I141" s="75" t="s">
        <v>420</v>
      </c>
      <c r="J141" s="75" t="s">
        <v>192</v>
      </c>
    </row>
    <row r="142" spans="1:10" s="76" customFormat="1" ht="15.05" customHeight="1" x14ac:dyDescent="0.25">
      <c r="A142" s="77"/>
      <c r="B142" s="28"/>
      <c r="C142" s="62" t="s">
        <v>337</v>
      </c>
      <c r="D142" s="74">
        <v>16</v>
      </c>
      <c r="E142" s="74">
        <v>24</v>
      </c>
      <c r="F142" s="75">
        <v>1.4</v>
      </c>
      <c r="G142" s="75">
        <v>0.7</v>
      </c>
      <c r="H142" s="75" t="s">
        <v>456</v>
      </c>
      <c r="I142" s="75" t="s">
        <v>420</v>
      </c>
      <c r="J142" s="75" t="s">
        <v>192</v>
      </c>
    </row>
    <row r="143" spans="1:10" s="76" customFormat="1" ht="15.05" customHeight="1" x14ac:dyDescent="0.25">
      <c r="A143" s="77"/>
      <c r="B143" s="28"/>
      <c r="C143" s="62" t="s">
        <v>107</v>
      </c>
      <c r="D143" s="74">
        <v>21</v>
      </c>
      <c r="E143" s="74">
        <v>47</v>
      </c>
      <c r="F143" s="75">
        <v>3.69</v>
      </c>
      <c r="G143" s="75">
        <v>2.4900000000000002</v>
      </c>
      <c r="H143" s="75" t="s">
        <v>282</v>
      </c>
      <c r="I143" s="75" t="s">
        <v>420</v>
      </c>
      <c r="J143" s="75" t="s">
        <v>192</v>
      </c>
    </row>
    <row r="144" spans="1:10" s="76" customFormat="1" ht="15.05" customHeight="1" x14ac:dyDescent="0.25">
      <c r="A144" s="77"/>
      <c r="B144" s="28"/>
      <c r="C144" s="62" t="s">
        <v>204</v>
      </c>
      <c r="D144" s="74">
        <v>20</v>
      </c>
      <c r="E144" s="74">
        <v>55</v>
      </c>
      <c r="F144" s="75">
        <v>3.47</v>
      </c>
      <c r="G144" s="75">
        <v>2.33</v>
      </c>
      <c r="H144" s="75" t="s">
        <v>281</v>
      </c>
      <c r="I144" s="75" t="s">
        <v>418</v>
      </c>
      <c r="J144" s="75" t="s">
        <v>192</v>
      </c>
    </row>
    <row r="145" spans="1:10" s="76" customFormat="1" ht="15.05" customHeight="1" x14ac:dyDescent="0.25">
      <c r="A145" s="77"/>
      <c r="B145" s="28"/>
      <c r="C145" s="62" t="s">
        <v>108</v>
      </c>
      <c r="D145" s="74">
        <v>32</v>
      </c>
      <c r="E145" s="74">
        <v>32</v>
      </c>
      <c r="F145" s="75">
        <v>4.4000000000000004</v>
      </c>
      <c r="G145" s="75">
        <v>1.5</v>
      </c>
      <c r="H145" s="75" t="s">
        <v>445</v>
      </c>
      <c r="I145" s="75" t="s">
        <v>430</v>
      </c>
      <c r="J145" s="75" t="s">
        <v>194</v>
      </c>
    </row>
    <row r="146" spans="1:10" s="76" customFormat="1" ht="15.05" customHeight="1" x14ac:dyDescent="0.25">
      <c r="A146" s="77"/>
      <c r="B146" s="28"/>
      <c r="C146" s="62" t="s">
        <v>109</v>
      </c>
      <c r="D146" s="74">
        <v>17</v>
      </c>
      <c r="E146" s="74">
        <v>37</v>
      </c>
      <c r="F146" s="75">
        <v>4</v>
      </c>
      <c r="G146" s="75">
        <v>2.4</v>
      </c>
      <c r="H146" s="75" t="s">
        <v>276</v>
      </c>
      <c r="I146" s="75" t="s">
        <v>423</v>
      </c>
      <c r="J146" s="75" t="s">
        <v>192</v>
      </c>
    </row>
    <row r="147" spans="1:10" s="76" customFormat="1" ht="15.05" customHeight="1" x14ac:dyDescent="0.25">
      <c r="A147" s="77"/>
      <c r="B147" s="28"/>
      <c r="C147" s="62"/>
      <c r="D147" s="74"/>
      <c r="E147" s="74"/>
      <c r="F147" s="75"/>
      <c r="G147" s="75"/>
      <c r="H147" s="75"/>
      <c r="I147" s="75"/>
      <c r="J147" s="75"/>
    </row>
    <row r="148" spans="1:10" s="80" customFormat="1" ht="15.05" customHeight="1" x14ac:dyDescent="0.25">
      <c r="A148" s="77"/>
      <c r="B148" s="77" t="s">
        <v>20</v>
      </c>
      <c r="C148" s="70"/>
      <c r="D148" s="94">
        <f>SUM(D122:D147)</f>
        <v>493</v>
      </c>
      <c r="E148" s="94">
        <f>SUM(E122:E147)</f>
        <v>912</v>
      </c>
      <c r="F148" s="95">
        <f>SUM(F122:F147)</f>
        <v>78.36</v>
      </c>
      <c r="G148" s="95">
        <f>SUM(G122:G147)</f>
        <v>48.3</v>
      </c>
      <c r="H148" s="79" t="s">
        <v>193</v>
      </c>
      <c r="I148" s="79" t="s">
        <v>193</v>
      </c>
      <c r="J148" s="95" t="s">
        <v>193</v>
      </c>
    </row>
    <row r="149" spans="1:10" s="76" customFormat="1" ht="15.05" customHeight="1" x14ac:dyDescent="0.25">
      <c r="A149" s="148" t="s">
        <v>110</v>
      </c>
      <c r="B149" s="120" t="s">
        <v>5</v>
      </c>
      <c r="C149" s="138" t="s">
        <v>338</v>
      </c>
      <c r="D149" s="149">
        <v>26</v>
      </c>
      <c r="E149" s="149">
        <v>45</v>
      </c>
      <c r="F149" s="150">
        <v>2.0499999999999998</v>
      </c>
      <c r="G149" s="150">
        <v>1.59</v>
      </c>
      <c r="H149" s="150" t="s">
        <v>451</v>
      </c>
      <c r="I149" s="150" t="s">
        <v>434</v>
      </c>
      <c r="J149" s="150" t="s">
        <v>192</v>
      </c>
    </row>
    <row r="150" spans="1:10" s="76" customFormat="1" ht="15.05" customHeight="1" x14ac:dyDescent="0.25">
      <c r="A150" s="82" t="s">
        <v>111</v>
      </c>
      <c r="B150" s="15" t="s">
        <v>14</v>
      </c>
      <c r="C150" s="83" t="s">
        <v>407</v>
      </c>
      <c r="D150" s="84">
        <v>25</v>
      </c>
      <c r="E150" s="84">
        <v>29</v>
      </c>
      <c r="F150" s="85">
        <v>6.57</v>
      </c>
      <c r="G150" s="85">
        <v>3.1</v>
      </c>
      <c r="H150" s="85" t="s">
        <v>250</v>
      </c>
      <c r="I150" s="85" t="s">
        <v>430</v>
      </c>
      <c r="J150" s="85" t="s">
        <v>194</v>
      </c>
    </row>
    <row r="151" spans="1:10" s="76" customFormat="1" ht="15.05" customHeight="1" x14ac:dyDescent="0.25">
      <c r="A151" s="77"/>
      <c r="B151" s="28"/>
      <c r="C151" s="86" t="s">
        <v>339</v>
      </c>
      <c r="D151" s="74">
        <v>100</v>
      </c>
      <c r="E151" s="74">
        <v>105</v>
      </c>
      <c r="F151" s="75">
        <v>29.8</v>
      </c>
      <c r="G151" s="75">
        <v>17</v>
      </c>
      <c r="H151" s="75" t="s">
        <v>457</v>
      </c>
      <c r="I151" s="75" t="s">
        <v>423</v>
      </c>
      <c r="J151" s="75" t="s">
        <v>194</v>
      </c>
    </row>
    <row r="152" spans="1:10" s="76" customFormat="1" ht="15.05" customHeight="1" x14ac:dyDescent="0.25">
      <c r="A152" s="77"/>
      <c r="B152" s="28"/>
      <c r="C152" s="73" t="s">
        <v>113</v>
      </c>
      <c r="D152" s="74">
        <v>84</v>
      </c>
      <c r="E152" s="74">
        <v>97</v>
      </c>
      <c r="F152" s="75">
        <v>23.7</v>
      </c>
      <c r="G152" s="75">
        <v>14.8</v>
      </c>
      <c r="H152" s="75" t="s">
        <v>235</v>
      </c>
      <c r="I152" s="75" t="s">
        <v>423</v>
      </c>
      <c r="J152" s="75" t="s">
        <v>194</v>
      </c>
    </row>
    <row r="153" spans="1:10" s="76" customFormat="1" ht="15.05" customHeight="1" x14ac:dyDescent="0.25">
      <c r="A153" s="77"/>
      <c r="B153" s="28"/>
      <c r="C153" s="62" t="s">
        <v>114</v>
      </c>
      <c r="D153" s="74">
        <v>52</v>
      </c>
      <c r="E153" s="74">
        <v>77</v>
      </c>
      <c r="F153" s="75">
        <v>13.7</v>
      </c>
      <c r="G153" s="75">
        <v>8.4</v>
      </c>
      <c r="H153" s="75" t="s">
        <v>458</v>
      </c>
      <c r="I153" s="75" t="s">
        <v>421</v>
      </c>
      <c r="J153" s="75" t="s">
        <v>194</v>
      </c>
    </row>
    <row r="154" spans="1:10" s="76" customFormat="1" ht="15.05" customHeight="1" x14ac:dyDescent="0.25">
      <c r="A154" s="77"/>
      <c r="B154" s="28"/>
      <c r="C154" s="62" t="s">
        <v>115</v>
      </c>
      <c r="D154" s="74">
        <v>52</v>
      </c>
      <c r="E154" s="74">
        <v>67</v>
      </c>
      <c r="F154" s="75">
        <v>12.9</v>
      </c>
      <c r="G154" s="75">
        <v>7.2</v>
      </c>
      <c r="H154" s="75" t="s">
        <v>458</v>
      </c>
      <c r="I154" s="75" t="s">
        <v>421</v>
      </c>
      <c r="J154" s="75" t="s">
        <v>194</v>
      </c>
    </row>
    <row r="155" spans="1:10" s="80" customFormat="1" ht="15.05" customHeight="1" x14ac:dyDescent="0.25">
      <c r="A155" s="77"/>
      <c r="B155" s="77" t="s">
        <v>16</v>
      </c>
      <c r="C155" s="70"/>
      <c r="D155" s="78">
        <f>SUM(D150:D154)</f>
        <v>313</v>
      </c>
      <c r="E155" s="78">
        <f>SUM(E150:E154)</f>
        <v>375</v>
      </c>
      <c r="F155" s="79">
        <f>SUM(F150:F154)</f>
        <v>86.670000000000016</v>
      </c>
      <c r="G155" s="79">
        <f>SUM(G150:G154)</f>
        <v>50.500000000000007</v>
      </c>
      <c r="H155" s="79" t="s">
        <v>193</v>
      </c>
      <c r="I155" s="79" t="s">
        <v>193</v>
      </c>
      <c r="J155" s="79" t="s">
        <v>193</v>
      </c>
    </row>
    <row r="156" spans="1:10" s="76" customFormat="1" ht="15.05" customHeight="1" x14ac:dyDescent="0.25">
      <c r="A156" s="77"/>
      <c r="B156" s="28" t="s">
        <v>5</v>
      </c>
      <c r="C156" s="62" t="s">
        <v>118</v>
      </c>
      <c r="D156" s="74">
        <v>4</v>
      </c>
      <c r="E156" s="74">
        <v>7</v>
      </c>
      <c r="F156" s="75">
        <v>4</v>
      </c>
      <c r="G156" s="75">
        <v>4</v>
      </c>
      <c r="H156" s="75" t="s">
        <v>454</v>
      </c>
      <c r="I156" s="75" t="s">
        <v>435</v>
      </c>
      <c r="J156" s="75" t="s">
        <v>192</v>
      </c>
    </row>
    <row r="157" spans="1:10" s="76" customFormat="1" ht="15.05" customHeight="1" x14ac:dyDescent="0.25">
      <c r="A157" s="77"/>
      <c r="C157" s="62" t="s">
        <v>116</v>
      </c>
      <c r="D157" s="74">
        <v>17</v>
      </c>
      <c r="E157" s="74">
        <v>43</v>
      </c>
      <c r="F157" s="75">
        <v>1.6</v>
      </c>
      <c r="G157" s="75">
        <v>0.8</v>
      </c>
      <c r="H157" s="75" t="s">
        <v>288</v>
      </c>
      <c r="I157" s="75" t="s">
        <v>434</v>
      </c>
      <c r="J157" s="75" t="s">
        <v>192</v>
      </c>
    </row>
    <row r="158" spans="1:10" s="76" customFormat="1" ht="15.05" customHeight="1" x14ac:dyDescent="0.25">
      <c r="A158" s="77"/>
      <c r="B158" s="28"/>
      <c r="C158" s="62" t="s">
        <v>117</v>
      </c>
      <c r="D158" s="74">
        <v>17</v>
      </c>
      <c r="E158" s="74">
        <v>26</v>
      </c>
      <c r="F158" s="75">
        <v>0.86</v>
      </c>
      <c r="G158" s="75">
        <v>0.43</v>
      </c>
      <c r="H158" s="75" t="s">
        <v>287</v>
      </c>
      <c r="I158" s="75" t="s">
        <v>426</v>
      </c>
      <c r="J158" s="75" t="s">
        <v>192</v>
      </c>
    </row>
    <row r="159" spans="1:10" s="76" customFormat="1" ht="15.05" customHeight="1" x14ac:dyDescent="0.25">
      <c r="A159" s="77"/>
      <c r="B159" s="28"/>
      <c r="C159" s="62" t="s">
        <v>436</v>
      </c>
      <c r="D159" s="74">
        <v>15</v>
      </c>
      <c r="E159" s="74">
        <v>24</v>
      </c>
      <c r="F159" s="75">
        <v>1.95</v>
      </c>
      <c r="G159" s="75">
        <v>1</v>
      </c>
      <c r="H159" s="75" t="s">
        <v>459</v>
      </c>
      <c r="I159" s="75" t="s">
        <v>423</v>
      </c>
      <c r="J159" s="75" t="s">
        <v>192</v>
      </c>
    </row>
    <row r="160" spans="1:10" s="80" customFormat="1" ht="15.05" customHeight="1" x14ac:dyDescent="0.25">
      <c r="A160" s="77"/>
      <c r="B160" s="77" t="s">
        <v>20</v>
      </c>
      <c r="C160" s="70"/>
      <c r="D160" s="78">
        <f>SUM(D156:D159)</f>
        <v>53</v>
      </c>
      <c r="E160" s="78">
        <f>SUM(E156:E159)</f>
        <v>100</v>
      </c>
      <c r="F160" s="79">
        <f>SUM(F156:F159)</f>
        <v>8.41</v>
      </c>
      <c r="G160" s="79">
        <f>SUM(G156:G159)</f>
        <v>6.2299999999999995</v>
      </c>
      <c r="H160" s="79" t="s">
        <v>193</v>
      </c>
      <c r="I160" s="79" t="s">
        <v>193</v>
      </c>
      <c r="J160" s="79" t="s">
        <v>193</v>
      </c>
    </row>
    <row r="161" spans="1:10" s="76" customFormat="1" ht="15.05" customHeight="1" x14ac:dyDescent="0.25">
      <c r="A161" s="148" t="s">
        <v>119</v>
      </c>
      <c r="B161" s="120" t="s">
        <v>5</v>
      </c>
      <c r="C161" s="138" t="s">
        <v>207</v>
      </c>
      <c r="D161" s="149">
        <v>17</v>
      </c>
      <c r="E161" s="149">
        <v>24</v>
      </c>
      <c r="F161" s="150">
        <v>1.8</v>
      </c>
      <c r="G161" s="150">
        <v>0.9</v>
      </c>
      <c r="H161" s="150" t="s">
        <v>289</v>
      </c>
      <c r="I161" s="150" t="s">
        <v>420</v>
      </c>
      <c r="J161" s="150" t="s">
        <v>192</v>
      </c>
    </row>
    <row r="162" spans="1:10" s="76" customFormat="1" ht="15.05" customHeight="1" x14ac:dyDescent="0.25">
      <c r="A162" s="148" t="s">
        <v>121</v>
      </c>
      <c r="B162" s="120" t="s">
        <v>5</v>
      </c>
      <c r="C162" s="151" t="s">
        <v>340</v>
      </c>
      <c r="D162" s="149">
        <v>17</v>
      </c>
      <c r="E162" s="149">
        <v>20</v>
      </c>
      <c r="F162" s="150">
        <v>0.76</v>
      </c>
      <c r="G162" s="150">
        <v>0.38</v>
      </c>
      <c r="H162" s="150" t="s">
        <v>460</v>
      </c>
      <c r="I162" s="150" t="s">
        <v>420</v>
      </c>
      <c r="J162" s="150" t="s">
        <v>192</v>
      </c>
    </row>
    <row r="163" spans="1:10" s="76" customFormat="1" ht="15.05" customHeight="1" x14ac:dyDescent="0.25">
      <c r="A163" s="77" t="s">
        <v>122</v>
      </c>
      <c r="B163" s="28" t="s">
        <v>14</v>
      </c>
      <c r="C163" s="62" t="s">
        <v>123</v>
      </c>
      <c r="D163" s="74">
        <v>90</v>
      </c>
      <c r="E163" s="74">
        <v>128</v>
      </c>
      <c r="F163" s="75">
        <v>27.1</v>
      </c>
      <c r="G163" s="75">
        <v>16.2</v>
      </c>
      <c r="H163" s="75" t="s">
        <v>235</v>
      </c>
      <c r="I163" s="75" t="s">
        <v>437</v>
      </c>
      <c r="J163" s="75" t="s">
        <v>194</v>
      </c>
    </row>
    <row r="164" spans="1:10" s="76" customFormat="1" ht="15.05" customHeight="1" x14ac:dyDescent="0.25">
      <c r="A164" s="77"/>
      <c r="B164" s="28"/>
      <c r="C164" s="73" t="s">
        <v>341</v>
      </c>
      <c r="D164" s="74">
        <v>118</v>
      </c>
      <c r="E164" s="74">
        <v>160</v>
      </c>
      <c r="F164" s="75">
        <v>38</v>
      </c>
      <c r="G164" s="75">
        <v>23.6</v>
      </c>
      <c r="H164" s="75" t="s">
        <v>235</v>
      </c>
      <c r="I164" s="75" t="s">
        <v>421</v>
      </c>
      <c r="J164" s="75" t="s">
        <v>194</v>
      </c>
    </row>
    <row r="165" spans="1:10" s="76" customFormat="1" ht="15.05" customHeight="1" x14ac:dyDescent="0.25">
      <c r="A165" s="77"/>
      <c r="B165" s="28"/>
      <c r="C165" s="73" t="s">
        <v>124</v>
      </c>
      <c r="D165" s="74">
        <v>98</v>
      </c>
      <c r="E165" s="74">
        <v>125</v>
      </c>
      <c r="F165" s="75">
        <v>32.6</v>
      </c>
      <c r="G165" s="75">
        <v>21.2</v>
      </c>
      <c r="H165" s="75" t="s">
        <v>235</v>
      </c>
      <c r="I165" s="75" t="s">
        <v>430</v>
      </c>
      <c r="J165" s="75" t="s">
        <v>194</v>
      </c>
    </row>
    <row r="166" spans="1:10" s="76" customFormat="1" ht="15.05" customHeight="1" x14ac:dyDescent="0.25">
      <c r="A166" s="77"/>
      <c r="B166" s="28"/>
      <c r="C166" s="73" t="s">
        <v>342</v>
      </c>
      <c r="D166" s="74">
        <v>60</v>
      </c>
      <c r="E166" s="74">
        <v>73</v>
      </c>
      <c r="F166" s="75">
        <v>20.65</v>
      </c>
      <c r="G166" s="75">
        <v>14.75</v>
      </c>
      <c r="H166" s="75" t="s">
        <v>235</v>
      </c>
      <c r="I166" s="75" t="s">
        <v>421</v>
      </c>
      <c r="J166" s="75" t="s">
        <v>194</v>
      </c>
    </row>
    <row r="167" spans="1:10" s="76" customFormat="1" ht="15.05" customHeight="1" x14ac:dyDescent="0.25">
      <c r="A167" s="77"/>
      <c r="B167" s="28"/>
      <c r="C167" s="73" t="s">
        <v>409</v>
      </c>
      <c r="D167" s="74">
        <v>50</v>
      </c>
      <c r="E167" s="74">
        <v>63</v>
      </c>
      <c r="F167" s="75">
        <v>5.46</v>
      </c>
      <c r="G167" s="75">
        <v>3.36</v>
      </c>
      <c r="H167" s="75" t="s">
        <v>457</v>
      </c>
      <c r="I167" s="75" t="s">
        <v>438</v>
      </c>
      <c r="J167" s="75" t="s">
        <v>194</v>
      </c>
    </row>
    <row r="168" spans="1:10" s="80" customFormat="1" ht="15.05" customHeight="1" x14ac:dyDescent="0.25">
      <c r="A168" s="77"/>
      <c r="B168" s="77" t="s">
        <v>16</v>
      </c>
      <c r="C168" s="77"/>
      <c r="D168" s="78">
        <f>SUM(D163:D167)</f>
        <v>416</v>
      </c>
      <c r="E168" s="78">
        <f t="shared" ref="E168:G168" si="10">SUM(E163:E167)</f>
        <v>549</v>
      </c>
      <c r="F168" s="79">
        <f t="shared" si="10"/>
        <v>123.80999999999999</v>
      </c>
      <c r="G168" s="79">
        <f t="shared" si="10"/>
        <v>79.11</v>
      </c>
      <c r="H168" s="79" t="s">
        <v>193</v>
      </c>
      <c r="I168" s="79" t="s">
        <v>193</v>
      </c>
      <c r="J168" s="79" t="s">
        <v>193</v>
      </c>
    </row>
    <row r="169" spans="1:10" s="76" customFormat="1" ht="15.05" customHeight="1" x14ac:dyDescent="0.25">
      <c r="A169" s="77"/>
      <c r="B169" s="28" t="s">
        <v>5</v>
      </c>
      <c r="C169" s="62" t="s">
        <v>125</v>
      </c>
      <c r="D169" s="74">
        <v>15</v>
      </c>
      <c r="E169" s="74">
        <v>36</v>
      </c>
      <c r="F169" s="75">
        <v>2.19</v>
      </c>
      <c r="G169" s="75">
        <v>0.92500000000000004</v>
      </c>
      <c r="H169" s="75" t="s">
        <v>448</v>
      </c>
      <c r="I169" s="75" t="s">
        <v>418</v>
      </c>
      <c r="J169" s="75" t="s">
        <v>192</v>
      </c>
    </row>
    <row r="170" spans="1:10" s="76" customFormat="1" ht="15.05" customHeight="1" x14ac:dyDescent="0.25">
      <c r="A170" s="77"/>
      <c r="B170" s="28"/>
      <c r="C170" s="62" t="s">
        <v>343</v>
      </c>
      <c r="D170" s="74">
        <v>16</v>
      </c>
      <c r="E170" s="74">
        <v>29</v>
      </c>
      <c r="F170" s="75">
        <v>1.5</v>
      </c>
      <c r="G170" s="75">
        <v>0.75</v>
      </c>
      <c r="H170" s="75" t="s">
        <v>461</v>
      </c>
      <c r="I170" s="75" t="s">
        <v>420</v>
      </c>
      <c r="J170" s="75" t="s">
        <v>192</v>
      </c>
    </row>
    <row r="171" spans="1:10" s="76" customFormat="1" ht="15.05" customHeight="1" x14ac:dyDescent="0.25">
      <c r="A171" s="77"/>
      <c r="B171" s="28"/>
      <c r="C171" s="62" t="s">
        <v>126</v>
      </c>
      <c r="D171" s="74">
        <v>36</v>
      </c>
      <c r="E171" s="74">
        <v>85</v>
      </c>
      <c r="F171" s="75">
        <v>5.4</v>
      </c>
      <c r="G171" s="75">
        <v>3.2</v>
      </c>
      <c r="H171" s="75" t="s">
        <v>285</v>
      </c>
      <c r="I171" s="75" t="s">
        <v>420</v>
      </c>
      <c r="J171" s="75" t="s">
        <v>192</v>
      </c>
    </row>
    <row r="172" spans="1:10" s="76" customFormat="1" ht="15.05" customHeight="1" x14ac:dyDescent="0.25">
      <c r="A172" s="77"/>
      <c r="B172" s="28"/>
      <c r="C172" s="73" t="s">
        <v>344</v>
      </c>
      <c r="D172" s="74">
        <v>12</v>
      </c>
      <c r="E172" s="74">
        <v>33</v>
      </c>
      <c r="F172" s="75">
        <v>1.72</v>
      </c>
      <c r="G172" s="75">
        <v>0.46</v>
      </c>
      <c r="H172" s="75" t="s">
        <v>448</v>
      </c>
      <c r="I172" s="75" t="s">
        <v>424</v>
      </c>
      <c r="J172" s="75" t="s">
        <v>192</v>
      </c>
    </row>
    <row r="173" spans="1:10" s="76" customFormat="1" ht="15.05" customHeight="1" x14ac:dyDescent="0.25">
      <c r="A173" s="77"/>
      <c r="B173" s="28"/>
      <c r="C173" s="62" t="s">
        <v>127</v>
      </c>
      <c r="D173" s="74">
        <v>21</v>
      </c>
      <c r="E173" s="74">
        <v>54</v>
      </c>
      <c r="F173" s="75">
        <v>2.4</v>
      </c>
      <c r="G173" s="75">
        <v>1.6</v>
      </c>
      <c r="H173" s="75" t="s">
        <v>448</v>
      </c>
      <c r="I173" s="75" t="s">
        <v>422</v>
      </c>
      <c r="J173" s="75" t="s">
        <v>192</v>
      </c>
    </row>
    <row r="174" spans="1:10" s="76" customFormat="1" ht="15.05" customHeight="1" x14ac:dyDescent="0.25">
      <c r="A174" s="77"/>
      <c r="B174" s="28"/>
      <c r="C174" s="62" t="s">
        <v>128</v>
      </c>
      <c r="D174" s="74">
        <v>18</v>
      </c>
      <c r="E174" s="74">
        <v>46</v>
      </c>
      <c r="F174" s="75">
        <v>2</v>
      </c>
      <c r="G174" s="75">
        <v>1</v>
      </c>
      <c r="H174" s="75" t="s">
        <v>448</v>
      </c>
      <c r="I174" s="75" t="s">
        <v>424</v>
      </c>
      <c r="J174" s="75" t="s">
        <v>192</v>
      </c>
    </row>
    <row r="175" spans="1:10" s="80" customFormat="1" ht="15.05" customHeight="1" x14ac:dyDescent="0.25">
      <c r="A175" s="77"/>
      <c r="B175" s="77" t="s">
        <v>20</v>
      </c>
      <c r="C175" s="77"/>
      <c r="D175" s="78">
        <f>SUM(D169:D174)</f>
        <v>118</v>
      </c>
      <c r="E175" s="78">
        <f>SUM(E169:E174)</f>
        <v>283</v>
      </c>
      <c r="F175" s="79">
        <f t="shared" ref="F175:G175" si="11">SUM(F169:F174)</f>
        <v>15.21</v>
      </c>
      <c r="G175" s="79">
        <f t="shared" si="11"/>
        <v>7.9350000000000005</v>
      </c>
      <c r="H175" s="79" t="s">
        <v>193</v>
      </c>
      <c r="I175" s="79" t="s">
        <v>193</v>
      </c>
      <c r="J175" s="79" t="s">
        <v>193</v>
      </c>
    </row>
    <row r="176" spans="1:10" s="76" customFormat="1" ht="15.05" customHeight="1" x14ac:dyDescent="0.25">
      <c r="A176" s="82" t="s">
        <v>129</v>
      </c>
      <c r="B176" s="15" t="s">
        <v>14</v>
      </c>
      <c r="C176" s="72" t="s">
        <v>345</v>
      </c>
      <c r="D176" s="84">
        <v>42</v>
      </c>
      <c r="E176" s="84">
        <v>59</v>
      </c>
      <c r="F176" s="85">
        <v>11.7</v>
      </c>
      <c r="G176" s="85">
        <v>6.35</v>
      </c>
      <c r="H176" s="85" t="s">
        <v>458</v>
      </c>
      <c r="I176" s="85" t="s">
        <v>423</v>
      </c>
      <c r="J176" s="85" t="s">
        <v>194</v>
      </c>
    </row>
    <row r="177" spans="1:10" s="76" customFormat="1" ht="15.05" customHeight="1" x14ac:dyDescent="0.25">
      <c r="A177" s="140"/>
      <c r="B177" s="127" t="s">
        <v>5</v>
      </c>
      <c r="C177" s="145" t="s">
        <v>129</v>
      </c>
      <c r="D177" s="146">
        <v>22</v>
      </c>
      <c r="E177" s="146">
        <v>24</v>
      </c>
      <c r="F177" s="147">
        <v>1.85</v>
      </c>
      <c r="G177" s="147">
        <v>1.1499999999999999</v>
      </c>
      <c r="H177" s="147" t="s">
        <v>410</v>
      </c>
      <c r="I177" s="147" t="s">
        <v>418</v>
      </c>
      <c r="J177" s="147" t="s">
        <v>192</v>
      </c>
    </row>
    <row r="178" spans="1:10" s="76" customFormat="1" ht="15.05" customHeight="1" x14ac:dyDescent="0.25">
      <c r="A178" s="77" t="s">
        <v>130</v>
      </c>
      <c r="B178" s="28" t="s">
        <v>14</v>
      </c>
      <c r="C178" s="73" t="s">
        <v>346</v>
      </c>
      <c r="D178" s="74">
        <v>90</v>
      </c>
      <c r="E178" s="74">
        <v>101</v>
      </c>
      <c r="F178" s="75">
        <v>24.2</v>
      </c>
      <c r="G178" s="75">
        <v>14.8</v>
      </c>
      <c r="H178" s="75" t="s">
        <v>235</v>
      </c>
      <c r="I178" s="75" t="s">
        <v>426</v>
      </c>
      <c r="J178" s="75" t="s">
        <v>194</v>
      </c>
    </row>
    <row r="179" spans="1:10" s="76" customFormat="1" ht="15.05" customHeight="1" x14ac:dyDescent="0.25">
      <c r="A179" s="77"/>
      <c r="B179" s="28"/>
      <c r="C179" s="62" t="s">
        <v>132</v>
      </c>
      <c r="D179" s="74">
        <v>50</v>
      </c>
      <c r="E179" s="74">
        <v>50</v>
      </c>
      <c r="F179" s="75">
        <v>11.8</v>
      </c>
      <c r="G179" s="75">
        <v>5.8</v>
      </c>
      <c r="H179" s="75" t="s">
        <v>250</v>
      </c>
      <c r="I179" s="75" t="s">
        <v>429</v>
      </c>
      <c r="J179" s="75" t="s">
        <v>194</v>
      </c>
    </row>
    <row r="180" spans="1:10" s="76" customFormat="1" ht="15.05" customHeight="1" x14ac:dyDescent="0.25">
      <c r="A180" s="77"/>
      <c r="B180" s="28"/>
      <c r="C180" s="114" t="s">
        <v>208</v>
      </c>
      <c r="D180" s="74">
        <v>90</v>
      </c>
      <c r="E180" s="74">
        <v>97</v>
      </c>
      <c r="F180" s="75">
        <v>24.2</v>
      </c>
      <c r="G180" s="75">
        <v>15.4</v>
      </c>
      <c r="H180" s="75" t="s">
        <v>235</v>
      </c>
      <c r="I180" s="75" t="s">
        <v>426</v>
      </c>
      <c r="J180" s="75" t="s">
        <v>194</v>
      </c>
    </row>
    <row r="181" spans="1:10" s="76" customFormat="1" ht="15.05" customHeight="1" x14ac:dyDescent="0.25">
      <c r="A181" s="77"/>
      <c r="B181" s="28"/>
      <c r="C181" s="114" t="s">
        <v>295</v>
      </c>
      <c r="D181" s="74">
        <v>90</v>
      </c>
      <c r="E181" s="74">
        <v>101</v>
      </c>
      <c r="F181" s="75">
        <v>24.2</v>
      </c>
      <c r="G181" s="75">
        <v>14.2</v>
      </c>
      <c r="H181" s="75" t="s">
        <v>235</v>
      </c>
      <c r="I181" s="75" t="s">
        <v>426</v>
      </c>
      <c r="J181" s="75" t="s">
        <v>194</v>
      </c>
    </row>
    <row r="182" spans="1:10" s="76" customFormat="1" ht="15.05" customHeight="1" x14ac:dyDescent="0.25">
      <c r="A182" s="77"/>
      <c r="B182" s="28"/>
      <c r="C182" s="62" t="s">
        <v>347</v>
      </c>
      <c r="D182" s="74">
        <v>44</v>
      </c>
      <c r="E182" s="74">
        <v>51</v>
      </c>
      <c r="F182" s="75">
        <v>11.6</v>
      </c>
      <c r="G182" s="75">
        <v>6.4</v>
      </c>
      <c r="H182" s="75" t="s">
        <v>235</v>
      </c>
      <c r="I182" s="75" t="s">
        <v>421</v>
      </c>
      <c r="J182" s="75" t="s">
        <v>194</v>
      </c>
    </row>
    <row r="183" spans="1:10" s="76" customFormat="1" ht="15.05" customHeight="1" x14ac:dyDescent="0.25">
      <c r="A183" s="77"/>
      <c r="B183" s="28"/>
      <c r="C183" s="62" t="s">
        <v>296</v>
      </c>
      <c r="D183" s="74">
        <v>50</v>
      </c>
      <c r="E183" s="74">
        <v>63</v>
      </c>
      <c r="F183" s="75">
        <v>13.8</v>
      </c>
      <c r="G183" s="75">
        <v>8.6</v>
      </c>
      <c r="H183" s="75" t="s">
        <v>235</v>
      </c>
      <c r="I183" s="75" t="s">
        <v>426</v>
      </c>
      <c r="J183" s="75" t="s">
        <v>194</v>
      </c>
    </row>
    <row r="184" spans="1:10" s="80" customFormat="1" ht="15.05" customHeight="1" x14ac:dyDescent="0.25">
      <c r="A184" s="77"/>
      <c r="B184" s="77" t="s">
        <v>16</v>
      </c>
      <c r="C184" s="77"/>
      <c r="D184" s="78">
        <f>SUM(D178:D183)</f>
        <v>414</v>
      </c>
      <c r="E184" s="78">
        <f t="shared" ref="E184:G184" si="12">SUM(E178:E183)</f>
        <v>463</v>
      </c>
      <c r="F184" s="78">
        <f t="shared" si="12"/>
        <v>109.8</v>
      </c>
      <c r="G184" s="78">
        <f t="shared" si="12"/>
        <v>65.2</v>
      </c>
      <c r="H184" s="79" t="s">
        <v>193</v>
      </c>
      <c r="I184" s="79" t="s">
        <v>193</v>
      </c>
      <c r="J184" s="79" t="s">
        <v>193</v>
      </c>
    </row>
    <row r="185" spans="1:10" s="76" customFormat="1" ht="15.05" customHeight="1" x14ac:dyDescent="0.25">
      <c r="A185" s="77"/>
      <c r="B185" s="28" t="s">
        <v>5</v>
      </c>
      <c r="C185" s="29" t="s">
        <v>348</v>
      </c>
      <c r="D185" s="74">
        <v>80</v>
      </c>
      <c r="E185" s="74">
        <v>61</v>
      </c>
      <c r="F185" s="75">
        <v>9.4499999999999993</v>
      </c>
      <c r="G185" s="75">
        <v>4.5999999999999996</v>
      </c>
      <c r="H185" s="75" t="s">
        <v>462</v>
      </c>
      <c r="I185" s="75" t="s">
        <v>420</v>
      </c>
      <c r="J185" s="75" t="s">
        <v>194</v>
      </c>
    </row>
    <row r="186" spans="1:10" s="76" customFormat="1" ht="15.05" customHeight="1" x14ac:dyDescent="0.25">
      <c r="A186" s="77"/>
      <c r="B186" s="28"/>
      <c r="C186" s="62" t="s">
        <v>297</v>
      </c>
      <c r="D186" s="74">
        <v>60</v>
      </c>
      <c r="E186" s="74">
        <v>137</v>
      </c>
      <c r="F186" s="75">
        <v>11.5</v>
      </c>
      <c r="G186" s="75">
        <v>7.2</v>
      </c>
      <c r="H186" s="75" t="s">
        <v>447</v>
      </c>
      <c r="I186" s="75" t="s">
        <v>420</v>
      </c>
      <c r="J186" s="75" t="s">
        <v>192</v>
      </c>
    </row>
    <row r="187" spans="1:10" s="76" customFormat="1" ht="15.05" customHeight="1" x14ac:dyDescent="0.25">
      <c r="A187" s="77"/>
      <c r="B187" s="28"/>
      <c r="C187" s="62" t="s">
        <v>209</v>
      </c>
      <c r="D187" s="74">
        <v>16</v>
      </c>
      <c r="E187" s="74">
        <v>41</v>
      </c>
      <c r="F187" s="75">
        <v>2.25</v>
      </c>
      <c r="G187" s="75">
        <v>1</v>
      </c>
      <c r="H187" s="75" t="s">
        <v>445</v>
      </c>
      <c r="I187" s="75" t="s">
        <v>420</v>
      </c>
      <c r="J187" s="75" t="s">
        <v>192</v>
      </c>
    </row>
    <row r="188" spans="1:10" s="76" customFormat="1" ht="15.05" customHeight="1" x14ac:dyDescent="0.25">
      <c r="A188" s="77"/>
      <c r="B188" s="77" t="s">
        <v>20</v>
      </c>
      <c r="C188" s="28"/>
      <c r="D188" s="78">
        <f>SUM(D185:D187)</f>
        <v>156</v>
      </c>
      <c r="E188" s="78">
        <f>SUM(E185:E187)</f>
        <v>239</v>
      </c>
      <c r="F188" s="79">
        <f>SUM(F185:F187)</f>
        <v>23.2</v>
      </c>
      <c r="G188" s="79">
        <f>SUM(G185:G187)</f>
        <v>12.8</v>
      </c>
      <c r="H188" s="79" t="s">
        <v>193</v>
      </c>
      <c r="I188" s="79" t="s">
        <v>193</v>
      </c>
      <c r="J188" s="79" t="s">
        <v>193</v>
      </c>
    </row>
    <row r="189" spans="1:10" s="76" customFormat="1" ht="15.05" customHeight="1" x14ac:dyDescent="0.25">
      <c r="A189" s="82" t="s">
        <v>136</v>
      </c>
      <c r="B189" s="15" t="s">
        <v>14</v>
      </c>
      <c r="C189" s="72" t="s">
        <v>349</v>
      </c>
      <c r="D189" s="84">
        <v>24</v>
      </c>
      <c r="E189" s="84">
        <v>31</v>
      </c>
      <c r="F189" s="85">
        <v>6.8</v>
      </c>
      <c r="G189" s="85">
        <v>3.9</v>
      </c>
      <c r="H189" s="85" t="s">
        <v>458</v>
      </c>
      <c r="I189" s="85" t="s">
        <v>423</v>
      </c>
      <c r="J189" s="85" t="s">
        <v>194</v>
      </c>
    </row>
    <row r="190" spans="1:10" s="76" customFormat="1" ht="15.05" customHeight="1" x14ac:dyDescent="0.25">
      <c r="A190" s="77"/>
      <c r="B190" s="28"/>
      <c r="C190" s="62" t="s">
        <v>137</v>
      </c>
      <c r="D190" s="74">
        <v>57</v>
      </c>
      <c r="E190" s="74">
        <v>73</v>
      </c>
      <c r="F190" s="75">
        <v>16.5</v>
      </c>
      <c r="G190" s="75">
        <v>11</v>
      </c>
      <c r="H190" s="75" t="s">
        <v>458</v>
      </c>
      <c r="I190" s="75" t="s">
        <v>421</v>
      </c>
      <c r="J190" s="75" t="s">
        <v>194</v>
      </c>
    </row>
    <row r="191" spans="1:10" s="76" customFormat="1" ht="15.05" customHeight="1" x14ac:dyDescent="0.25">
      <c r="A191" s="77"/>
      <c r="B191" s="28"/>
      <c r="C191" s="62" t="s">
        <v>138</v>
      </c>
      <c r="D191" s="74">
        <v>59</v>
      </c>
      <c r="E191" s="74">
        <v>71</v>
      </c>
      <c r="F191" s="75">
        <v>14.6</v>
      </c>
      <c r="G191" s="75">
        <v>9</v>
      </c>
      <c r="H191" s="75" t="s">
        <v>244</v>
      </c>
      <c r="I191" s="75" t="s">
        <v>423</v>
      </c>
      <c r="J191" s="75" t="s">
        <v>194</v>
      </c>
    </row>
    <row r="192" spans="1:10" s="80" customFormat="1" ht="15.05" customHeight="1" x14ac:dyDescent="0.25">
      <c r="A192" s="77"/>
      <c r="B192" s="77" t="s">
        <v>16</v>
      </c>
      <c r="C192" s="77"/>
      <c r="D192" s="78">
        <f>SUM(D189:D191)</f>
        <v>140</v>
      </c>
      <c r="E192" s="78">
        <f>SUM(E189:E191)</f>
        <v>175</v>
      </c>
      <c r="F192" s="79">
        <f t="shared" ref="F192:G192" si="13">SUM(F189:F191)</f>
        <v>37.9</v>
      </c>
      <c r="G192" s="79">
        <f t="shared" si="13"/>
        <v>23.9</v>
      </c>
      <c r="H192" s="79" t="s">
        <v>193</v>
      </c>
      <c r="I192" s="79" t="s">
        <v>193</v>
      </c>
      <c r="J192" s="79" t="s">
        <v>193</v>
      </c>
    </row>
    <row r="193" spans="1:10" s="76" customFormat="1" ht="15.05" customHeight="1" x14ac:dyDescent="0.25">
      <c r="A193" s="77"/>
      <c r="B193" s="28" t="s">
        <v>5</v>
      </c>
      <c r="C193" s="62" t="s">
        <v>139</v>
      </c>
      <c r="D193" s="74">
        <v>17</v>
      </c>
      <c r="E193" s="74">
        <v>38</v>
      </c>
      <c r="F193" s="75">
        <v>2</v>
      </c>
      <c r="G193" s="75">
        <v>1</v>
      </c>
      <c r="H193" s="75" t="s">
        <v>455</v>
      </c>
      <c r="I193" s="75" t="s">
        <v>428</v>
      </c>
      <c r="J193" s="75" t="s">
        <v>192</v>
      </c>
    </row>
    <row r="194" spans="1:10" s="76" customFormat="1" ht="15.05" customHeight="1" x14ac:dyDescent="0.25">
      <c r="A194" s="77"/>
      <c r="B194" s="28"/>
      <c r="C194" s="62" t="s">
        <v>140</v>
      </c>
      <c r="D194" s="74">
        <v>25</v>
      </c>
      <c r="E194" s="74">
        <v>55</v>
      </c>
      <c r="F194" s="75">
        <v>2.9</v>
      </c>
      <c r="G194" s="75">
        <v>1.9</v>
      </c>
      <c r="H194" s="75" t="s">
        <v>265</v>
      </c>
      <c r="I194" s="75" t="s">
        <v>423</v>
      </c>
      <c r="J194" s="75" t="s">
        <v>192</v>
      </c>
    </row>
    <row r="195" spans="1:10" s="76" customFormat="1" ht="15.05" customHeight="1" x14ac:dyDescent="0.25">
      <c r="A195" s="77"/>
      <c r="B195" s="28"/>
      <c r="C195" s="62" t="s">
        <v>141</v>
      </c>
      <c r="D195" s="74">
        <v>15</v>
      </c>
      <c r="E195" s="74">
        <v>41</v>
      </c>
      <c r="F195" s="75">
        <v>1.76</v>
      </c>
      <c r="G195" s="75">
        <v>0.96</v>
      </c>
      <c r="H195" s="75" t="s">
        <v>288</v>
      </c>
      <c r="I195" s="75" t="s">
        <v>439</v>
      </c>
      <c r="J195" s="75" t="s">
        <v>192</v>
      </c>
    </row>
    <row r="196" spans="1:10" s="80" customFormat="1" ht="15.05" customHeight="1" x14ac:dyDescent="0.25">
      <c r="A196" s="77"/>
      <c r="B196" s="77" t="s">
        <v>20</v>
      </c>
      <c r="C196" s="77"/>
      <c r="D196" s="78">
        <f>SUM(D193:D195)</f>
        <v>57</v>
      </c>
      <c r="E196" s="78">
        <f>SUM(E193:E195)</f>
        <v>134</v>
      </c>
      <c r="F196" s="79">
        <f t="shared" ref="F196:G196" si="14">SUM(F193:F195)</f>
        <v>6.66</v>
      </c>
      <c r="G196" s="79">
        <f t="shared" si="14"/>
        <v>3.86</v>
      </c>
      <c r="H196" s="79" t="s">
        <v>193</v>
      </c>
      <c r="I196" s="79" t="s">
        <v>193</v>
      </c>
      <c r="J196" s="79" t="s">
        <v>193</v>
      </c>
    </row>
    <row r="197" spans="1:10" s="76" customFormat="1" ht="15.05" customHeight="1" x14ac:dyDescent="0.25">
      <c r="A197" s="148" t="s">
        <v>142</v>
      </c>
      <c r="B197" s="120" t="s">
        <v>5</v>
      </c>
      <c r="C197" s="138" t="s">
        <v>143</v>
      </c>
      <c r="D197" s="149">
        <v>18</v>
      </c>
      <c r="E197" s="149">
        <v>32</v>
      </c>
      <c r="F197" s="150">
        <v>2.25</v>
      </c>
      <c r="G197" s="150">
        <v>1.5</v>
      </c>
      <c r="H197" s="150" t="s">
        <v>454</v>
      </c>
      <c r="I197" s="150" t="s">
        <v>420</v>
      </c>
      <c r="J197" s="150" t="s">
        <v>192</v>
      </c>
    </row>
    <row r="198" spans="1:10" s="76" customFormat="1" ht="15.05" customHeight="1" x14ac:dyDescent="0.25">
      <c r="A198" s="82" t="s">
        <v>144</v>
      </c>
      <c r="B198" s="15" t="s">
        <v>14</v>
      </c>
      <c r="C198" s="83" t="s">
        <v>210</v>
      </c>
      <c r="D198" s="84">
        <v>64</v>
      </c>
      <c r="E198" s="84">
        <v>83</v>
      </c>
      <c r="F198" s="85">
        <v>17.8</v>
      </c>
      <c r="G198" s="85">
        <v>11.1</v>
      </c>
      <c r="H198" s="85" t="s">
        <v>235</v>
      </c>
      <c r="I198" s="85" t="s">
        <v>426</v>
      </c>
      <c r="J198" s="85" t="s">
        <v>194</v>
      </c>
    </row>
    <row r="199" spans="1:10" s="76" customFormat="1" ht="15.05" customHeight="1" x14ac:dyDescent="0.25">
      <c r="A199" s="77"/>
      <c r="B199" s="28"/>
      <c r="C199" s="62" t="s">
        <v>145</v>
      </c>
      <c r="D199" s="74">
        <v>97</v>
      </c>
      <c r="E199" s="74">
        <v>118</v>
      </c>
      <c r="F199" s="75">
        <v>26.16</v>
      </c>
      <c r="G199" s="75">
        <v>14.73</v>
      </c>
      <c r="H199" s="75" t="s">
        <v>244</v>
      </c>
      <c r="I199" s="75" t="s">
        <v>423</v>
      </c>
      <c r="J199" s="75" t="s">
        <v>194</v>
      </c>
    </row>
    <row r="200" spans="1:10" s="76" customFormat="1" ht="15.05" customHeight="1" x14ac:dyDescent="0.25">
      <c r="A200" s="77"/>
      <c r="B200" s="28"/>
      <c r="C200" s="62" t="s">
        <v>146</v>
      </c>
      <c r="D200" s="74">
        <v>32</v>
      </c>
      <c r="E200" s="74">
        <v>39</v>
      </c>
      <c r="F200" s="75">
        <v>9.4</v>
      </c>
      <c r="G200" s="75">
        <v>6</v>
      </c>
      <c r="H200" s="75" t="s">
        <v>235</v>
      </c>
      <c r="I200" s="75" t="s">
        <v>426</v>
      </c>
      <c r="J200" s="75" t="s">
        <v>194</v>
      </c>
    </row>
    <row r="201" spans="1:10" s="80" customFormat="1" ht="15.05" customHeight="1" x14ac:dyDescent="0.25">
      <c r="A201" s="77"/>
      <c r="B201" s="77" t="s">
        <v>16</v>
      </c>
      <c r="C201" s="77"/>
      <c r="D201" s="78">
        <f>SUM(D198:D200)</f>
        <v>193</v>
      </c>
      <c r="E201" s="78">
        <f>SUM(E198:E200)</f>
        <v>240</v>
      </c>
      <c r="F201" s="79">
        <f t="shared" ref="F201:G201" si="15">SUM(F198:F200)</f>
        <v>53.36</v>
      </c>
      <c r="G201" s="79">
        <f t="shared" si="15"/>
        <v>31.83</v>
      </c>
      <c r="H201" s="79" t="s">
        <v>193</v>
      </c>
      <c r="I201" s="79" t="s">
        <v>193</v>
      </c>
      <c r="J201" s="79" t="s">
        <v>193</v>
      </c>
    </row>
    <row r="202" spans="1:10" s="76" customFormat="1" ht="15.05" customHeight="1" x14ac:dyDescent="0.25">
      <c r="A202" s="77"/>
      <c r="B202" s="28" t="s">
        <v>5</v>
      </c>
      <c r="C202" s="62" t="s">
        <v>147</v>
      </c>
      <c r="D202" s="74">
        <v>33</v>
      </c>
      <c r="E202" s="74">
        <v>57</v>
      </c>
      <c r="F202" s="75">
        <v>3.15</v>
      </c>
      <c r="G202" s="75">
        <v>1.56</v>
      </c>
      <c r="H202" s="75" t="s">
        <v>451</v>
      </c>
      <c r="I202" s="75" t="s">
        <v>424</v>
      </c>
      <c r="J202" s="75" t="s">
        <v>192</v>
      </c>
    </row>
    <row r="203" spans="1:10" s="76" customFormat="1" ht="15.05" customHeight="1" x14ac:dyDescent="0.25">
      <c r="A203" s="77"/>
      <c r="B203" s="28"/>
      <c r="C203" s="62" t="s">
        <v>440</v>
      </c>
      <c r="D203" s="74">
        <v>12</v>
      </c>
      <c r="E203" s="74">
        <v>15</v>
      </c>
      <c r="F203" s="75">
        <v>2.2999999999999998</v>
      </c>
      <c r="G203" s="75">
        <v>1.1499999999999999</v>
      </c>
      <c r="H203" s="75" t="s">
        <v>463</v>
      </c>
      <c r="I203" s="75" t="s">
        <v>420</v>
      </c>
      <c r="J203" s="75" t="s">
        <v>192</v>
      </c>
    </row>
    <row r="204" spans="1:10" s="76" customFormat="1" ht="15.05" customHeight="1" x14ac:dyDescent="0.25">
      <c r="A204" s="77"/>
      <c r="B204" s="28"/>
      <c r="C204" s="62" t="s">
        <v>148</v>
      </c>
      <c r="D204" s="74">
        <v>20</v>
      </c>
      <c r="E204" s="74">
        <v>38</v>
      </c>
      <c r="F204" s="75">
        <v>4</v>
      </c>
      <c r="G204" s="75">
        <v>2</v>
      </c>
      <c r="H204" s="75" t="s">
        <v>446</v>
      </c>
      <c r="I204" s="75" t="s">
        <v>420</v>
      </c>
      <c r="J204" s="75" t="s">
        <v>192</v>
      </c>
    </row>
    <row r="205" spans="1:10" s="80" customFormat="1" ht="15.05" customHeight="1" x14ac:dyDescent="0.25">
      <c r="A205" s="77"/>
      <c r="B205" s="77" t="s">
        <v>20</v>
      </c>
      <c r="C205" s="77"/>
      <c r="D205" s="78">
        <f>SUM(D202:D204)</f>
        <v>65</v>
      </c>
      <c r="E205" s="78">
        <f>SUM(E202:E204)</f>
        <v>110</v>
      </c>
      <c r="F205" s="79">
        <f t="shared" ref="F205:G205" si="16">SUM(F202:F204)</f>
        <v>9.4499999999999993</v>
      </c>
      <c r="G205" s="79">
        <f t="shared" si="16"/>
        <v>4.71</v>
      </c>
      <c r="H205" s="79" t="s">
        <v>193</v>
      </c>
      <c r="I205" s="79" t="s">
        <v>193</v>
      </c>
      <c r="J205" s="79" t="s">
        <v>193</v>
      </c>
    </row>
    <row r="206" spans="1:10" s="76" customFormat="1" ht="15.05" customHeight="1" x14ac:dyDescent="0.25">
      <c r="A206" s="148" t="s">
        <v>149</v>
      </c>
      <c r="B206" s="120" t="s">
        <v>5</v>
      </c>
      <c r="C206" s="138" t="s">
        <v>150</v>
      </c>
      <c r="D206" s="149">
        <v>16</v>
      </c>
      <c r="E206" s="149">
        <v>38</v>
      </c>
      <c r="F206" s="150">
        <v>2</v>
      </c>
      <c r="G206" s="150">
        <v>1</v>
      </c>
      <c r="H206" s="150" t="s">
        <v>455</v>
      </c>
      <c r="I206" s="150" t="s">
        <v>420</v>
      </c>
      <c r="J206" s="150" t="s">
        <v>192</v>
      </c>
    </row>
    <row r="207" spans="1:10" s="76" customFormat="1" ht="15.05" customHeight="1" x14ac:dyDescent="0.25">
      <c r="A207" s="82" t="s">
        <v>151</v>
      </c>
      <c r="B207" s="83" t="s">
        <v>14</v>
      </c>
      <c r="C207" s="83" t="s">
        <v>211</v>
      </c>
      <c r="D207" s="84">
        <v>38</v>
      </c>
      <c r="E207" s="84">
        <v>50</v>
      </c>
      <c r="F207" s="85">
        <v>9.6</v>
      </c>
      <c r="G207" s="85">
        <v>4.9000000000000004</v>
      </c>
      <c r="H207" s="85" t="s">
        <v>458</v>
      </c>
      <c r="I207" s="85" t="s">
        <v>423</v>
      </c>
      <c r="J207" s="85" t="s">
        <v>194</v>
      </c>
    </row>
    <row r="208" spans="1:10" s="76" customFormat="1" ht="15.05" customHeight="1" x14ac:dyDescent="0.25">
      <c r="A208" s="77"/>
      <c r="B208" s="28" t="s">
        <v>5</v>
      </c>
      <c r="C208" s="62" t="s">
        <v>212</v>
      </c>
      <c r="D208" s="74">
        <v>25</v>
      </c>
      <c r="E208" s="74">
        <v>41</v>
      </c>
      <c r="F208" s="75">
        <v>2.5</v>
      </c>
      <c r="G208" s="75">
        <v>1.25</v>
      </c>
      <c r="H208" s="75" t="s">
        <v>461</v>
      </c>
      <c r="I208" s="75" t="s">
        <v>420</v>
      </c>
      <c r="J208" s="75" t="s">
        <v>192</v>
      </c>
    </row>
    <row r="209" spans="1:10" s="76" customFormat="1" ht="15.05" customHeight="1" x14ac:dyDescent="0.25">
      <c r="A209" s="82" t="s">
        <v>154</v>
      </c>
      <c r="B209" s="15" t="s">
        <v>14</v>
      </c>
      <c r="C209" s="83" t="s">
        <v>155</v>
      </c>
      <c r="D209" s="84">
        <v>64</v>
      </c>
      <c r="E209" s="84">
        <v>93</v>
      </c>
      <c r="F209" s="85">
        <v>17.7</v>
      </c>
      <c r="G209" s="85">
        <v>11.1</v>
      </c>
      <c r="H209" s="85" t="s">
        <v>235</v>
      </c>
      <c r="I209" s="85" t="s">
        <v>423</v>
      </c>
      <c r="J209" s="85" t="s">
        <v>194</v>
      </c>
    </row>
    <row r="210" spans="1:10" s="76" customFormat="1" ht="15.05" customHeight="1" x14ac:dyDescent="0.25">
      <c r="A210" s="140"/>
      <c r="B210" s="127" t="s">
        <v>5</v>
      </c>
      <c r="C210" s="145" t="s">
        <v>156</v>
      </c>
      <c r="D210" s="146">
        <v>30</v>
      </c>
      <c r="E210" s="146">
        <v>50</v>
      </c>
      <c r="F210" s="147">
        <v>4.45</v>
      </c>
      <c r="G210" s="147">
        <v>2.2000000000000002</v>
      </c>
      <c r="H210" s="147" t="s">
        <v>448</v>
      </c>
      <c r="I210" s="147" t="s">
        <v>420</v>
      </c>
      <c r="J210" s="147" t="s">
        <v>192</v>
      </c>
    </row>
    <row r="211" spans="1:10" s="76" customFormat="1" ht="15.05" customHeight="1" x14ac:dyDescent="0.25">
      <c r="A211" s="82" t="s">
        <v>157</v>
      </c>
      <c r="B211" s="15" t="s">
        <v>14</v>
      </c>
      <c r="C211" s="83" t="s">
        <v>213</v>
      </c>
      <c r="D211" s="84">
        <v>27</v>
      </c>
      <c r="E211" s="84">
        <v>28</v>
      </c>
      <c r="F211" s="85">
        <v>8</v>
      </c>
      <c r="G211" s="85">
        <v>4</v>
      </c>
      <c r="H211" s="85" t="s">
        <v>458</v>
      </c>
      <c r="I211" s="85" t="s">
        <v>426</v>
      </c>
      <c r="J211" s="85" t="s">
        <v>194</v>
      </c>
    </row>
    <row r="212" spans="1:10" s="76" customFormat="1" ht="15.05" customHeight="1" x14ac:dyDescent="0.25">
      <c r="A212" s="77"/>
      <c r="B212" s="28"/>
      <c r="C212" s="62" t="s">
        <v>158</v>
      </c>
      <c r="D212" s="74">
        <v>43</v>
      </c>
      <c r="E212" s="74">
        <v>46</v>
      </c>
      <c r="F212" s="75">
        <v>14.45</v>
      </c>
      <c r="G212" s="75">
        <v>11.35</v>
      </c>
      <c r="H212" s="75" t="s">
        <v>458</v>
      </c>
      <c r="I212" s="75" t="s">
        <v>423</v>
      </c>
      <c r="J212" s="75" t="s">
        <v>194</v>
      </c>
    </row>
    <row r="213" spans="1:10" s="76" customFormat="1" ht="15.05" customHeight="1" x14ac:dyDescent="0.25">
      <c r="A213" s="77"/>
      <c r="B213" s="28"/>
      <c r="C213" s="96" t="s">
        <v>350</v>
      </c>
      <c r="D213" s="74">
        <v>75</v>
      </c>
      <c r="E213" s="74">
        <v>82</v>
      </c>
      <c r="F213" s="75">
        <v>21.55</v>
      </c>
      <c r="G213" s="75">
        <v>11.15</v>
      </c>
      <c r="H213" s="75" t="s">
        <v>458</v>
      </c>
      <c r="I213" s="75" t="s">
        <v>423</v>
      </c>
      <c r="J213" s="75" t="s">
        <v>194</v>
      </c>
    </row>
    <row r="214" spans="1:10" s="76" customFormat="1" ht="15.05" customHeight="1" x14ac:dyDescent="0.25">
      <c r="A214" s="77"/>
      <c r="B214" s="77" t="s">
        <v>16</v>
      </c>
      <c r="C214" s="28"/>
      <c r="D214" s="78">
        <f>SUM(D211:D213)</f>
        <v>145</v>
      </c>
      <c r="E214" s="78">
        <f>SUM(E211:E213)</f>
        <v>156</v>
      </c>
      <c r="F214" s="79">
        <f t="shared" ref="F214:G214" si="17">SUM(F211:F213)</f>
        <v>44</v>
      </c>
      <c r="G214" s="79">
        <f t="shared" si="17"/>
        <v>26.5</v>
      </c>
      <c r="H214" s="79" t="s">
        <v>193</v>
      </c>
      <c r="I214" s="79" t="s">
        <v>193</v>
      </c>
      <c r="J214" s="79" t="s">
        <v>193</v>
      </c>
    </row>
    <row r="215" spans="1:10" s="76" customFormat="1" ht="15.05" customHeight="1" x14ac:dyDescent="0.25">
      <c r="A215" s="77"/>
      <c r="B215" s="28" t="s">
        <v>5</v>
      </c>
      <c r="C215" s="62" t="s">
        <v>214</v>
      </c>
      <c r="D215" s="74">
        <v>25</v>
      </c>
      <c r="E215" s="74">
        <v>55</v>
      </c>
      <c r="F215" s="75">
        <v>4.5999999999999996</v>
      </c>
      <c r="G215" s="75">
        <v>2.9</v>
      </c>
      <c r="H215" s="75" t="s">
        <v>464</v>
      </c>
      <c r="I215" s="75" t="s">
        <v>423</v>
      </c>
      <c r="J215" s="75" t="s">
        <v>194</v>
      </c>
    </row>
    <row r="216" spans="1:10" s="80" customFormat="1" ht="15.05" customHeight="1" x14ac:dyDescent="0.25">
      <c r="A216" s="77"/>
      <c r="B216" s="77" t="s">
        <v>20</v>
      </c>
      <c r="C216" s="77"/>
      <c r="D216" s="78">
        <f>SUM(D215:D215)</f>
        <v>25</v>
      </c>
      <c r="E216" s="78">
        <f>SUM(E215:E215)</f>
        <v>55</v>
      </c>
      <c r="F216" s="79">
        <f>SUM(F215:F215)</f>
        <v>4.5999999999999996</v>
      </c>
      <c r="G216" s="79">
        <f>SUM(G215:G215)</f>
        <v>2.9</v>
      </c>
      <c r="H216" s="79" t="s">
        <v>193</v>
      </c>
      <c r="I216" s="79" t="s">
        <v>193</v>
      </c>
      <c r="J216" s="79" t="s">
        <v>193</v>
      </c>
    </row>
    <row r="217" spans="1:10" s="76" customFormat="1" ht="15.05" customHeight="1" x14ac:dyDescent="0.25">
      <c r="A217" s="148" t="s">
        <v>160</v>
      </c>
      <c r="B217" s="120" t="s">
        <v>5</v>
      </c>
      <c r="C217" s="138" t="s">
        <v>161</v>
      </c>
      <c r="D217" s="149">
        <v>24</v>
      </c>
      <c r="E217" s="149">
        <v>41</v>
      </c>
      <c r="F217" s="150">
        <v>2.4</v>
      </c>
      <c r="G217" s="150">
        <v>1.6</v>
      </c>
      <c r="H217" s="150" t="s">
        <v>448</v>
      </c>
      <c r="I217" s="150" t="s">
        <v>418</v>
      </c>
      <c r="J217" s="150" t="s">
        <v>192</v>
      </c>
    </row>
    <row r="218" spans="1:10" s="76" customFormat="1" ht="15.05" customHeight="1" x14ac:dyDescent="0.25">
      <c r="A218" s="82" t="s">
        <v>162</v>
      </c>
      <c r="B218" s="15" t="s">
        <v>5</v>
      </c>
      <c r="C218" s="83" t="s">
        <v>163</v>
      </c>
      <c r="D218" s="84">
        <v>16</v>
      </c>
      <c r="E218" s="84">
        <v>18</v>
      </c>
      <c r="F218" s="85">
        <v>0.5</v>
      </c>
      <c r="G218" s="85">
        <v>0.5</v>
      </c>
      <c r="H218" s="85" t="s">
        <v>449</v>
      </c>
      <c r="I218" s="85" t="s">
        <v>418</v>
      </c>
      <c r="J218" s="85" t="s">
        <v>192</v>
      </c>
    </row>
    <row r="219" spans="1:10" s="76" customFormat="1" ht="15.05" customHeight="1" x14ac:dyDescent="0.25">
      <c r="A219" s="77"/>
      <c r="B219" s="28"/>
      <c r="C219" s="62" t="s">
        <v>164</v>
      </c>
      <c r="D219" s="74">
        <v>18</v>
      </c>
      <c r="E219" s="74">
        <v>15</v>
      </c>
      <c r="F219" s="75">
        <v>1</v>
      </c>
      <c r="G219" s="75">
        <v>0.5</v>
      </c>
      <c r="H219" s="75" t="s">
        <v>465</v>
      </c>
      <c r="I219" s="75" t="s">
        <v>420</v>
      </c>
      <c r="J219" s="75" t="s">
        <v>192</v>
      </c>
    </row>
    <row r="220" spans="1:10" s="80" customFormat="1" ht="15.05" customHeight="1" x14ac:dyDescent="0.25">
      <c r="A220" s="140"/>
      <c r="B220" s="140" t="s">
        <v>20</v>
      </c>
      <c r="C220" s="142"/>
      <c r="D220" s="143">
        <f>SUM(D218:D219)</f>
        <v>34</v>
      </c>
      <c r="E220" s="143">
        <f>SUM(E218:E219)</f>
        <v>33</v>
      </c>
      <c r="F220" s="144">
        <f t="shared" ref="F220:G220" si="18">SUM(F218:F219)</f>
        <v>1.5</v>
      </c>
      <c r="G220" s="144">
        <f t="shared" si="18"/>
        <v>1</v>
      </c>
      <c r="H220" s="144" t="s">
        <v>193</v>
      </c>
      <c r="I220" s="144" t="s">
        <v>193</v>
      </c>
      <c r="J220" s="144" t="s">
        <v>193</v>
      </c>
    </row>
    <row r="221" spans="1:10" s="76" customFormat="1" ht="15.05" customHeight="1" x14ac:dyDescent="0.25">
      <c r="A221" s="77" t="s">
        <v>165</v>
      </c>
      <c r="B221" s="28" t="s">
        <v>14</v>
      </c>
      <c r="C221" s="62" t="s">
        <v>166</v>
      </c>
      <c r="D221" s="74">
        <v>28</v>
      </c>
      <c r="E221" s="74">
        <v>40</v>
      </c>
      <c r="F221" s="75">
        <v>8.4</v>
      </c>
      <c r="G221" s="75">
        <v>4.0999999999999996</v>
      </c>
      <c r="H221" s="75" t="s">
        <v>235</v>
      </c>
      <c r="I221" s="75" t="s">
        <v>421</v>
      </c>
      <c r="J221" s="75" t="s">
        <v>194</v>
      </c>
    </row>
    <row r="222" spans="1:10" s="76" customFormat="1" ht="15.05" customHeight="1" x14ac:dyDescent="0.25">
      <c r="A222" s="77"/>
      <c r="B222" s="28"/>
      <c r="C222" s="62" t="s">
        <v>441</v>
      </c>
      <c r="D222" s="74">
        <v>32</v>
      </c>
      <c r="E222" s="74">
        <v>42</v>
      </c>
      <c r="F222" s="75">
        <v>9.1</v>
      </c>
      <c r="G222" s="75">
        <v>5.65</v>
      </c>
      <c r="H222" s="75" t="s">
        <v>235</v>
      </c>
      <c r="I222" s="75" t="s">
        <v>421</v>
      </c>
      <c r="J222" s="75" t="s">
        <v>194</v>
      </c>
    </row>
    <row r="223" spans="1:10" s="76" customFormat="1" ht="15.05" customHeight="1" x14ac:dyDescent="0.25">
      <c r="A223" s="77"/>
      <c r="B223" s="28"/>
      <c r="C223" s="96" t="s">
        <v>301</v>
      </c>
      <c r="D223" s="74">
        <v>157</v>
      </c>
      <c r="E223" s="74">
        <v>206</v>
      </c>
      <c r="F223" s="75">
        <v>39.4</v>
      </c>
      <c r="G223" s="75">
        <v>23.8</v>
      </c>
      <c r="H223" s="75" t="s">
        <v>235</v>
      </c>
      <c r="I223" s="75" t="s">
        <v>421</v>
      </c>
      <c r="J223" s="75" t="s">
        <v>194</v>
      </c>
    </row>
    <row r="224" spans="1:10" s="76" customFormat="1" ht="15.05" customHeight="1" x14ac:dyDescent="0.25">
      <c r="A224" s="77"/>
      <c r="B224" s="28"/>
      <c r="C224" s="96" t="s">
        <v>167</v>
      </c>
      <c r="D224" s="74">
        <v>105</v>
      </c>
      <c r="E224" s="74">
        <v>142</v>
      </c>
      <c r="F224" s="75">
        <v>32.1</v>
      </c>
      <c r="G224" s="75">
        <v>20.399999999999999</v>
      </c>
      <c r="H224" s="75" t="s">
        <v>235</v>
      </c>
      <c r="I224" s="75" t="s">
        <v>421</v>
      </c>
      <c r="J224" s="75" t="s">
        <v>194</v>
      </c>
    </row>
    <row r="225" spans="1:10" s="76" customFormat="1" ht="15.05" customHeight="1" x14ac:dyDescent="0.25">
      <c r="A225" s="77"/>
      <c r="B225" s="28"/>
      <c r="C225" s="96" t="s">
        <v>302</v>
      </c>
      <c r="D225" s="74">
        <v>78</v>
      </c>
      <c r="E225" s="74">
        <v>101</v>
      </c>
      <c r="F225" s="75">
        <v>20.7</v>
      </c>
      <c r="G225" s="75">
        <v>11.5</v>
      </c>
      <c r="H225" s="75" t="s">
        <v>235</v>
      </c>
      <c r="I225" s="75" t="s">
        <v>421</v>
      </c>
      <c r="J225" s="75" t="s">
        <v>194</v>
      </c>
    </row>
    <row r="226" spans="1:10" s="76" customFormat="1" ht="15.05" customHeight="1" x14ac:dyDescent="0.25">
      <c r="A226" s="77"/>
      <c r="B226" s="77" t="s">
        <v>16</v>
      </c>
      <c r="C226" s="28"/>
      <c r="D226" s="78">
        <f>SUM(D221:D225)</f>
        <v>400</v>
      </c>
      <c r="E226" s="78">
        <f>SUM(E221:E225)</f>
        <v>531</v>
      </c>
      <c r="F226" s="79">
        <f t="shared" ref="F226:G226" si="19">SUM(F221:F225)</f>
        <v>109.7</v>
      </c>
      <c r="G226" s="79">
        <f t="shared" si="19"/>
        <v>65.449999999999989</v>
      </c>
      <c r="H226" s="79" t="s">
        <v>193</v>
      </c>
      <c r="I226" s="79" t="s">
        <v>193</v>
      </c>
      <c r="J226" s="79" t="s">
        <v>193</v>
      </c>
    </row>
    <row r="227" spans="1:10" s="76" customFormat="1" ht="15.05" customHeight="1" x14ac:dyDescent="0.25">
      <c r="A227" s="77"/>
      <c r="B227" s="28" t="s">
        <v>5</v>
      </c>
      <c r="C227" s="62" t="s">
        <v>168</v>
      </c>
      <c r="D227" s="74">
        <v>20</v>
      </c>
      <c r="E227" s="74">
        <v>41</v>
      </c>
      <c r="F227" s="75">
        <v>2.66</v>
      </c>
      <c r="G227" s="75">
        <v>1.86</v>
      </c>
      <c r="H227" s="75" t="s">
        <v>448</v>
      </c>
      <c r="I227" s="75" t="s">
        <v>420</v>
      </c>
      <c r="J227" s="75" t="s">
        <v>192</v>
      </c>
    </row>
    <row r="228" spans="1:10" s="76" customFormat="1" ht="15.05" customHeight="1" x14ac:dyDescent="0.25">
      <c r="A228" s="77"/>
      <c r="B228" s="28"/>
      <c r="C228" s="62" t="s">
        <v>215</v>
      </c>
      <c r="D228" s="74">
        <v>17</v>
      </c>
      <c r="E228" s="74">
        <v>36</v>
      </c>
      <c r="F228" s="75">
        <v>2.64</v>
      </c>
      <c r="G228" s="75">
        <v>0.92</v>
      </c>
      <c r="H228" s="75" t="s">
        <v>448</v>
      </c>
      <c r="I228" s="75" t="s">
        <v>420</v>
      </c>
      <c r="J228" s="75" t="s">
        <v>192</v>
      </c>
    </row>
    <row r="229" spans="1:10" s="76" customFormat="1" ht="15.05" customHeight="1" x14ac:dyDescent="0.25">
      <c r="A229" s="77"/>
      <c r="B229" s="28"/>
      <c r="C229" s="62" t="s">
        <v>216</v>
      </c>
      <c r="D229" s="74">
        <v>17</v>
      </c>
      <c r="E229" s="74">
        <v>35</v>
      </c>
      <c r="F229" s="75">
        <v>2.64</v>
      </c>
      <c r="G229" s="75">
        <v>0.92</v>
      </c>
      <c r="H229" s="75" t="s">
        <v>448</v>
      </c>
      <c r="I229" s="75" t="s">
        <v>420</v>
      </c>
      <c r="J229" s="75" t="s">
        <v>192</v>
      </c>
    </row>
    <row r="230" spans="1:10" s="76" customFormat="1" ht="15.05" customHeight="1" x14ac:dyDescent="0.25">
      <c r="A230" s="77"/>
      <c r="B230" s="28"/>
      <c r="C230" s="62" t="s">
        <v>165</v>
      </c>
      <c r="D230" s="74">
        <v>20</v>
      </c>
      <c r="E230" s="74">
        <v>38</v>
      </c>
      <c r="F230" s="75">
        <v>2.66</v>
      </c>
      <c r="G230" s="75">
        <v>1.86</v>
      </c>
      <c r="H230" s="75" t="s">
        <v>448</v>
      </c>
      <c r="I230" s="75" t="s">
        <v>420</v>
      </c>
      <c r="J230" s="75" t="s">
        <v>192</v>
      </c>
    </row>
    <row r="231" spans="1:10" s="76" customFormat="1" ht="15.05" customHeight="1" x14ac:dyDescent="0.25">
      <c r="A231" s="77"/>
      <c r="B231" s="77" t="s">
        <v>20</v>
      </c>
      <c r="C231" s="28"/>
      <c r="D231" s="78">
        <f>SUM(D227:D230)</f>
        <v>74</v>
      </c>
      <c r="E231" s="78">
        <f>SUM(E227:E230)</f>
        <v>150</v>
      </c>
      <c r="F231" s="79">
        <f t="shared" ref="F231:G231" si="20">SUM(F227:F230)</f>
        <v>10.600000000000001</v>
      </c>
      <c r="G231" s="79">
        <f t="shared" si="20"/>
        <v>5.5600000000000005</v>
      </c>
      <c r="H231" s="79" t="s">
        <v>193</v>
      </c>
      <c r="I231" s="79" t="s">
        <v>193</v>
      </c>
      <c r="J231" s="79" t="s">
        <v>193</v>
      </c>
    </row>
    <row r="232" spans="1:10" s="76" customFormat="1" ht="15.05" customHeight="1" x14ac:dyDescent="0.25">
      <c r="A232" s="82" t="s">
        <v>170</v>
      </c>
      <c r="B232" s="15" t="s">
        <v>14</v>
      </c>
      <c r="C232" s="83" t="s">
        <v>171</v>
      </c>
      <c r="D232" s="84">
        <v>60</v>
      </c>
      <c r="E232" s="84">
        <v>70</v>
      </c>
      <c r="F232" s="85">
        <v>15.7</v>
      </c>
      <c r="G232" s="85">
        <v>9.3000000000000007</v>
      </c>
      <c r="H232" s="85" t="s">
        <v>235</v>
      </c>
      <c r="I232" s="85" t="s">
        <v>421</v>
      </c>
      <c r="J232" s="85" t="s">
        <v>194</v>
      </c>
    </row>
    <row r="233" spans="1:10" s="76" customFormat="1" ht="15.05" customHeight="1" x14ac:dyDescent="0.25">
      <c r="A233" s="77"/>
      <c r="B233" s="28"/>
      <c r="C233" s="62" t="s">
        <v>231</v>
      </c>
      <c r="D233" s="74">
        <v>44</v>
      </c>
      <c r="E233" s="74">
        <v>57</v>
      </c>
      <c r="F233" s="75">
        <v>12.85</v>
      </c>
      <c r="G233" s="75">
        <v>6.85</v>
      </c>
      <c r="H233" s="75" t="s">
        <v>235</v>
      </c>
      <c r="I233" s="75" t="s">
        <v>437</v>
      </c>
      <c r="J233" s="75" t="s">
        <v>194</v>
      </c>
    </row>
    <row r="234" spans="1:10" s="76" customFormat="1" ht="15.05" customHeight="1" x14ac:dyDescent="0.25">
      <c r="A234" s="77"/>
      <c r="B234" s="28"/>
      <c r="C234" s="62" t="s">
        <v>172</v>
      </c>
      <c r="D234" s="74">
        <v>64</v>
      </c>
      <c r="E234" s="74">
        <v>79</v>
      </c>
      <c r="F234" s="75">
        <v>18.7</v>
      </c>
      <c r="G234" s="75">
        <v>11.3</v>
      </c>
      <c r="H234" s="75" t="s">
        <v>235</v>
      </c>
      <c r="I234" s="75" t="s">
        <v>421</v>
      </c>
      <c r="J234" s="75" t="s">
        <v>194</v>
      </c>
    </row>
    <row r="235" spans="1:10" s="76" customFormat="1" ht="15.05" customHeight="1" x14ac:dyDescent="0.25">
      <c r="A235" s="77"/>
      <c r="B235" s="28"/>
      <c r="C235" s="62" t="s">
        <v>442</v>
      </c>
      <c r="D235" s="74">
        <v>24</v>
      </c>
      <c r="E235" s="74">
        <v>27</v>
      </c>
      <c r="F235" s="75">
        <v>7.7</v>
      </c>
      <c r="G235" s="75">
        <v>4.4000000000000004</v>
      </c>
      <c r="H235" s="75" t="s">
        <v>235</v>
      </c>
      <c r="I235" s="75" t="s">
        <v>421</v>
      </c>
      <c r="J235" s="75" t="s">
        <v>194</v>
      </c>
    </row>
    <row r="236" spans="1:10" s="80" customFormat="1" ht="15.05" customHeight="1" x14ac:dyDescent="0.25">
      <c r="A236" s="77"/>
      <c r="B236" s="77" t="s">
        <v>16</v>
      </c>
      <c r="C236" s="77"/>
      <c r="D236" s="78">
        <f>SUM(D232:D235)</f>
        <v>192</v>
      </c>
      <c r="E236" s="78">
        <f>SUM(E232:E235)</f>
        <v>233</v>
      </c>
      <c r="F236" s="79">
        <f>SUM(F232:F235)</f>
        <v>54.95</v>
      </c>
      <c r="G236" s="79">
        <f>SUM(G232:G235)</f>
        <v>31.85</v>
      </c>
      <c r="H236" s="79" t="s">
        <v>193</v>
      </c>
      <c r="I236" s="79" t="s">
        <v>193</v>
      </c>
      <c r="J236" s="79" t="s">
        <v>193</v>
      </c>
    </row>
    <row r="237" spans="1:10" s="76" customFormat="1" ht="15.05" customHeight="1" x14ac:dyDescent="0.25">
      <c r="A237" s="77"/>
      <c r="B237" s="28" t="s">
        <v>5</v>
      </c>
      <c r="C237" s="62" t="s">
        <v>173</v>
      </c>
      <c r="D237" s="74">
        <v>24</v>
      </c>
      <c r="E237" s="74">
        <v>18</v>
      </c>
      <c r="F237" s="75">
        <v>2.4</v>
      </c>
      <c r="G237" s="75">
        <v>1.6</v>
      </c>
      <c r="H237" s="75" t="s">
        <v>304</v>
      </c>
      <c r="I237" s="75" t="s">
        <v>435</v>
      </c>
      <c r="J237" s="75" t="s">
        <v>194</v>
      </c>
    </row>
    <row r="238" spans="1:10" s="76" customFormat="1" ht="15.05" customHeight="1" x14ac:dyDescent="0.25">
      <c r="A238" s="77"/>
      <c r="B238" s="28"/>
      <c r="C238" s="62" t="s">
        <v>175</v>
      </c>
      <c r="D238" s="74">
        <v>16</v>
      </c>
      <c r="E238" s="74">
        <v>34</v>
      </c>
      <c r="F238" s="75">
        <v>1.76</v>
      </c>
      <c r="G238" s="75">
        <v>0.88</v>
      </c>
      <c r="H238" s="75" t="s">
        <v>448</v>
      </c>
      <c r="I238" s="75" t="s">
        <v>420</v>
      </c>
      <c r="J238" s="75" t="s">
        <v>192</v>
      </c>
    </row>
    <row r="239" spans="1:10" s="76" customFormat="1" ht="15.05" customHeight="1" x14ac:dyDescent="0.25">
      <c r="A239" s="77"/>
      <c r="B239" s="28"/>
      <c r="C239" s="62" t="s">
        <v>176</v>
      </c>
      <c r="D239" s="74">
        <v>16</v>
      </c>
      <c r="E239" s="74">
        <v>36</v>
      </c>
      <c r="F239" s="75">
        <v>1.76</v>
      </c>
      <c r="G239" s="75">
        <v>0.88</v>
      </c>
      <c r="H239" s="75" t="s">
        <v>448</v>
      </c>
      <c r="I239" s="75" t="s">
        <v>420</v>
      </c>
      <c r="J239" s="75" t="s">
        <v>192</v>
      </c>
    </row>
    <row r="240" spans="1:10" s="80" customFormat="1" ht="15.05" customHeight="1" x14ac:dyDescent="0.25">
      <c r="A240" s="77"/>
      <c r="B240" s="77" t="s">
        <v>20</v>
      </c>
      <c r="C240" s="77"/>
      <c r="D240" s="78">
        <f>SUM(D237:D239)</f>
        <v>56</v>
      </c>
      <c r="E240" s="78">
        <f>SUM(E237:E239)</f>
        <v>88</v>
      </c>
      <c r="F240" s="79">
        <f>SUM(F237:F239)</f>
        <v>5.92</v>
      </c>
      <c r="G240" s="79">
        <f>SUM(G237:G239)</f>
        <v>3.36</v>
      </c>
      <c r="H240" s="79" t="s">
        <v>193</v>
      </c>
      <c r="I240" s="79" t="s">
        <v>193</v>
      </c>
      <c r="J240" s="79" t="s">
        <v>193</v>
      </c>
    </row>
    <row r="241" spans="1:10" s="76" customFormat="1" ht="15.05" customHeight="1" x14ac:dyDescent="0.25">
      <c r="A241" s="82" t="s">
        <v>178</v>
      </c>
      <c r="B241" s="15" t="s">
        <v>14</v>
      </c>
      <c r="C241" s="35" t="s">
        <v>306</v>
      </c>
      <c r="D241" s="84">
        <v>80</v>
      </c>
      <c r="E241" s="84">
        <v>98</v>
      </c>
      <c r="F241" s="85">
        <v>21</v>
      </c>
      <c r="G241" s="85">
        <v>14.2</v>
      </c>
      <c r="H241" s="85" t="s">
        <v>244</v>
      </c>
      <c r="I241" s="85" t="s">
        <v>423</v>
      </c>
      <c r="J241" s="85" t="s">
        <v>194</v>
      </c>
    </row>
    <row r="242" spans="1:10" s="76" customFormat="1" ht="15.05" customHeight="1" x14ac:dyDescent="0.25">
      <c r="A242" s="77"/>
      <c r="B242" s="28"/>
      <c r="C242" s="87" t="s">
        <v>443</v>
      </c>
      <c r="D242" s="74">
        <v>54</v>
      </c>
      <c r="E242" s="74">
        <v>45</v>
      </c>
      <c r="F242" s="75">
        <v>10.47</v>
      </c>
      <c r="G242" s="75">
        <v>7.23</v>
      </c>
      <c r="H242" s="75" t="s">
        <v>235</v>
      </c>
      <c r="I242" s="75" t="s">
        <v>421</v>
      </c>
      <c r="J242" s="75" t="s">
        <v>194</v>
      </c>
    </row>
    <row r="243" spans="1:10" s="76" customFormat="1" ht="15.05" customHeight="1" x14ac:dyDescent="0.25">
      <c r="A243" s="77"/>
      <c r="B243" s="28"/>
      <c r="C243" s="62" t="s">
        <v>305</v>
      </c>
      <c r="D243" s="74">
        <v>25</v>
      </c>
      <c r="E243" s="74">
        <v>33</v>
      </c>
      <c r="F243" s="75">
        <v>8.5</v>
      </c>
      <c r="G243" s="75">
        <v>6.9</v>
      </c>
      <c r="H243" s="75" t="s">
        <v>235</v>
      </c>
      <c r="I243" s="75" t="s">
        <v>421</v>
      </c>
      <c r="J243" s="75" t="s">
        <v>194</v>
      </c>
    </row>
    <row r="244" spans="1:10" s="80" customFormat="1" ht="15.05" customHeight="1" x14ac:dyDescent="0.25">
      <c r="A244" s="77"/>
      <c r="B244" s="77" t="s">
        <v>16</v>
      </c>
      <c r="C244" s="77"/>
      <c r="D244" s="78">
        <f>SUM(D241:D243)</f>
        <v>159</v>
      </c>
      <c r="E244" s="78">
        <f>SUM(E241:E243)</f>
        <v>176</v>
      </c>
      <c r="F244" s="79">
        <f t="shared" ref="F244:G244" si="21">SUM(F241:F243)</f>
        <v>39.97</v>
      </c>
      <c r="G244" s="79">
        <f t="shared" si="21"/>
        <v>28.33</v>
      </c>
      <c r="H244" s="79" t="s">
        <v>193</v>
      </c>
      <c r="I244" s="79" t="s">
        <v>193</v>
      </c>
      <c r="J244" s="79" t="s">
        <v>193</v>
      </c>
    </row>
    <row r="245" spans="1:10" s="76" customFormat="1" ht="15.05" customHeight="1" x14ac:dyDescent="0.25">
      <c r="A245" s="77"/>
      <c r="B245" s="28" t="s">
        <v>5</v>
      </c>
      <c r="C245" s="62" t="s">
        <v>217</v>
      </c>
      <c r="D245" s="74">
        <v>59</v>
      </c>
      <c r="E245" s="74">
        <v>79</v>
      </c>
      <c r="F245" s="75">
        <v>12.5</v>
      </c>
      <c r="G245" s="75">
        <v>4.5</v>
      </c>
      <c r="H245" s="75" t="s">
        <v>307</v>
      </c>
      <c r="I245" s="75" t="s">
        <v>420</v>
      </c>
      <c r="J245" s="75" t="s">
        <v>194</v>
      </c>
    </row>
    <row r="246" spans="1:10" s="76" customFormat="1" ht="15.05" customHeight="1" x14ac:dyDescent="0.25">
      <c r="A246" s="77"/>
      <c r="B246" s="28"/>
      <c r="C246" s="62" t="s">
        <v>411</v>
      </c>
      <c r="D246" s="74">
        <v>36</v>
      </c>
      <c r="E246" s="74">
        <v>51</v>
      </c>
      <c r="F246" s="75">
        <v>5</v>
      </c>
      <c r="G246" s="75">
        <v>3.5</v>
      </c>
      <c r="H246" s="75" t="s">
        <v>466</v>
      </c>
      <c r="I246" s="75" t="s">
        <v>420</v>
      </c>
      <c r="J246" s="75" t="s">
        <v>194</v>
      </c>
    </row>
    <row r="247" spans="1:10" s="76" customFormat="1" ht="15.05" customHeight="1" x14ac:dyDescent="0.25">
      <c r="A247" s="77"/>
      <c r="B247" s="28"/>
      <c r="C247" s="62" t="s">
        <v>183</v>
      </c>
      <c r="D247" s="74">
        <v>20</v>
      </c>
      <c r="E247" s="74">
        <v>39</v>
      </c>
      <c r="F247" s="75">
        <v>2.95</v>
      </c>
      <c r="G247" s="75">
        <v>1.4</v>
      </c>
      <c r="H247" s="75" t="s">
        <v>452</v>
      </c>
      <c r="I247" s="75" t="s">
        <v>444</v>
      </c>
      <c r="J247" s="75" t="s">
        <v>194</v>
      </c>
    </row>
    <row r="248" spans="1:10" s="76" customFormat="1" ht="15.05" customHeight="1" x14ac:dyDescent="0.25">
      <c r="A248" s="77"/>
      <c r="B248" s="28"/>
      <c r="C248" s="62" t="s">
        <v>412</v>
      </c>
      <c r="D248" s="74">
        <v>18</v>
      </c>
      <c r="E248" s="74">
        <v>29</v>
      </c>
      <c r="F248" s="75">
        <v>2.15</v>
      </c>
      <c r="G248" s="75">
        <v>2.15</v>
      </c>
      <c r="H248" s="75" t="s">
        <v>466</v>
      </c>
      <c r="I248" s="75" t="s">
        <v>418</v>
      </c>
      <c r="J248" s="75" t="s">
        <v>194</v>
      </c>
    </row>
    <row r="249" spans="1:10" s="80" customFormat="1" ht="15.05" customHeight="1" x14ac:dyDescent="0.25">
      <c r="A249" s="77"/>
      <c r="B249" s="77" t="s">
        <v>20</v>
      </c>
      <c r="C249" s="77"/>
      <c r="D249" s="78">
        <f>SUM(D245:D248)</f>
        <v>133</v>
      </c>
      <c r="E249" s="78">
        <f t="shared" ref="E249:G249" si="22">SUM(E245:E248)</f>
        <v>198</v>
      </c>
      <c r="F249" s="79">
        <f t="shared" si="22"/>
        <v>22.599999999999998</v>
      </c>
      <c r="G249" s="79">
        <f t="shared" si="22"/>
        <v>11.55</v>
      </c>
      <c r="H249" s="79" t="s">
        <v>193</v>
      </c>
      <c r="I249" s="79" t="s">
        <v>193</v>
      </c>
      <c r="J249" s="79" t="s">
        <v>193</v>
      </c>
    </row>
    <row r="250" spans="1:10" s="81" customFormat="1" ht="15.05" customHeight="1" x14ac:dyDescent="0.25">
      <c r="A250" s="97"/>
      <c r="B250" s="97"/>
      <c r="C250" s="97" t="s">
        <v>16</v>
      </c>
      <c r="D250" s="98">
        <f>D244+D236+D226+D214+D201+D192+D184+D176+D168+D155+D121+D62+D58+D51+D45+D38+D27+D16+D13+D209+D207+D68</f>
        <v>6954</v>
      </c>
      <c r="E250" s="98">
        <f>E244+E236+E226+E214+E201+E192+E184+E176+E168+E155+E121+E62+E58+E51+E45+E38+E27+E16+E13+E209+E207+E68</f>
        <v>8309</v>
      </c>
      <c r="F250" s="99">
        <f>F244+F236+F226+F214+F201+F192+F184+F176+F168+F155+F121+F62+F58+F51+F45+F38+F27+F16+F13+F209+F207+F68</f>
        <v>1941.92</v>
      </c>
      <c r="G250" s="99">
        <f>G244+G236+G226+G214+G201+G192+G184+G176+G168+G155+G121+G62+G58+G51+G45+G38+G27+G16+G13+G209+G207+G68</f>
        <v>1177.2299999999998</v>
      </c>
      <c r="H250" s="99"/>
      <c r="I250" s="99"/>
      <c r="J250" s="99"/>
    </row>
    <row r="251" spans="1:10" s="81" customFormat="1" ht="15.05" customHeight="1" x14ac:dyDescent="0.25">
      <c r="A251" s="97"/>
      <c r="B251" s="97"/>
      <c r="C251" s="97" t="s">
        <v>20</v>
      </c>
      <c r="D251" s="98">
        <f>D249+D240+D231+D220+D216+D210+D205+D196+D188+D177+D175+D160+D148+D69+D66+D60+D55+D41+D48+D32+D20+D208+D14+D9+D10+D11+D12+D33+D34+D49+D67+D149+D161+D162+D197+D206+D217</f>
        <v>2001</v>
      </c>
      <c r="E251" s="98">
        <f>E249+E240+E231+E220+E216+E210+E205+E196+E188+E177+E175+E160+E148+E69+E66+E60+E55+E41+E48+E32+E20+E208+E14+E9+E10+E11+E12+E33+E34+E49+E67+E149+E161+E162+E197+E206+E217</f>
        <v>3492</v>
      </c>
      <c r="F251" s="99">
        <f>F249+F240+F231+F220+F216+F210+F205+F196+F188+F177+F175+F160+F148+F69+F66+F60+F55+F41+F48+F32+F20+F208+F14+F9+F10+F11+F12+F33+F34+F49+F67+F149+F161+F162+F197+F206+F217</f>
        <v>269.97999999999996</v>
      </c>
      <c r="G251" s="99">
        <f>G249+G240+G231+G220+G216+G210+G205+G196+G188+G177+G175+G160+G148+G69+G66+G60+G55+G41+G48+G32+G20+G208+G14+G9+G10+G11+G12+G33+G34+G49+G67+G149+G161+G162+G197+G206+G217</f>
        <v>155.28499999999997</v>
      </c>
      <c r="H251" s="99"/>
      <c r="I251" s="99"/>
      <c r="J251" s="99"/>
    </row>
    <row r="252" spans="1:10" s="7" customFormat="1" x14ac:dyDescent="0.25">
      <c r="A252" s="101" t="s">
        <v>415</v>
      </c>
      <c r="B252" s="101"/>
      <c r="D252" s="3"/>
      <c r="E252" s="3"/>
      <c r="F252" s="3"/>
      <c r="G252" s="3"/>
      <c r="H252" s="8"/>
      <c r="I252" s="8"/>
      <c r="J252" s="8"/>
    </row>
    <row r="253" spans="1:10" s="7" customFormat="1" x14ac:dyDescent="0.25">
      <c r="A253" s="101" t="s">
        <v>507</v>
      </c>
      <c r="B253" s="101"/>
      <c r="D253" s="3"/>
      <c r="E253" s="3"/>
      <c r="F253" s="3"/>
      <c r="G253" s="3"/>
      <c r="H253" s="8"/>
      <c r="I253" s="8"/>
      <c r="J253" s="8"/>
    </row>
    <row r="254" spans="1:10" s="7" customFormat="1" x14ac:dyDescent="0.25">
      <c r="A254" s="102" t="s">
        <v>508</v>
      </c>
      <c r="B254" s="102"/>
      <c r="D254" s="3"/>
      <c r="E254" s="3"/>
      <c r="F254" s="3"/>
      <c r="G254" s="3"/>
      <c r="H254" s="8"/>
      <c r="I254" s="8"/>
      <c r="J254" s="8"/>
    </row>
    <row r="255" spans="1:10" s="7" customFormat="1" x14ac:dyDescent="0.25">
      <c r="A255" s="102" t="s">
        <v>417</v>
      </c>
      <c r="B255" s="102"/>
      <c r="D255" s="3"/>
      <c r="E255" s="3"/>
      <c r="F255" s="3"/>
      <c r="G255" s="3"/>
      <c r="H255" s="8"/>
      <c r="I255" s="8"/>
      <c r="J255" s="8"/>
    </row>
    <row r="257" spans="1:10" ht="15.05" thickBot="1" x14ac:dyDescent="0.3">
      <c r="A257" s="109"/>
      <c r="B257" s="110"/>
      <c r="C257" s="110"/>
      <c r="D257" s="112"/>
      <c r="E257" s="110"/>
      <c r="F257" s="112"/>
      <c r="G257" s="111"/>
      <c r="H257" s="111"/>
      <c r="I257" s="111"/>
      <c r="J257" s="111"/>
    </row>
  </sheetData>
  <pageMargins left="0.39370078740157483" right="0.39370078740157483" top="0.19685039370078741" bottom="0.19685039370078741" header="0.51181102362204722" footer="0.51181102362204722"/>
  <pageSetup paperSize="9" scale="77" orientation="portrait" r:id="rId1"/>
  <headerFooter alignWithMargins="0">
    <oddFooter>&amp;R&amp;"Arial Narrow,Normal"&amp;8&amp;P/&amp;N</oddFooter>
  </headerFooter>
  <rowBreaks count="3" manualBreakCount="3">
    <brk id="69" max="16383" man="1"/>
    <brk id="133" max="16383" man="1"/>
    <brk id="196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52"/>
  <sheetViews>
    <sheetView zoomScaleNormal="100" workbookViewId="0">
      <pane ySplit="8" topLeftCell="A9" activePane="bottomLeft" state="frozen"/>
      <selection activeCell="J4" sqref="J4"/>
      <selection pane="bottomLeft" activeCell="J4" sqref="J4"/>
    </sheetView>
  </sheetViews>
  <sheetFormatPr baseColWidth="10" defaultRowHeight="14.4" x14ac:dyDescent="0.25"/>
  <cols>
    <col min="1" max="1" width="12.69921875" style="5" customWidth="1"/>
    <col min="2" max="2" width="9.8984375" style="6" customWidth="1"/>
    <col min="3" max="3" width="20.5" style="7" customWidth="1"/>
    <col min="4" max="5" width="8.59765625" style="3" customWidth="1"/>
    <col min="6" max="7" width="11.5" style="3" customWidth="1"/>
    <col min="8" max="9" width="8" style="8" customWidth="1"/>
    <col min="10" max="10" width="7.5" style="8" customWidth="1"/>
    <col min="11" max="241" width="11" style="8"/>
    <col min="242" max="242" width="10.19921875" style="8" customWidth="1"/>
    <col min="243" max="244" width="5.69921875" style="8" customWidth="1"/>
    <col min="245" max="245" width="1.5" style="8" customWidth="1"/>
    <col min="246" max="247" width="6.3984375" style="8" customWidth="1"/>
    <col min="248" max="248" width="1.5" style="8" customWidth="1"/>
    <col min="249" max="250" width="6" style="8" customWidth="1"/>
    <col min="251" max="255" width="11" style="8"/>
    <col min="256" max="256" width="2.5" style="8" customWidth="1"/>
    <col min="257" max="259" width="11" style="8"/>
    <col min="260" max="260" width="2.8984375" style="8" customWidth="1"/>
    <col min="261" max="497" width="11" style="8"/>
    <col min="498" max="498" width="10.19921875" style="8" customWidth="1"/>
    <col min="499" max="500" width="5.69921875" style="8" customWidth="1"/>
    <col min="501" max="501" width="1.5" style="8" customWidth="1"/>
    <col min="502" max="503" width="6.3984375" style="8" customWidth="1"/>
    <col min="504" max="504" width="1.5" style="8" customWidth="1"/>
    <col min="505" max="506" width="6" style="8" customWidth="1"/>
    <col min="507" max="511" width="11" style="8"/>
    <col min="512" max="512" width="2.5" style="8" customWidth="1"/>
    <col min="513" max="515" width="11" style="8"/>
    <col min="516" max="516" width="2.8984375" style="8" customWidth="1"/>
    <col min="517" max="753" width="11" style="8"/>
    <col min="754" max="754" width="10.19921875" style="8" customWidth="1"/>
    <col min="755" max="756" width="5.69921875" style="8" customWidth="1"/>
    <col min="757" max="757" width="1.5" style="8" customWidth="1"/>
    <col min="758" max="759" width="6.3984375" style="8" customWidth="1"/>
    <col min="760" max="760" width="1.5" style="8" customWidth="1"/>
    <col min="761" max="762" width="6" style="8" customWidth="1"/>
    <col min="763" max="767" width="11" style="8"/>
    <col min="768" max="768" width="2.5" style="8" customWidth="1"/>
    <col min="769" max="771" width="11" style="8"/>
    <col min="772" max="772" width="2.8984375" style="8" customWidth="1"/>
    <col min="773" max="1009" width="11" style="8"/>
    <col min="1010" max="1010" width="10.19921875" style="8" customWidth="1"/>
    <col min="1011" max="1012" width="5.69921875" style="8" customWidth="1"/>
    <col min="1013" max="1013" width="1.5" style="8" customWidth="1"/>
    <col min="1014" max="1015" width="6.3984375" style="8" customWidth="1"/>
    <col min="1016" max="1016" width="1.5" style="8" customWidth="1"/>
    <col min="1017" max="1018" width="6" style="8" customWidth="1"/>
    <col min="1019" max="1023" width="11" style="8"/>
    <col min="1024" max="1024" width="2.5" style="8" customWidth="1"/>
    <col min="1025" max="1027" width="11" style="8"/>
    <col min="1028" max="1028" width="2.8984375" style="8" customWidth="1"/>
    <col min="1029" max="1265" width="11" style="8"/>
    <col min="1266" max="1266" width="10.19921875" style="8" customWidth="1"/>
    <col min="1267" max="1268" width="5.69921875" style="8" customWidth="1"/>
    <col min="1269" max="1269" width="1.5" style="8" customWidth="1"/>
    <col min="1270" max="1271" width="6.3984375" style="8" customWidth="1"/>
    <col min="1272" max="1272" width="1.5" style="8" customWidth="1"/>
    <col min="1273" max="1274" width="6" style="8" customWidth="1"/>
    <col min="1275" max="1279" width="11" style="8"/>
    <col min="1280" max="1280" width="2.5" style="8" customWidth="1"/>
    <col min="1281" max="1283" width="11" style="8"/>
    <col min="1284" max="1284" width="2.8984375" style="8" customWidth="1"/>
    <col min="1285" max="1521" width="11" style="8"/>
    <col min="1522" max="1522" width="10.19921875" style="8" customWidth="1"/>
    <col min="1523" max="1524" width="5.69921875" style="8" customWidth="1"/>
    <col min="1525" max="1525" width="1.5" style="8" customWidth="1"/>
    <col min="1526" max="1527" width="6.3984375" style="8" customWidth="1"/>
    <col min="1528" max="1528" width="1.5" style="8" customWidth="1"/>
    <col min="1529" max="1530" width="6" style="8" customWidth="1"/>
    <col min="1531" max="1535" width="11" style="8"/>
    <col min="1536" max="1536" width="2.5" style="8" customWidth="1"/>
    <col min="1537" max="1539" width="11" style="8"/>
    <col min="1540" max="1540" width="2.8984375" style="8" customWidth="1"/>
    <col min="1541" max="1777" width="11" style="8"/>
    <col min="1778" max="1778" width="10.19921875" style="8" customWidth="1"/>
    <col min="1779" max="1780" width="5.69921875" style="8" customWidth="1"/>
    <col min="1781" max="1781" width="1.5" style="8" customWidth="1"/>
    <col min="1782" max="1783" width="6.3984375" style="8" customWidth="1"/>
    <col min="1784" max="1784" width="1.5" style="8" customWidth="1"/>
    <col min="1785" max="1786" width="6" style="8" customWidth="1"/>
    <col min="1787" max="1791" width="11" style="8"/>
    <col min="1792" max="1792" width="2.5" style="8" customWidth="1"/>
    <col min="1793" max="1795" width="11" style="8"/>
    <col min="1796" max="1796" width="2.8984375" style="8" customWidth="1"/>
    <col min="1797" max="2033" width="11" style="8"/>
    <col min="2034" max="2034" width="10.19921875" style="8" customWidth="1"/>
    <col min="2035" max="2036" width="5.69921875" style="8" customWidth="1"/>
    <col min="2037" max="2037" width="1.5" style="8" customWidth="1"/>
    <col min="2038" max="2039" width="6.3984375" style="8" customWidth="1"/>
    <col min="2040" max="2040" width="1.5" style="8" customWidth="1"/>
    <col min="2041" max="2042" width="6" style="8" customWidth="1"/>
    <col min="2043" max="2047" width="11" style="8"/>
    <col min="2048" max="2048" width="2.5" style="8" customWidth="1"/>
    <col min="2049" max="2051" width="11" style="8"/>
    <col min="2052" max="2052" width="2.8984375" style="8" customWidth="1"/>
    <col min="2053" max="2289" width="11" style="8"/>
    <col min="2290" max="2290" width="10.19921875" style="8" customWidth="1"/>
    <col min="2291" max="2292" width="5.69921875" style="8" customWidth="1"/>
    <col min="2293" max="2293" width="1.5" style="8" customWidth="1"/>
    <col min="2294" max="2295" width="6.3984375" style="8" customWidth="1"/>
    <col min="2296" max="2296" width="1.5" style="8" customWidth="1"/>
    <col min="2297" max="2298" width="6" style="8" customWidth="1"/>
    <col min="2299" max="2303" width="11" style="8"/>
    <col min="2304" max="2304" width="2.5" style="8" customWidth="1"/>
    <col min="2305" max="2307" width="11" style="8"/>
    <col min="2308" max="2308" width="2.8984375" style="8" customWidth="1"/>
    <col min="2309" max="2545" width="11" style="8"/>
    <col min="2546" max="2546" width="10.19921875" style="8" customWidth="1"/>
    <col min="2547" max="2548" width="5.69921875" style="8" customWidth="1"/>
    <col min="2549" max="2549" width="1.5" style="8" customWidth="1"/>
    <col min="2550" max="2551" width="6.3984375" style="8" customWidth="1"/>
    <col min="2552" max="2552" width="1.5" style="8" customWidth="1"/>
    <col min="2553" max="2554" width="6" style="8" customWidth="1"/>
    <col min="2555" max="2559" width="11" style="8"/>
    <col min="2560" max="2560" width="2.5" style="8" customWidth="1"/>
    <col min="2561" max="2563" width="11" style="8"/>
    <col min="2564" max="2564" width="2.8984375" style="8" customWidth="1"/>
    <col min="2565" max="2801" width="11" style="8"/>
    <col min="2802" max="2802" width="10.19921875" style="8" customWidth="1"/>
    <col min="2803" max="2804" width="5.69921875" style="8" customWidth="1"/>
    <col min="2805" max="2805" width="1.5" style="8" customWidth="1"/>
    <col min="2806" max="2807" width="6.3984375" style="8" customWidth="1"/>
    <col min="2808" max="2808" width="1.5" style="8" customWidth="1"/>
    <col min="2809" max="2810" width="6" style="8" customWidth="1"/>
    <col min="2811" max="2815" width="11" style="8"/>
    <col min="2816" max="2816" width="2.5" style="8" customWidth="1"/>
    <col min="2817" max="2819" width="11" style="8"/>
    <col min="2820" max="2820" width="2.8984375" style="8" customWidth="1"/>
    <col min="2821" max="3057" width="11" style="8"/>
    <col min="3058" max="3058" width="10.19921875" style="8" customWidth="1"/>
    <col min="3059" max="3060" width="5.69921875" style="8" customWidth="1"/>
    <col min="3061" max="3061" width="1.5" style="8" customWidth="1"/>
    <col min="3062" max="3063" width="6.3984375" style="8" customWidth="1"/>
    <col min="3064" max="3064" width="1.5" style="8" customWidth="1"/>
    <col min="3065" max="3066" width="6" style="8" customWidth="1"/>
    <col min="3067" max="3071" width="11" style="8"/>
    <col min="3072" max="3072" width="2.5" style="8" customWidth="1"/>
    <col min="3073" max="3075" width="11" style="8"/>
    <col min="3076" max="3076" width="2.8984375" style="8" customWidth="1"/>
    <col min="3077" max="3313" width="11" style="8"/>
    <col min="3314" max="3314" width="10.19921875" style="8" customWidth="1"/>
    <col min="3315" max="3316" width="5.69921875" style="8" customWidth="1"/>
    <col min="3317" max="3317" width="1.5" style="8" customWidth="1"/>
    <col min="3318" max="3319" width="6.3984375" style="8" customWidth="1"/>
    <col min="3320" max="3320" width="1.5" style="8" customWidth="1"/>
    <col min="3321" max="3322" width="6" style="8" customWidth="1"/>
    <col min="3323" max="3327" width="11" style="8"/>
    <col min="3328" max="3328" width="2.5" style="8" customWidth="1"/>
    <col min="3329" max="3331" width="11" style="8"/>
    <col min="3332" max="3332" width="2.8984375" style="8" customWidth="1"/>
    <col min="3333" max="3569" width="11" style="8"/>
    <col min="3570" max="3570" width="10.19921875" style="8" customWidth="1"/>
    <col min="3571" max="3572" width="5.69921875" style="8" customWidth="1"/>
    <col min="3573" max="3573" width="1.5" style="8" customWidth="1"/>
    <col min="3574" max="3575" width="6.3984375" style="8" customWidth="1"/>
    <col min="3576" max="3576" width="1.5" style="8" customWidth="1"/>
    <col min="3577" max="3578" width="6" style="8" customWidth="1"/>
    <col min="3579" max="3583" width="11" style="8"/>
    <col min="3584" max="3584" width="2.5" style="8" customWidth="1"/>
    <col min="3585" max="3587" width="11" style="8"/>
    <col min="3588" max="3588" width="2.8984375" style="8" customWidth="1"/>
    <col min="3589" max="3825" width="11" style="8"/>
    <col min="3826" max="3826" width="10.19921875" style="8" customWidth="1"/>
    <col min="3827" max="3828" width="5.69921875" style="8" customWidth="1"/>
    <col min="3829" max="3829" width="1.5" style="8" customWidth="1"/>
    <col min="3830" max="3831" width="6.3984375" style="8" customWidth="1"/>
    <col min="3832" max="3832" width="1.5" style="8" customWidth="1"/>
    <col min="3833" max="3834" width="6" style="8" customWidth="1"/>
    <col min="3835" max="3839" width="11" style="8"/>
    <col min="3840" max="3840" width="2.5" style="8" customWidth="1"/>
    <col min="3841" max="3843" width="11" style="8"/>
    <col min="3844" max="3844" width="2.8984375" style="8" customWidth="1"/>
    <col min="3845" max="4081" width="11" style="8"/>
    <col min="4082" max="4082" width="10.19921875" style="8" customWidth="1"/>
    <col min="4083" max="4084" width="5.69921875" style="8" customWidth="1"/>
    <col min="4085" max="4085" width="1.5" style="8" customWidth="1"/>
    <col min="4086" max="4087" width="6.3984375" style="8" customWidth="1"/>
    <col min="4088" max="4088" width="1.5" style="8" customWidth="1"/>
    <col min="4089" max="4090" width="6" style="8" customWidth="1"/>
    <col min="4091" max="4095" width="11" style="8"/>
    <col min="4096" max="4096" width="2.5" style="8" customWidth="1"/>
    <col min="4097" max="4099" width="11" style="8"/>
    <col min="4100" max="4100" width="2.8984375" style="8" customWidth="1"/>
    <col min="4101" max="4337" width="11" style="8"/>
    <col min="4338" max="4338" width="10.19921875" style="8" customWidth="1"/>
    <col min="4339" max="4340" width="5.69921875" style="8" customWidth="1"/>
    <col min="4341" max="4341" width="1.5" style="8" customWidth="1"/>
    <col min="4342" max="4343" width="6.3984375" style="8" customWidth="1"/>
    <col min="4344" max="4344" width="1.5" style="8" customWidth="1"/>
    <col min="4345" max="4346" width="6" style="8" customWidth="1"/>
    <col min="4347" max="4351" width="11" style="8"/>
    <col min="4352" max="4352" width="2.5" style="8" customWidth="1"/>
    <col min="4353" max="4355" width="11" style="8"/>
    <col min="4356" max="4356" width="2.8984375" style="8" customWidth="1"/>
    <col min="4357" max="4593" width="11" style="8"/>
    <col min="4594" max="4594" width="10.19921875" style="8" customWidth="1"/>
    <col min="4595" max="4596" width="5.69921875" style="8" customWidth="1"/>
    <col min="4597" max="4597" width="1.5" style="8" customWidth="1"/>
    <col min="4598" max="4599" width="6.3984375" style="8" customWidth="1"/>
    <col min="4600" max="4600" width="1.5" style="8" customWidth="1"/>
    <col min="4601" max="4602" width="6" style="8" customWidth="1"/>
    <col min="4603" max="4607" width="11" style="8"/>
    <col min="4608" max="4608" width="2.5" style="8" customWidth="1"/>
    <col min="4609" max="4611" width="11" style="8"/>
    <col min="4612" max="4612" width="2.8984375" style="8" customWidth="1"/>
    <col min="4613" max="4849" width="11" style="8"/>
    <col min="4850" max="4850" width="10.19921875" style="8" customWidth="1"/>
    <col min="4851" max="4852" width="5.69921875" style="8" customWidth="1"/>
    <col min="4853" max="4853" width="1.5" style="8" customWidth="1"/>
    <col min="4854" max="4855" width="6.3984375" style="8" customWidth="1"/>
    <col min="4856" max="4856" width="1.5" style="8" customWidth="1"/>
    <col min="4857" max="4858" width="6" style="8" customWidth="1"/>
    <col min="4859" max="4863" width="11" style="8"/>
    <col min="4864" max="4864" width="2.5" style="8" customWidth="1"/>
    <col min="4865" max="4867" width="11" style="8"/>
    <col min="4868" max="4868" width="2.8984375" style="8" customWidth="1"/>
    <col min="4869" max="5105" width="11" style="8"/>
    <col min="5106" max="5106" width="10.19921875" style="8" customWidth="1"/>
    <col min="5107" max="5108" width="5.69921875" style="8" customWidth="1"/>
    <col min="5109" max="5109" width="1.5" style="8" customWidth="1"/>
    <col min="5110" max="5111" width="6.3984375" style="8" customWidth="1"/>
    <col min="5112" max="5112" width="1.5" style="8" customWidth="1"/>
    <col min="5113" max="5114" width="6" style="8" customWidth="1"/>
    <col min="5115" max="5119" width="11" style="8"/>
    <col min="5120" max="5120" width="2.5" style="8" customWidth="1"/>
    <col min="5121" max="5123" width="11" style="8"/>
    <col min="5124" max="5124" width="2.8984375" style="8" customWidth="1"/>
    <col min="5125" max="5361" width="11" style="8"/>
    <col min="5362" max="5362" width="10.19921875" style="8" customWidth="1"/>
    <col min="5363" max="5364" width="5.69921875" style="8" customWidth="1"/>
    <col min="5365" max="5365" width="1.5" style="8" customWidth="1"/>
    <col min="5366" max="5367" width="6.3984375" style="8" customWidth="1"/>
    <col min="5368" max="5368" width="1.5" style="8" customWidth="1"/>
    <col min="5369" max="5370" width="6" style="8" customWidth="1"/>
    <col min="5371" max="5375" width="11" style="8"/>
    <col min="5376" max="5376" width="2.5" style="8" customWidth="1"/>
    <col min="5377" max="5379" width="11" style="8"/>
    <col min="5380" max="5380" width="2.8984375" style="8" customWidth="1"/>
    <col min="5381" max="5617" width="11" style="8"/>
    <col min="5618" max="5618" width="10.19921875" style="8" customWidth="1"/>
    <col min="5619" max="5620" width="5.69921875" style="8" customWidth="1"/>
    <col min="5621" max="5621" width="1.5" style="8" customWidth="1"/>
    <col min="5622" max="5623" width="6.3984375" style="8" customWidth="1"/>
    <col min="5624" max="5624" width="1.5" style="8" customWidth="1"/>
    <col min="5625" max="5626" width="6" style="8" customWidth="1"/>
    <col min="5627" max="5631" width="11" style="8"/>
    <col min="5632" max="5632" width="2.5" style="8" customWidth="1"/>
    <col min="5633" max="5635" width="11" style="8"/>
    <col min="5636" max="5636" width="2.8984375" style="8" customWidth="1"/>
    <col min="5637" max="5873" width="11" style="8"/>
    <col min="5874" max="5874" width="10.19921875" style="8" customWidth="1"/>
    <col min="5875" max="5876" width="5.69921875" style="8" customWidth="1"/>
    <col min="5877" max="5877" width="1.5" style="8" customWidth="1"/>
    <col min="5878" max="5879" width="6.3984375" style="8" customWidth="1"/>
    <col min="5880" max="5880" width="1.5" style="8" customWidth="1"/>
    <col min="5881" max="5882" width="6" style="8" customWidth="1"/>
    <col min="5883" max="5887" width="11" style="8"/>
    <col min="5888" max="5888" width="2.5" style="8" customWidth="1"/>
    <col min="5889" max="5891" width="11" style="8"/>
    <col min="5892" max="5892" width="2.8984375" style="8" customWidth="1"/>
    <col min="5893" max="6129" width="11" style="8"/>
    <col min="6130" max="6130" width="10.19921875" style="8" customWidth="1"/>
    <col min="6131" max="6132" width="5.69921875" style="8" customWidth="1"/>
    <col min="6133" max="6133" width="1.5" style="8" customWidth="1"/>
    <col min="6134" max="6135" width="6.3984375" style="8" customWidth="1"/>
    <col min="6136" max="6136" width="1.5" style="8" customWidth="1"/>
    <col min="6137" max="6138" width="6" style="8" customWidth="1"/>
    <col min="6139" max="6143" width="11" style="8"/>
    <col min="6144" max="6144" width="2.5" style="8" customWidth="1"/>
    <col min="6145" max="6147" width="11" style="8"/>
    <col min="6148" max="6148" width="2.8984375" style="8" customWidth="1"/>
    <col min="6149" max="6385" width="11" style="8"/>
    <col min="6386" max="6386" width="10.19921875" style="8" customWidth="1"/>
    <col min="6387" max="6388" width="5.69921875" style="8" customWidth="1"/>
    <col min="6389" max="6389" width="1.5" style="8" customWidth="1"/>
    <col min="6390" max="6391" width="6.3984375" style="8" customWidth="1"/>
    <col min="6392" max="6392" width="1.5" style="8" customWidth="1"/>
    <col min="6393" max="6394" width="6" style="8" customWidth="1"/>
    <col min="6395" max="6399" width="11" style="8"/>
    <col min="6400" max="6400" width="2.5" style="8" customWidth="1"/>
    <col min="6401" max="6403" width="11" style="8"/>
    <col min="6404" max="6404" width="2.8984375" style="8" customWidth="1"/>
    <col min="6405" max="6641" width="11" style="8"/>
    <col min="6642" max="6642" width="10.19921875" style="8" customWidth="1"/>
    <col min="6643" max="6644" width="5.69921875" style="8" customWidth="1"/>
    <col min="6645" max="6645" width="1.5" style="8" customWidth="1"/>
    <col min="6646" max="6647" width="6.3984375" style="8" customWidth="1"/>
    <col min="6648" max="6648" width="1.5" style="8" customWidth="1"/>
    <col min="6649" max="6650" width="6" style="8" customWidth="1"/>
    <col min="6651" max="6655" width="11" style="8"/>
    <col min="6656" max="6656" width="2.5" style="8" customWidth="1"/>
    <col min="6657" max="6659" width="11" style="8"/>
    <col min="6660" max="6660" width="2.8984375" style="8" customWidth="1"/>
    <col min="6661" max="6897" width="11" style="8"/>
    <col min="6898" max="6898" width="10.19921875" style="8" customWidth="1"/>
    <col min="6899" max="6900" width="5.69921875" style="8" customWidth="1"/>
    <col min="6901" max="6901" width="1.5" style="8" customWidth="1"/>
    <col min="6902" max="6903" width="6.3984375" style="8" customWidth="1"/>
    <col min="6904" max="6904" width="1.5" style="8" customWidth="1"/>
    <col min="6905" max="6906" width="6" style="8" customWidth="1"/>
    <col min="6907" max="6911" width="11" style="8"/>
    <col min="6912" max="6912" width="2.5" style="8" customWidth="1"/>
    <col min="6913" max="6915" width="11" style="8"/>
    <col min="6916" max="6916" width="2.8984375" style="8" customWidth="1"/>
    <col min="6917" max="7153" width="11" style="8"/>
    <col min="7154" max="7154" width="10.19921875" style="8" customWidth="1"/>
    <col min="7155" max="7156" width="5.69921875" style="8" customWidth="1"/>
    <col min="7157" max="7157" width="1.5" style="8" customWidth="1"/>
    <col min="7158" max="7159" width="6.3984375" style="8" customWidth="1"/>
    <col min="7160" max="7160" width="1.5" style="8" customWidth="1"/>
    <col min="7161" max="7162" width="6" style="8" customWidth="1"/>
    <col min="7163" max="7167" width="11" style="8"/>
    <col min="7168" max="7168" width="2.5" style="8" customWidth="1"/>
    <col min="7169" max="7171" width="11" style="8"/>
    <col min="7172" max="7172" width="2.8984375" style="8" customWidth="1"/>
    <col min="7173" max="7409" width="11" style="8"/>
    <col min="7410" max="7410" width="10.19921875" style="8" customWidth="1"/>
    <col min="7411" max="7412" width="5.69921875" style="8" customWidth="1"/>
    <col min="7413" max="7413" width="1.5" style="8" customWidth="1"/>
    <col min="7414" max="7415" width="6.3984375" style="8" customWidth="1"/>
    <col min="7416" max="7416" width="1.5" style="8" customWidth="1"/>
    <col min="7417" max="7418" width="6" style="8" customWidth="1"/>
    <col min="7419" max="7423" width="11" style="8"/>
    <col min="7424" max="7424" width="2.5" style="8" customWidth="1"/>
    <col min="7425" max="7427" width="11" style="8"/>
    <col min="7428" max="7428" width="2.8984375" style="8" customWidth="1"/>
    <col min="7429" max="7665" width="11" style="8"/>
    <col min="7666" max="7666" width="10.19921875" style="8" customWidth="1"/>
    <col min="7667" max="7668" width="5.69921875" style="8" customWidth="1"/>
    <col min="7669" max="7669" width="1.5" style="8" customWidth="1"/>
    <col min="7670" max="7671" width="6.3984375" style="8" customWidth="1"/>
    <col min="7672" max="7672" width="1.5" style="8" customWidth="1"/>
    <col min="7673" max="7674" width="6" style="8" customWidth="1"/>
    <col min="7675" max="7679" width="11" style="8"/>
    <col min="7680" max="7680" width="2.5" style="8" customWidth="1"/>
    <col min="7681" max="7683" width="11" style="8"/>
    <col min="7684" max="7684" width="2.8984375" style="8" customWidth="1"/>
    <col min="7685" max="7921" width="11" style="8"/>
    <col min="7922" max="7922" width="10.19921875" style="8" customWidth="1"/>
    <col min="7923" max="7924" width="5.69921875" style="8" customWidth="1"/>
    <col min="7925" max="7925" width="1.5" style="8" customWidth="1"/>
    <col min="7926" max="7927" width="6.3984375" style="8" customWidth="1"/>
    <col min="7928" max="7928" width="1.5" style="8" customWidth="1"/>
    <col min="7929" max="7930" width="6" style="8" customWidth="1"/>
    <col min="7931" max="7935" width="11" style="8"/>
    <col min="7936" max="7936" width="2.5" style="8" customWidth="1"/>
    <col min="7937" max="7939" width="11" style="8"/>
    <col min="7940" max="7940" width="2.8984375" style="8" customWidth="1"/>
    <col min="7941" max="8177" width="11" style="8"/>
    <col min="8178" max="8178" width="10.19921875" style="8" customWidth="1"/>
    <col min="8179" max="8180" width="5.69921875" style="8" customWidth="1"/>
    <col min="8181" max="8181" width="1.5" style="8" customWidth="1"/>
    <col min="8182" max="8183" width="6.3984375" style="8" customWidth="1"/>
    <col min="8184" max="8184" width="1.5" style="8" customWidth="1"/>
    <col min="8185" max="8186" width="6" style="8" customWidth="1"/>
    <col min="8187" max="8191" width="11" style="8"/>
    <col min="8192" max="8192" width="2.5" style="8" customWidth="1"/>
    <col min="8193" max="8195" width="11" style="8"/>
    <col min="8196" max="8196" width="2.8984375" style="8" customWidth="1"/>
    <col min="8197" max="8433" width="11" style="8"/>
    <col min="8434" max="8434" width="10.19921875" style="8" customWidth="1"/>
    <col min="8435" max="8436" width="5.69921875" style="8" customWidth="1"/>
    <col min="8437" max="8437" width="1.5" style="8" customWidth="1"/>
    <col min="8438" max="8439" width="6.3984375" style="8" customWidth="1"/>
    <col min="8440" max="8440" width="1.5" style="8" customWidth="1"/>
    <col min="8441" max="8442" width="6" style="8" customWidth="1"/>
    <col min="8443" max="8447" width="11" style="8"/>
    <col min="8448" max="8448" width="2.5" style="8" customWidth="1"/>
    <col min="8449" max="8451" width="11" style="8"/>
    <col min="8452" max="8452" width="2.8984375" style="8" customWidth="1"/>
    <col min="8453" max="8689" width="11" style="8"/>
    <col min="8690" max="8690" width="10.19921875" style="8" customWidth="1"/>
    <col min="8691" max="8692" width="5.69921875" style="8" customWidth="1"/>
    <col min="8693" max="8693" width="1.5" style="8" customWidth="1"/>
    <col min="8694" max="8695" width="6.3984375" style="8" customWidth="1"/>
    <col min="8696" max="8696" width="1.5" style="8" customWidth="1"/>
    <col min="8697" max="8698" width="6" style="8" customWidth="1"/>
    <col min="8699" max="8703" width="11" style="8"/>
    <col min="8704" max="8704" width="2.5" style="8" customWidth="1"/>
    <col min="8705" max="8707" width="11" style="8"/>
    <col min="8708" max="8708" width="2.8984375" style="8" customWidth="1"/>
    <col min="8709" max="8945" width="11" style="8"/>
    <col min="8946" max="8946" width="10.19921875" style="8" customWidth="1"/>
    <col min="8947" max="8948" width="5.69921875" style="8" customWidth="1"/>
    <col min="8949" max="8949" width="1.5" style="8" customWidth="1"/>
    <col min="8950" max="8951" width="6.3984375" style="8" customWidth="1"/>
    <col min="8952" max="8952" width="1.5" style="8" customWidth="1"/>
    <col min="8953" max="8954" width="6" style="8" customWidth="1"/>
    <col min="8955" max="8959" width="11" style="8"/>
    <col min="8960" max="8960" width="2.5" style="8" customWidth="1"/>
    <col min="8961" max="8963" width="11" style="8"/>
    <col min="8964" max="8964" width="2.8984375" style="8" customWidth="1"/>
    <col min="8965" max="9201" width="11" style="8"/>
    <col min="9202" max="9202" width="10.19921875" style="8" customWidth="1"/>
    <col min="9203" max="9204" width="5.69921875" style="8" customWidth="1"/>
    <col min="9205" max="9205" width="1.5" style="8" customWidth="1"/>
    <col min="9206" max="9207" width="6.3984375" style="8" customWidth="1"/>
    <col min="9208" max="9208" width="1.5" style="8" customWidth="1"/>
    <col min="9209" max="9210" width="6" style="8" customWidth="1"/>
    <col min="9211" max="9215" width="11" style="8"/>
    <col min="9216" max="9216" width="2.5" style="8" customWidth="1"/>
    <col min="9217" max="9219" width="11" style="8"/>
    <col min="9220" max="9220" width="2.8984375" style="8" customWidth="1"/>
    <col min="9221" max="9457" width="11" style="8"/>
    <col min="9458" max="9458" width="10.19921875" style="8" customWidth="1"/>
    <col min="9459" max="9460" width="5.69921875" style="8" customWidth="1"/>
    <col min="9461" max="9461" width="1.5" style="8" customWidth="1"/>
    <col min="9462" max="9463" width="6.3984375" style="8" customWidth="1"/>
    <col min="9464" max="9464" width="1.5" style="8" customWidth="1"/>
    <col min="9465" max="9466" width="6" style="8" customWidth="1"/>
    <col min="9467" max="9471" width="11" style="8"/>
    <col min="9472" max="9472" width="2.5" style="8" customWidth="1"/>
    <col min="9473" max="9475" width="11" style="8"/>
    <col min="9476" max="9476" width="2.8984375" style="8" customWidth="1"/>
    <col min="9477" max="9713" width="11" style="8"/>
    <col min="9714" max="9714" width="10.19921875" style="8" customWidth="1"/>
    <col min="9715" max="9716" width="5.69921875" style="8" customWidth="1"/>
    <col min="9717" max="9717" width="1.5" style="8" customWidth="1"/>
    <col min="9718" max="9719" width="6.3984375" style="8" customWidth="1"/>
    <col min="9720" max="9720" width="1.5" style="8" customWidth="1"/>
    <col min="9721" max="9722" width="6" style="8" customWidth="1"/>
    <col min="9723" max="9727" width="11" style="8"/>
    <col min="9728" max="9728" width="2.5" style="8" customWidth="1"/>
    <col min="9729" max="9731" width="11" style="8"/>
    <col min="9732" max="9732" width="2.8984375" style="8" customWidth="1"/>
    <col min="9733" max="9969" width="11" style="8"/>
    <col min="9970" max="9970" width="10.19921875" style="8" customWidth="1"/>
    <col min="9971" max="9972" width="5.69921875" style="8" customWidth="1"/>
    <col min="9973" max="9973" width="1.5" style="8" customWidth="1"/>
    <col min="9974" max="9975" width="6.3984375" style="8" customWidth="1"/>
    <col min="9976" max="9976" width="1.5" style="8" customWidth="1"/>
    <col min="9977" max="9978" width="6" style="8" customWidth="1"/>
    <col min="9979" max="9983" width="11" style="8"/>
    <col min="9984" max="9984" width="2.5" style="8" customWidth="1"/>
    <col min="9985" max="9987" width="11" style="8"/>
    <col min="9988" max="9988" width="2.8984375" style="8" customWidth="1"/>
    <col min="9989" max="10225" width="11" style="8"/>
    <col min="10226" max="10226" width="10.19921875" style="8" customWidth="1"/>
    <col min="10227" max="10228" width="5.69921875" style="8" customWidth="1"/>
    <col min="10229" max="10229" width="1.5" style="8" customWidth="1"/>
    <col min="10230" max="10231" width="6.3984375" style="8" customWidth="1"/>
    <col min="10232" max="10232" width="1.5" style="8" customWidth="1"/>
    <col min="10233" max="10234" width="6" style="8" customWidth="1"/>
    <col min="10235" max="10239" width="11" style="8"/>
    <col min="10240" max="10240" width="2.5" style="8" customWidth="1"/>
    <col min="10241" max="10243" width="11" style="8"/>
    <col min="10244" max="10244" width="2.8984375" style="8" customWidth="1"/>
    <col min="10245" max="10481" width="11" style="8"/>
    <col min="10482" max="10482" width="10.19921875" style="8" customWidth="1"/>
    <col min="10483" max="10484" width="5.69921875" style="8" customWidth="1"/>
    <col min="10485" max="10485" width="1.5" style="8" customWidth="1"/>
    <col min="10486" max="10487" width="6.3984375" style="8" customWidth="1"/>
    <col min="10488" max="10488" width="1.5" style="8" customWidth="1"/>
    <col min="10489" max="10490" width="6" style="8" customWidth="1"/>
    <col min="10491" max="10495" width="11" style="8"/>
    <col min="10496" max="10496" width="2.5" style="8" customWidth="1"/>
    <col min="10497" max="10499" width="11" style="8"/>
    <col min="10500" max="10500" width="2.8984375" style="8" customWidth="1"/>
    <col min="10501" max="10737" width="11" style="8"/>
    <col min="10738" max="10738" width="10.19921875" style="8" customWidth="1"/>
    <col min="10739" max="10740" width="5.69921875" style="8" customWidth="1"/>
    <col min="10741" max="10741" width="1.5" style="8" customWidth="1"/>
    <col min="10742" max="10743" width="6.3984375" style="8" customWidth="1"/>
    <col min="10744" max="10744" width="1.5" style="8" customWidth="1"/>
    <col min="10745" max="10746" width="6" style="8" customWidth="1"/>
    <col min="10747" max="10751" width="11" style="8"/>
    <col min="10752" max="10752" width="2.5" style="8" customWidth="1"/>
    <col min="10753" max="10755" width="11" style="8"/>
    <col min="10756" max="10756" width="2.8984375" style="8" customWidth="1"/>
    <col min="10757" max="10993" width="11" style="8"/>
    <col min="10994" max="10994" width="10.19921875" style="8" customWidth="1"/>
    <col min="10995" max="10996" width="5.69921875" style="8" customWidth="1"/>
    <col min="10997" max="10997" width="1.5" style="8" customWidth="1"/>
    <col min="10998" max="10999" width="6.3984375" style="8" customWidth="1"/>
    <col min="11000" max="11000" width="1.5" style="8" customWidth="1"/>
    <col min="11001" max="11002" width="6" style="8" customWidth="1"/>
    <col min="11003" max="11007" width="11" style="8"/>
    <col min="11008" max="11008" width="2.5" style="8" customWidth="1"/>
    <col min="11009" max="11011" width="11" style="8"/>
    <col min="11012" max="11012" width="2.8984375" style="8" customWidth="1"/>
    <col min="11013" max="11249" width="11" style="8"/>
    <col min="11250" max="11250" width="10.19921875" style="8" customWidth="1"/>
    <col min="11251" max="11252" width="5.69921875" style="8" customWidth="1"/>
    <col min="11253" max="11253" width="1.5" style="8" customWidth="1"/>
    <col min="11254" max="11255" width="6.3984375" style="8" customWidth="1"/>
    <col min="11256" max="11256" width="1.5" style="8" customWidth="1"/>
    <col min="11257" max="11258" width="6" style="8" customWidth="1"/>
    <col min="11259" max="11263" width="11" style="8"/>
    <col min="11264" max="11264" width="2.5" style="8" customWidth="1"/>
    <col min="11265" max="11267" width="11" style="8"/>
    <col min="11268" max="11268" width="2.8984375" style="8" customWidth="1"/>
    <col min="11269" max="11505" width="11" style="8"/>
    <col min="11506" max="11506" width="10.19921875" style="8" customWidth="1"/>
    <col min="11507" max="11508" width="5.69921875" style="8" customWidth="1"/>
    <col min="11509" max="11509" width="1.5" style="8" customWidth="1"/>
    <col min="11510" max="11511" width="6.3984375" style="8" customWidth="1"/>
    <col min="11512" max="11512" width="1.5" style="8" customWidth="1"/>
    <col min="11513" max="11514" width="6" style="8" customWidth="1"/>
    <col min="11515" max="11519" width="11" style="8"/>
    <col min="11520" max="11520" width="2.5" style="8" customWidth="1"/>
    <col min="11521" max="11523" width="11" style="8"/>
    <col min="11524" max="11524" width="2.8984375" style="8" customWidth="1"/>
    <col min="11525" max="11761" width="11" style="8"/>
    <col min="11762" max="11762" width="10.19921875" style="8" customWidth="1"/>
    <col min="11763" max="11764" width="5.69921875" style="8" customWidth="1"/>
    <col min="11765" max="11765" width="1.5" style="8" customWidth="1"/>
    <col min="11766" max="11767" width="6.3984375" style="8" customWidth="1"/>
    <col min="11768" max="11768" width="1.5" style="8" customWidth="1"/>
    <col min="11769" max="11770" width="6" style="8" customWidth="1"/>
    <col min="11771" max="11775" width="11" style="8"/>
    <col min="11776" max="11776" width="2.5" style="8" customWidth="1"/>
    <col min="11777" max="11779" width="11" style="8"/>
    <col min="11780" max="11780" width="2.8984375" style="8" customWidth="1"/>
    <col min="11781" max="12017" width="11" style="8"/>
    <col min="12018" max="12018" width="10.19921875" style="8" customWidth="1"/>
    <col min="12019" max="12020" width="5.69921875" style="8" customWidth="1"/>
    <col min="12021" max="12021" width="1.5" style="8" customWidth="1"/>
    <col min="12022" max="12023" width="6.3984375" style="8" customWidth="1"/>
    <col min="12024" max="12024" width="1.5" style="8" customWidth="1"/>
    <col min="12025" max="12026" width="6" style="8" customWidth="1"/>
    <col min="12027" max="12031" width="11" style="8"/>
    <col min="12032" max="12032" width="2.5" style="8" customWidth="1"/>
    <col min="12033" max="12035" width="11" style="8"/>
    <col min="12036" max="12036" width="2.8984375" style="8" customWidth="1"/>
    <col min="12037" max="12273" width="11" style="8"/>
    <col min="12274" max="12274" width="10.19921875" style="8" customWidth="1"/>
    <col min="12275" max="12276" width="5.69921875" style="8" customWidth="1"/>
    <col min="12277" max="12277" width="1.5" style="8" customWidth="1"/>
    <col min="12278" max="12279" width="6.3984375" style="8" customWidth="1"/>
    <col min="12280" max="12280" width="1.5" style="8" customWidth="1"/>
    <col min="12281" max="12282" width="6" style="8" customWidth="1"/>
    <col min="12283" max="12287" width="11" style="8"/>
    <col min="12288" max="12288" width="2.5" style="8" customWidth="1"/>
    <col min="12289" max="12291" width="11" style="8"/>
    <col min="12292" max="12292" width="2.8984375" style="8" customWidth="1"/>
    <col min="12293" max="12529" width="11" style="8"/>
    <col min="12530" max="12530" width="10.19921875" style="8" customWidth="1"/>
    <col min="12531" max="12532" width="5.69921875" style="8" customWidth="1"/>
    <col min="12533" max="12533" width="1.5" style="8" customWidth="1"/>
    <col min="12534" max="12535" width="6.3984375" style="8" customWidth="1"/>
    <col min="12536" max="12536" width="1.5" style="8" customWidth="1"/>
    <col min="12537" max="12538" width="6" style="8" customWidth="1"/>
    <col min="12539" max="12543" width="11" style="8"/>
    <col min="12544" max="12544" width="2.5" style="8" customWidth="1"/>
    <col min="12545" max="12547" width="11" style="8"/>
    <col min="12548" max="12548" width="2.8984375" style="8" customWidth="1"/>
    <col min="12549" max="12785" width="11" style="8"/>
    <col min="12786" max="12786" width="10.19921875" style="8" customWidth="1"/>
    <col min="12787" max="12788" width="5.69921875" style="8" customWidth="1"/>
    <col min="12789" max="12789" width="1.5" style="8" customWidth="1"/>
    <col min="12790" max="12791" width="6.3984375" style="8" customWidth="1"/>
    <col min="12792" max="12792" width="1.5" style="8" customWidth="1"/>
    <col min="12793" max="12794" width="6" style="8" customWidth="1"/>
    <col min="12795" max="12799" width="11" style="8"/>
    <col min="12800" max="12800" width="2.5" style="8" customWidth="1"/>
    <col min="12801" max="12803" width="11" style="8"/>
    <col min="12804" max="12804" width="2.8984375" style="8" customWidth="1"/>
    <col min="12805" max="13041" width="11" style="8"/>
    <col min="13042" max="13042" width="10.19921875" style="8" customWidth="1"/>
    <col min="13043" max="13044" width="5.69921875" style="8" customWidth="1"/>
    <col min="13045" max="13045" width="1.5" style="8" customWidth="1"/>
    <col min="13046" max="13047" width="6.3984375" style="8" customWidth="1"/>
    <col min="13048" max="13048" width="1.5" style="8" customWidth="1"/>
    <col min="13049" max="13050" width="6" style="8" customWidth="1"/>
    <col min="13051" max="13055" width="11" style="8"/>
    <col min="13056" max="13056" width="2.5" style="8" customWidth="1"/>
    <col min="13057" max="13059" width="11" style="8"/>
    <col min="13060" max="13060" width="2.8984375" style="8" customWidth="1"/>
    <col min="13061" max="13297" width="11" style="8"/>
    <col min="13298" max="13298" width="10.19921875" style="8" customWidth="1"/>
    <col min="13299" max="13300" width="5.69921875" style="8" customWidth="1"/>
    <col min="13301" max="13301" width="1.5" style="8" customWidth="1"/>
    <col min="13302" max="13303" width="6.3984375" style="8" customWidth="1"/>
    <col min="13304" max="13304" width="1.5" style="8" customWidth="1"/>
    <col min="13305" max="13306" width="6" style="8" customWidth="1"/>
    <col min="13307" max="13311" width="11" style="8"/>
    <col min="13312" max="13312" width="2.5" style="8" customWidth="1"/>
    <col min="13313" max="13315" width="11" style="8"/>
    <col min="13316" max="13316" width="2.8984375" style="8" customWidth="1"/>
    <col min="13317" max="13553" width="11" style="8"/>
    <col min="13554" max="13554" width="10.19921875" style="8" customWidth="1"/>
    <col min="13555" max="13556" width="5.69921875" style="8" customWidth="1"/>
    <col min="13557" max="13557" width="1.5" style="8" customWidth="1"/>
    <col min="13558" max="13559" width="6.3984375" style="8" customWidth="1"/>
    <col min="13560" max="13560" width="1.5" style="8" customWidth="1"/>
    <col min="13561" max="13562" width="6" style="8" customWidth="1"/>
    <col min="13563" max="13567" width="11" style="8"/>
    <col min="13568" max="13568" width="2.5" style="8" customWidth="1"/>
    <col min="13569" max="13571" width="11" style="8"/>
    <col min="13572" max="13572" width="2.8984375" style="8" customWidth="1"/>
    <col min="13573" max="13809" width="11" style="8"/>
    <col min="13810" max="13810" width="10.19921875" style="8" customWidth="1"/>
    <col min="13811" max="13812" width="5.69921875" style="8" customWidth="1"/>
    <col min="13813" max="13813" width="1.5" style="8" customWidth="1"/>
    <col min="13814" max="13815" width="6.3984375" style="8" customWidth="1"/>
    <col min="13816" max="13816" width="1.5" style="8" customWidth="1"/>
    <col min="13817" max="13818" width="6" style="8" customWidth="1"/>
    <col min="13819" max="13823" width="11" style="8"/>
    <col min="13824" max="13824" width="2.5" style="8" customWidth="1"/>
    <col min="13825" max="13827" width="11" style="8"/>
    <col min="13828" max="13828" width="2.8984375" style="8" customWidth="1"/>
    <col min="13829" max="14065" width="11" style="8"/>
    <col min="14066" max="14066" width="10.19921875" style="8" customWidth="1"/>
    <col min="14067" max="14068" width="5.69921875" style="8" customWidth="1"/>
    <col min="14069" max="14069" width="1.5" style="8" customWidth="1"/>
    <col min="14070" max="14071" width="6.3984375" style="8" customWidth="1"/>
    <col min="14072" max="14072" width="1.5" style="8" customWidth="1"/>
    <col min="14073" max="14074" width="6" style="8" customWidth="1"/>
    <col min="14075" max="14079" width="11" style="8"/>
    <col min="14080" max="14080" width="2.5" style="8" customWidth="1"/>
    <col min="14081" max="14083" width="11" style="8"/>
    <col min="14084" max="14084" width="2.8984375" style="8" customWidth="1"/>
    <col min="14085" max="14321" width="11" style="8"/>
    <col min="14322" max="14322" width="10.19921875" style="8" customWidth="1"/>
    <col min="14323" max="14324" width="5.69921875" style="8" customWidth="1"/>
    <col min="14325" max="14325" width="1.5" style="8" customWidth="1"/>
    <col min="14326" max="14327" width="6.3984375" style="8" customWidth="1"/>
    <col min="14328" max="14328" width="1.5" style="8" customWidth="1"/>
    <col min="14329" max="14330" width="6" style="8" customWidth="1"/>
    <col min="14331" max="14335" width="11" style="8"/>
    <col min="14336" max="14336" width="2.5" style="8" customWidth="1"/>
    <col min="14337" max="14339" width="11" style="8"/>
    <col min="14340" max="14340" width="2.8984375" style="8" customWidth="1"/>
    <col min="14341" max="14577" width="11" style="8"/>
    <col min="14578" max="14578" width="10.19921875" style="8" customWidth="1"/>
    <col min="14579" max="14580" width="5.69921875" style="8" customWidth="1"/>
    <col min="14581" max="14581" width="1.5" style="8" customWidth="1"/>
    <col min="14582" max="14583" width="6.3984375" style="8" customWidth="1"/>
    <col min="14584" max="14584" width="1.5" style="8" customWidth="1"/>
    <col min="14585" max="14586" width="6" style="8" customWidth="1"/>
    <col min="14587" max="14591" width="11" style="8"/>
    <col min="14592" max="14592" width="2.5" style="8" customWidth="1"/>
    <col min="14593" max="14595" width="11" style="8"/>
    <col min="14596" max="14596" width="2.8984375" style="8" customWidth="1"/>
    <col min="14597" max="14833" width="11" style="8"/>
    <col min="14834" max="14834" width="10.19921875" style="8" customWidth="1"/>
    <col min="14835" max="14836" width="5.69921875" style="8" customWidth="1"/>
    <col min="14837" max="14837" width="1.5" style="8" customWidth="1"/>
    <col min="14838" max="14839" width="6.3984375" style="8" customWidth="1"/>
    <col min="14840" max="14840" width="1.5" style="8" customWidth="1"/>
    <col min="14841" max="14842" width="6" style="8" customWidth="1"/>
    <col min="14843" max="14847" width="11" style="8"/>
    <col min="14848" max="14848" width="2.5" style="8" customWidth="1"/>
    <col min="14849" max="14851" width="11" style="8"/>
    <col min="14852" max="14852" width="2.8984375" style="8" customWidth="1"/>
    <col min="14853" max="15089" width="11" style="8"/>
    <col min="15090" max="15090" width="10.19921875" style="8" customWidth="1"/>
    <col min="15091" max="15092" width="5.69921875" style="8" customWidth="1"/>
    <col min="15093" max="15093" width="1.5" style="8" customWidth="1"/>
    <col min="15094" max="15095" width="6.3984375" style="8" customWidth="1"/>
    <col min="15096" max="15096" width="1.5" style="8" customWidth="1"/>
    <col min="15097" max="15098" width="6" style="8" customWidth="1"/>
    <col min="15099" max="15103" width="11" style="8"/>
    <col min="15104" max="15104" width="2.5" style="8" customWidth="1"/>
    <col min="15105" max="15107" width="11" style="8"/>
    <col min="15108" max="15108" width="2.8984375" style="8" customWidth="1"/>
    <col min="15109" max="15345" width="11" style="8"/>
    <col min="15346" max="15346" width="10.19921875" style="8" customWidth="1"/>
    <col min="15347" max="15348" width="5.69921875" style="8" customWidth="1"/>
    <col min="15349" max="15349" width="1.5" style="8" customWidth="1"/>
    <col min="15350" max="15351" width="6.3984375" style="8" customWidth="1"/>
    <col min="15352" max="15352" width="1.5" style="8" customWidth="1"/>
    <col min="15353" max="15354" width="6" style="8" customWidth="1"/>
    <col min="15355" max="15359" width="11" style="8"/>
    <col min="15360" max="15360" width="2.5" style="8" customWidth="1"/>
    <col min="15361" max="15363" width="11" style="8"/>
    <col min="15364" max="15364" width="2.8984375" style="8" customWidth="1"/>
    <col min="15365" max="15601" width="11" style="8"/>
    <col min="15602" max="15602" width="10.19921875" style="8" customWidth="1"/>
    <col min="15603" max="15604" width="5.69921875" style="8" customWidth="1"/>
    <col min="15605" max="15605" width="1.5" style="8" customWidth="1"/>
    <col min="15606" max="15607" width="6.3984375" style="8" customWidth="1"/>
    <col min="15608" max="15608" width="1.5" style="8" customWidth="1"/>
    <col min="15609" max="15610" width="6" style="8" customWidth="1"/>
    <col min="15611" max="15615" width="11" style="8"/>
    <col min="15616" max="15616" width="2.5" style="8" customWidth="1"/>
    <col min="15617" max="15619" width="11" style="8"/>
    <col min="15620" max="15620" width="2.8984375" style="8" customWidth="1"/>
    <col min="15621" max="15857" width="11" style="8"/>
    <col min="15858" max="15858" width="10.19921875" style="8" customWidth="1"/>
    <col min="15859" max="15860" width="5.69921875" style="8" customWidth="1"/>
    <col min="15861" max="15861" width="1.5" style="8" customWidth="1"/>
    <col min="15862" max="15863" width="6.3984375" style="8" customWidth="1"/>
    <col min="15864" max="15864" width="1.5" style="8" customWidth="1"/>
    <col min="15865" max="15866" width="6" style="8" customWidth="1"/>
    <col min="15867" max="15871" width="11" style="8"/>
    <col min="15872" max="15872" width="2.5" style="8" customWidth="1"/>
    <col min="15873" max="15875" width="11" style="8"/>
    <col min="15876" max="15876" width="2.8984375" style="8" customWidth="1"/>
    <col min="15877" max="16113" width="11" style="8"/>
    <col min="16114" max="16114" width="10.19921875" style="8" customWidth="1"/>
    <col min="16115" max="16116" width="5.69921875" style="8" customWidth="1"/>
    <col min="16117" max="16117" width="1.5" style="8" customWidth="1"/>
    <col min="16118" max="16119" width="6.3984375" style="8" customWidth="1"/>
    <col min="16120" max="16120" width="1.5" style="8" customWidth="1"/>
    <col min="16121" max="16122" width="6" style="8" customWidth="1"/>
    <col min="16123" max="16127" width="11" style="8"/>
    <col min="16128" max="16128" width="2.5" style="8" customWidth="1"/>
    <col min="16129" max="16131" width="11" style="8"/>
    <col min="16132" max="16132" width="2.8984375" style="8" customWidth="1"/>
    <col min="16133" max="16384" width="11" style="8"/>
  </cols>
  <sheetData>
    <row r="1" spans="1:10" x14ac:dyDescent="0.25">
      <c r="A1" s="103"/>
      <c r="B1" s="103"/>
      <c r="C1" s="103"/>
      <c r="D1" s="103"/>
      <c r="E1" s="103"/>
    </row>
    <row r="2" spans="1:10" x14ac:dyDescent="0.25">
      <c r="A2" s="104" t="s">
        <v>505</v>
      </c>
      <c r="B2" s="105"/>
      <c r="C2" s="105"/>
      <c r="D2" s="105"/>
      <c r="E2" s="105"/>
    </row>
    <row r="3" spans="1:10" x14ac:dyDescent="0.25">
      <c r="A3" s="104"/>
      <c r="B3" s="105"/>
      <c r="C3" s="105"/>
      <c r="D3" s="105"/>
      <c r="E3" s="105"/>
    </row>
    <row r="4" spans="1:10" ht="15.05" thickBot="1" x14ac:dyDescent="0.3">
      <c r="A4" s="106" t="s">
        <v>187</v>
      </c>
      <c r="B4" s="107"/>
      <c r="C4" s="107"/>
      <c r="D4" s="113"/>
      <c r="E4" s="107"/>
      <c r="F4" s="112"/>
      <c r="G4" s="113"/>
      <c r="H4" s="108"/>
      <c r="I4" s="108"/>
      <c r="J4" s="108" t="s">
        <v>580</v>
      </c>
    </row>
    <row r="6" spans="1:10" s="4" customFormat="1" ht="13.15" x14ac:dyDescent="0.25">
      <c r="A6" s="1" t="s">
        <v>390</v>
      </c>
      <c r="B6" s="1"/>
      <c r="C6" s="2"/>
      <c r="D6" s="3"/>
      <c r="E6" s="3"/>
      <c r="F6" s="3"/>
      <c r="G6" s="3"/>
    </row>
    <row r="7" spans="1:10" ht="5.35" customHeight="1" x14ac:dyDescent="0.25"/>
    <row r="8" spans="1:10" s="13" customFormat="1" ht="35.700000000000003" x14ac:dyDescent="0.25">
      <c r="A8" s="9" t="s">
        <v>0</v>
      </c>
      <c r="B8" s="9" t="s">
        <v>1</v>
      </c>
      <c r="C8" s="10" t="s">
        <v>2</v>
      </c>
      <c r="D8" s="11" t="s">
        <v>383</v>
      </c>
      <c r="E8" s="11" t="s">
        <v>3</v>
      </c>
      <c r="F8" s="12" t="s">
        <v>384</v>
      </c>
      <c r="G8" s="12" t="s">
        <v>503</v>
      </c>
      <c r="H8" s="11" t="s">
        <v>190</v>
      </c>
      <c r="I8" s="11" t="s">
        <v>220</v>
      </c>
      <c r="J8" s="11" t="s">
        <v>191</v>
      </c>
    </row>
    <row r="9" spans="1:10" s="21" customFormat="1" ht="15.05" customHeight="1" x14ac:dyDescent="0.2">
      <c r="A9" s="14" t="s">
        <v>4</v>
      </c>
      <c r="B9" s="15" t="s">
        <v>5</v>
      </c>
      <c r="C9" s="16" t="s">
        <v>6</v>
      </c>
      <c r="D9" s="18">
        <v>34</v>
      </c>
      <c r="E9" s="17">
        <v>51</v>
      </c>
      <c r="F9" s="19">
        <v>5.32</v>
      </c>
      <c r="G9" s="20">
        <v>3.1</v>
      </c>
      <c r="H9" s="18" t="s">
        <v>391</v>
      </c>
      <c r="I9" s="18">
        <v>39</v>
      </c>
      <c r="J9" s="20" t="s">
        <v>194</v>
      </c>
    </row>
    <row r="10" spans="1:10" s="21" customFormat="1" ht="15.05" customHeight="1" x14ac:dyDescent="0.2">
      <c r="A10" s="119" t="s">
        <v>7</v>
      </c>
      <c r="B10" s="120" t="s">
        <v>5</v>
      </c>
      <c r="C10" s="121" t="s">
        <v>188</v>
      </c>
      <c r="D10" s="122">
        <v>14</v>
      </c>
      <c r="E10" s="123">
        <v>37</v>
      </c>
      <c r="F10" s="124">
        <v>2</v>
      </c>
      <c r="G10" s="125">
        <v>1</v>
      </c>
      <c r="H10" s="122" t="s">
        <v>241</v>
      </c>
      <c r="I10" s="122">
        <v>38.5</v>
      </c>
      <c r="J10" s="125" t="s">
        <v>192</v>
      </c>
    </row>
    <row r="11" spans="1:10" s="21" customFormat="1" ht="15.05" customHeight="1" x14ac:dyDescent="0.2">
      <c r="A11" s="27" t="s">
        <v>9</v>
      </c>
      <c r="B11" s="28" t="s">
        <v>5</v>
      </c>
      <c r="C11" s="29" t="s">
        <v>189</v>
      </c>
      <c r="D11" s="31">
        <v>15</v>
      </c>
      <c r="E11" s="30">
        <v>18</v>
      </c>
      <c r="F11" s="22">
        <v>1</v>
      </c>
      <c r="G11" s="32">
        <v>0.5</v>
      </c>
      <c r="H11" s="31" t="s">
        <v>277</v>
      </c>
      <c r="I11" s="31">
        <v>39</v>
      </c>
      <c r="J11" s="32" t="s">
        <v>192</v>
      </c>
    </row>
    <row r="12" spans="1:10" s="21" customFormat="1" ht="15.05" customHeight="1" x14ac:dyDescent="0.2">
      <c r="A12" s="14" t="s">
        <v>11</v>
      </c>
      <c r="B12" s="15" t="s">
        <v>5</v>
      </c>
      <c r="C12" s="16" t="s">
        <v>12</v>
      </c>
      <c r="D12" s="18">
        <v>18</v>
      </c>
      <c r="E12" s="17">
        <v>26</v>
      </c>
      <c r="F12" s="19">
        <v>0.46</v>
      </c>
      <c r="G12" s="20">
        <v>0.2</v>
      </c>
      <c r="H12" s="117" t="s">
        <v>392</v>
      </c>
      <c r="I12" s="18">
        <v>38</v>
      </c>
      <c r="J12" s="20" t="s">
        <v>192</v>
      </c>
    </row>
    <row r="13" spans="1:10" s="21" customFormat="1" ht="15.05" customHeight="1" x14ac:dyDescent="0.2">
      <c r="A13" s="14" t="s">
        <v>13</v>
      </c>
      <c r="B13" s="15" t="s">
        <v>14</v>
      </c>
      <c r="C13" s="126" t="s">
        <v>312</v>
      </c>
      <c r="D13" s="18">
        <v>88</v>
      </c>
      <c r="E13" s="17">
        <v>115</v>
      </c>
      <c r="F13" s="19">
        <v>26.4</v>
      </c>
      <c r="G13" s="20">
        <v>12</v>
      </c>
      <c r="H13" s="18" t="s">
        <v>235</v>
      </c>
      <c r="I13" s="18">
        <v>48</v>
      </c>
      <c r="J13" s="20" t="s">
        <v>194</v>
      </c>
    </row>
    <row r="14" spans="1:10" s="21" customFormat="1" ht="15.05" customHeight="1" x14ac:dyDescent="0.2">
      <c r="A14" s="46"/>
      <c r="B14" s="127" t="s">
        <v>5</v>
      </c>
      <c r="C14" s="128" t="s">
        <v>225</v>
      </c>
      <c r="D14" s="129">
        <v>15</v>
      </c>
      <c r="E14" s="130">
        <v>27</v>
      </c>
      <c r="F14" s="131">
        <v>0.65</v>
      </c>
      <c r="G14" s="132">
        <v>0.7</v>
      </c>
      <c r="H14" s="129" t="s">
        <v>277</v>
      </c>
      <c r="I14" s="129">
        <v>38.5</v>
      </c>
      <c r="J14" s="132" t="s">
        <v>192</v>
      </c>
    </row>
    <row r="15" spans="1:10" s="21" customFormat="1" ht="15.05" customHeight="1" x14ac:dyDescent="0.2">
      <c r="A15" s="14" t="s">
        <v>15</v>
      </c>
      <c r="B15" s="15" t="s">
        <v>14</v>
      </c>
      <c r="C15" s="35" t="s">
        <v>15</v>
      </c>
      <c r="D15" s="18">
        <v>78</v>
      </c>
      <c r="E15" s="17">
        <v>105</v>
      </c>
      <c r="F15" s="20">
        <v>23.9</v>
      </c>
      <c r="G15" s="20">
        <v>12.1</v>
      </c>
      <c r="H15" s="18" t="s">
        <v>257</v>
      </c>
      <c r="I15" s="18">
        <v>46</v>
      </c>
      <c r="J15" s="20" t="s">
        <v>194</v>
      </c>
    </row>
    <row r="16" spans="1:10" s="24" customFormat="1" ht="15.05" customHeight="1" x14ac:dyDescent="0.25">
      <c r="A16" s="33"/>
      <c r="B16" s="27" t="s">
        <v>16</v>
      </c>
      <c r="C16" s="36"/>
      <c r="D16" s="38">
        <v>78</v>
      </c>
      <c r="E16" s="37">
        <v>105</v>
      </c>
      <c r="F16" s="40">
        <f>F15</f>
        <v>23.9</v>
      </c>
      <c r="G16" s="40">
        <f>G15</f>
        <v>12.1</v>
      </c>
      <c r="H16" s="38" t="s">
        <v>193</v>
      </c>
      <c r="I16" s="38" t="s">
        <v>193</v>
      </c>
      <c r="J16" s="40" t="s">
        <v>193</v>
      </c>
    </row>
    <row r="17" spans="1:10" s="21" customFormat="1" ht="15.05" customHeight="1" x14ac:dyDescent="0.2">
      <c r="A17" s="27"/>
      <c r="B17" s="28" t="s">
        <v>5</v>
      </c>
      <c r="C17" s="29" t="s">
        <v>17</v>
      </c>
      <c r="D17" s="31">
        <v>15</v>
      </c>
      <c r="E17" s="30">
        <v>21</v>
      </c>
      <c r="F17" s="22">
        <v>1.32</v>
      </c>
      <c r="G17" s="32">
        <v>0.7</v>
      </c>
      <c r="H17" s="31" t="s">
        <v>309</v>
      </c>
      <c r="I17" s="31">
        <v>38</v>
      </c>
      <c r="J17" s="32" t="s">
        <v>192</v>
      </c>
    </row>
    <row r="18" spans="1:10" s="21" customFormat="1" ht="15.05" customHeight="1" x14ac:dyDescent="0.25">
      <c r="A18" s="27"/>
      <c r="B18" s="41"/>
      <c r="C18" s="29" t="s">
        <v>18</v>
      </c>
      <c r="D18" s="31">
        <v>15</v>
      </c>
      <c r="E18" s="30">
        <v>27</v>
      </c>
      <c r="F18" s="22">
        <v>1.56</v>
      </c>
      <c r="G18" s="32">
        <v>0.8</v>
      </c>
      <c r="H18" s="32" t="s">
        <v>310</v>
      </c>
      <c r="I18" s="31">
        <v>38</v>
      </c>
      <c r="J18" s="32" t="s">
        <v>192</v>
      </c>
    </row>
    <row r="19" spans="1:10" s="21" customFormat="1" ht="15.05" customHeight="1" x14ac:dyDescent="0.25">
      <c r="A19" s="27"/>
      <c r="B19" s="41"/>
      <c r="C19" s="29" t="s">
        <v>19</v>
      </c>
      <c r="D19" s="31">
        <v>16</v>
      </c>
      <c r="E19" s="30">
        <v>24</v>
      </c>
      <c r="F19" s="22">
        <v>1.32</v>
      </c>
      <c r="G19" s="32">
        <v>0.7</v>
      </c>
      <c r="H19" s="31" t="s">
        <v>309</v>
      </c>
      <c r="I19" s="31">
        <v>38</v>
      </c>
      <c r="J19" s="32" t="s">
        <v>192</v>
      </c>
    </row>
    <row r="20" spans="1:10" s="44" customFormat="1" ht="15.05" customHeight="1" x14ac:dyDescent="0.25">
      <c r="A20" s="27"/>
      <c r="B20" s="27" t="s">
        <v>20</v>
      </c>
      <c r="C20" s="36"/>
      <c r="D20" s="37">
        <f>SUM(D17:D19)</f>
        <v>46</v>
      </c>
      <c r="E20" s="37">
        <f>SUM(E17:E19)</f>
        <v>72</v>
      </c>
      <c r="F20" s="43">
        <f t="shared" ref="F20:G20" si="0">SUM(F17:F19)</f>
        <v>4.2</v>
      </c>
      <c r="G20" s="43">
        <f t="shared" si="0"/>
        <v>2.2000000000000002</v>
      </c>
      <c r="H20" s="37" t="s">
        <v>193</v>
      </c>
      <c r="I20" s="37" t="s">
        <v>193</v>
      </c>
      <c r="J20" s="43" t="s">
        <v>193</v>
      </c>
    </row>
    <row r="21" spans="1:10" s="21" customFormat="1" ht="15.05" customHeight="1" x14ac:dyDescent="0.2">
      <c r="A21" s="14" t="s">
        <v>21</v>
      </c>
      <c r="B21" s="15" t="s">
        <v>14</v>
      </c>
      <c r="C21" s="16" t="s">
        <v>22</v>
      </c>
      <c r="D21" s="18">
        <v>20</v>
      </c>
      <c r="E21" s="17">
        <v>20</v>
      </c>
      <c r="F21" s="19">
        <v>4.2</v>
      </c>
      <c r="G21" s="20">
        <v>2.6</v>
      </c>
      <c r="H21" s="18" t="s">
        <v>235</v>
      </c>
      <c r="I21" s="18">
        <v>47</v>
      </c>
      <c r="J21" s="20" t="s">
        <v>194</v>
      </c>
    </row>
    <row r="22" spans="1:10" s="21" customFormat="1" ht="15.05" customHeight="1" x14ac:dyDescent="0.25">
      <c r="A22" s="27"/>
      <c r="B22" s="41"/>
      <c r="C22" s="29" t="s">
        <v>23</v>
      </c>
      <c r="D22" s="31">
        <v>74</v>
      </c>
      <c r="E22" s="30">
        <v>74</v>
      </c>
      <c r="F22" s="22">
        <v>20.6</v>
      </c>
      <c r="G22" s="32">
        <v>13.1</v>
      </c>
      <c r="H22" s="31" t="s">
        <v>235</v>
      </c>
      <c r="I22" s="31">
        <v>47</v>
      </c>
      <c r="J22" s="32" t="s">
        <v>194</v>
      </c>
    </row>
    <row r="23" spans="1:10" s="21" customFormat="1" ht="15.05" customHeight="1" x14ac:dyDescent="0.25">
      <c r="A23" s="27"/>
      <c r="B23" s="41"/>
      <c r="C23" s="29" t="s">
        <v>24</v>
      </c>
      <c r="D23" s="31">
        <v>61</v>
      </c>
      <c r="E23" s="30">
        <v>80</v>
      </c>
      <c r="F23" s="22">
        <v>16.399999999999999</v>
      </c>
      <c r="G23" s="32">
        <v>9.6</v>
      </c>
      <c r="H23" s="31" t="s">
        <v>235</v>
      </c>
      <c r="I23" s="31">
        <v>45</v>
      </c>
      <c r="J23" s="32" t="s">
        <v>194</v>
      </c>
    </row>
    <row r="24" spans="1:10" s="21" customFormat="1" ht="15.05" customHeight="1" x14ac:dyDescent="0.25">
      <c r="A24" s="27"/>
      <c r="B24" s="41"/>
      <c r="C24" s="29" t="s">
        <v>393</v>
      </c>
      <c r="D24" s="31">
        <v>70</v>
      </c>
      <c r="E24" s="30">
        <v>84</v>
      </c>
      <c r="F24" s="22">
        <v>18.5</v>
      </c>
      <c r="G24" s="32">
        <v>10.9</v>
      </c>
      <c r="H24" s="31" t="s">
        <v>235</v>
      </c>
      <c r="I24" s="31">
        <v>46</v>
      </c>
      <c r="J24" s="32" t="s">
        <v>194</v>
      </c>
    </row>
    <row r="25" spans="1:10" s="21" customFormat="1" ht="15.05" customHeight="1" x14ac:dyDescent="0.25">
      <c r="A25" s="27"/>
      <c r="B25" s="41"/>
      <c r="C25" s="29" t="s">
        <v>25</v>
      </c>
      <c r="D25" s="31">
        <v>90</v>
      </c>
      <c r="E25" s="30">
        <v>117</v>
      </c>
      <c r="F25" s="22">
        <v>27.6</v>
      </c>
      <c r="G25" s="32">
        <v>19.8</v>
      </c>
      <c r="H25" s="31" t="s">
        <v>236</v>
      </c>
      <c r="I25" s="31">
        <v>47</v>
      </c>
      <c r="J25" s="32" t="s">
        <v>194</v>
      </c>
    </row>
    <row r="26" spans="1:10" s="21" customFormat="1" ht="15.05" customHeight="1" x14ac:dyDescent="0.25">
      <c r="A26" s="27"/>
      <c r="B26" s="41"/>
      <c r="C26" s="29" t="s">
        <v>26</v>
      </c>
      <c r="D26" s="31">
        <v>43</v>
      </c>
      <c r="E26" s="30">
        <v>56</v>
      </c>
      <c r="F26" s="22">
        <v>12.7</v>
      </c>
      <c r="G26" s="32">
        <v>8</v>
      </c>
      <c r="H26" s="31" t="s">
        <v>257</v>
      </c>
      <c r="I26" s="31">
        <v>46</v>
      </c>
      <c r="J26" s="32" t="s">
        <v>194</v>
      </c>
    </row>
    <row r="27" spans="1:10" s="44" customFormat="1" ht="15.05" customHeight="1" x14ac:dyDescent="0.25">
      <c r="A27" s="27"/>
      <c r="B27" s="27" t="s">
        <v>16</v>
      </c>
      <c r="C27" s="36"/>
      <c r="D27" s="37">
        <f>SUM(D21:D26)</f>
        <v>358</v>
      </c>
      <c r="E27" s="37">
        <f>SUM(E21:E26)</f>
        <v>431</v>
      </c>
      <c r="F27" s="43">
        <f t="shared" ref="F27:G27" si="1">SUM(F21:F26)</f>
        <v>100.00000000000001</v>
      </c>
      <c r="G27" s="43">
        <f t="shared" si="1"/>
        <v>64</v>
      </c>
      <c r="H27" s="37" t="s">
        <v>193</v>
      </c>
      <c r="I27" s="37" t="s">
        <v>193</v>
      </c>
      <c r="J27" s="43" t="s">
        <v>193</v>
      </c>
    </row>
    <row r="28" spans="1:10" s="21" customFormat="1" ht="15.05" customHeight="1" x14ac:dyDescent="0.2">
      <c r="A28" s="27"/>
      <c r="B28" s="28" t="s">
        <v>5</v>
      </c>
      <c r="C28" s="29" t="s">
        <v>27</v>
      </c>
      <c r="D28" s="31">
        <v>15</v>
      </c>
      <c r="E28" s="30">
        <v>34</v>
      </c>
      <c r="F28" s="22">
        <v>2.56</v>
      </c>
      <c r="G28" s="32">
        <v>1.8</v>
      </c>
      <c r="H28" s="31" t="s">
        <v>239</v>
      </c>
      <c r="I28" s="31">
        <v>38</v>
      </c>
      <c r="J28" s="32" t="s">
        <v>192</v>
      </c>
    </row>
    <row r="29" spans="1:10" s="21" customFormat="1" ht="15.05" customHeight="1" x14ac:dyDescent="0.25">
      <c r="A29" s="27"/>
      <c r="B29" s="41"/>
      <c r="C29" s="29" t="s">
        <v>28</v>
      </c>
      <c r="D29" s="31">
        <v>26</v>
      </c>
      <c r="E29" s="30">
        <v>61</v>
      </c>
      <c r="F29" s="22">
        <v>5.2</v>
      </c>
      <c r="G29" s="32">
        <v>3.2</v>
      </c>
      <c r="H29" s="31" t="s">
        <v>240</v>
      </c>
      <c r="I29" s="31">
        <v>46</v>
      </c>
      <c r="J29" s="32" t="s">
        <v>192</v>
      </c>
    </row>
    <row r="30" spans="1:10" s="21" customFormat="1" ht="15.05" customHeight="1" x14ac:dyDescent="0.25">
      <c r="A30" s="27"/>
      <c r="B30" s="41"/>
      <c r="C30" s="29" t="s">
        <v>237</v>
      </c>
      <c r="D30" s="31">
        <v>20</v>
      </c>
      <c r="E30" s="30">
        <v>40</v>
      </c>
      <c r="F30" s="22">
        <v>2.5499999999999998</v>
      </c>
      <c r="G30" s="32">
        <v>1.7</v>
      </c>
      <c r="H30" s="31" t="s">
        <v>239</v>
      </c>
      <c r="I30" s="31">
        <v>38.5</v>
      </c>
      <c r="J30" s="32" t="s">
        <v>192</v>
      </c>
    </row>
    <row r="31" spans="1:10" s="21" customFormat="1" ht="15.05" customHeight="1" x14ac:dyDescent="0.25">
      <c r="A31" s="27"/>
      <c r="B31" s="41"/>
      <c r="C31" s="29" t="s">
        <v>30</v>
      </c>
      <c r="D31" s="31">
        <v>23</v>
      </c>
      <c r="E31" s="30">
        <v>49</v>
      </c>
      <c r="F31" s="22">
        <v>3.16</v>
      </c>
      <c r="G31" s="32">
        <v>1.8</v>
      </c>
      <c r="H31" s="31" t="s">
        <v>239</v>
      </c>
      <c r="I31" s="31">
        <v>39</v>
      </c>
      <c r="J31" s="32" t="s">
        <v>192</v>
      </c>
    </row>
    <row r="32" spans="1:10" s="21" customFormat="1" ht="15.05" customHeight="1" x14ac:dyDescent="0.25">
      <c r="A32" s="27"/>
      <c r="B32" s="27" t="s">
        <v>20</v>
      </c>
      <c r="C32" s="29"/>
      <c r="D32" s="37">
        <f>SUM(D28:D31)</f>
        <v>84</v>
      </c>
      <c r="E32" s="37">
        <f>SUM(E28:E31)</f>
        <v>184</v>
      </c>
      <c r="F32" s="43">
        <f t="shared" ref="F32:G32" si="2">SUM(F28:F31)</f>
        <v>13.469999999999999</v>
      </c>
      <c r="G32" s="43">
        <f t="shared" si="2"/>
        <v>8.5</v>
      </c>
      <c r="H32" s="37" t="s">
        <v>193</v>
      </c>
      <c r="I32" s="37" t="s">
        <v>193</v>
      </c>
      <c r="J32" s="43" t="s">
        <v>193</v>
      </c>
    </row>
    <row r="33" spans="1:10" s="21" customFormat="1" ht="15.05" customHeight="1" x14ac:dyDescent="0.2">
      <c r="A33" s="119" t="s">
        <v>31</v>
      </c>
      <c r="B33" s="120" t="s">
        <v>5</v>
      </c>
      <c r="C33" s="121" t="s">
        <v>313</v>
      </c>
      <c r="D33" s="122">
        <v>16</v>
      </c>
      <c r="E33" s="123">
        <v>24</v>
      </c>
      <c r="F33" s="124">
        <v>0.8</v>
      </c>
      <c r="G33" s="125">
        <v>0.4</v>
      </c>
      <c r="H33" s="122" t="s">
        <v>242</v>
      </c>
      <c r="I33" s="122">
        <v>39</v>
      </c>
      <c r="J33" s="125" t="s">
        <v>192</v>
      </c>
    </row>
    <row r="34" spans="1:10" s="21" customFormat="1" ht="15.05" customHeight="1" x14ac:dyDescent="0.2">
      <c r="A34" s="14" t="s">
        <v>32</v>
      </c>
      <c r="B34" s="15" t="s">
        <v>5</v>
      </c>
      <c r="C34" s="16" t="s">
        <v>33</v>
      </c>
      <c r="D34" s="18">
        <v>24</v>
      </c>
      <c r="E34" s="17">
        <v>30</v>
      </c>
      <c r="F34" s="19">
        <v>1.7</v>
      </c>
      <c r="G34" s="20">
        <v>0.7</v>
      </c>
      <c r="H34" s="18" t="s">
        <v>243</v>
      </c>
      <c r="I34" s="18">
        <v>38</v>
      </c>
      <c r="J34" s="20" t="s">
        <v>192</v>
      </c>
    </row>
    <row r="35" spans="1:10" s="21" customFormat="1" ht="15.05" customHeight="1" x14ac:dyDescent="0.2">
      <c r="A35" s="14" t="s">
        <v>34</v>
      </c>
      <c r="B35" s="15" t="s">
        <v>14</v>
      </c>
      <c r="C35" s="126" t="s">
        <v>394</v>
      </c>
      <c r="D35" s="18">
        <v>36</v>
      </c>
      <c r="E35" s="17">
        <v>47</v>
      </c>
      <c r="F35" s="19">
        <v>9.3000000000000007</v>
      </c>
      <c r="G35" s="20">
        <v>6</v>
      </c>
      <c r="H35" s="18" t="s">
        <v>235</v>
      </c>
      <c r="I35" s="18" t="s">
        <v>232</v>
      </c>
      <c r="J35" s="20" t="s">
        <v>194</v>
      </c>
    </row>
    <row r="36" spans="1:10" s="21" customFormat="1" ht="15.05" customHeight="1" x14ac:dyDescent="0.2">
      <c r="A36" s="27"/>
      <c r="B36" s="28"/>
      <c r="C36" s="34" t="s">
        <v>314</v>
      </c>
      <c r="D36" s="31">
        <v>54</v>
      </c>
      <c r="E36" s="30">
        <v>69</v>
      </c>
      <c r="F36" s="22">
        <v>14.1</v>
      </c>
      <c r="G36" s="32">
        <v>8.8000000000000007</v>
      </c>
      <c r="H36" s="31" t="s">
        <v>244</v>
      </c>
      <c r="I36" s="31" t="s">
        <v>232</v>
      </c>
      <c r="J36" s="32" t="s">
        <v>194</v>
      </c>
    </row>
    <row r="37" spans="1:10" s="21" customFormat="1" ht="15.05" customHeight="1" x14ac:dyDescent="0.2">
      <c r="A37" s="27"/>
      <c r="B37" s="28"/>
      <c r="C37" s="34" t="s">
        <v>218</v>
      </c>
      <c r="D37" s="31">
        <v>63</v>
      </c>
      <c r="E37" s="30">
        <v>76</v>
      </c>
      <c r="F37" s="22">
        <v>17</v>
      </c>
      <c r="G37" s="32">
        <v>10</v>
      </c>
      <c r="H37" s="31" t="s">
        <v>235</v>
      </c>
      <c r="I37" s="31" t="s">
        <v>232</v>
      </c>
      <c r="J37" s="32" t="s">
        <v>194</v>
      </c>
    </row>
    <row r="38" spans="1:10" s="44" customFormat="1" ht="15.05" customHeight="1" x14ac:dyDescent="0.25">
      <c r="A38" s="27"/>
      <c r="B38" s="27" t="s">
        <v>16</v>
      </c>
      <c r="C38" s="36"/>
      <c r="D38" s="37">
        <f>SUM(D35:D37)</f>
        <v>153</v>
      </c>
      <c r="E38" s="37">
        <f>SUM(E35:E37)</f>
        <v>192</v>
      </c>
      <c r="F38" s="43">
        <f t="shared" ref="F38:G38" si="3">SUM(F35:F37)</f>
        <v>40.4</v>
      </c>
      <c r="G38" s="43">
        <f t="shared" si="3"/>
        <v>24.8</v>
      </c>
      <c r="H38" s="38" t="s">
        <v>193</v>
      </c>
      <c r="I38" s="38" t="s">
        <v>193</v>
      </c>
      <c r="J38" s="40" t="s">
        <v>193</v>
      </c>
    </row>
    <row r="39" spans="1:10" s="51" customFormat="1" ht="15.05" customHeight="1" x14ac:dyDescent="0.25">
      <c r="A39" s="47"/>
      <c r="B39" s="48" t="s">
        <v>5</v>
      </c>
      <c r="C39" s="53" t="s">
        <v>36</v>
      </c>
      <c r="D39" s="50">
        <v>36</v>
      </c>
      <c r="E39" s="49">
        <v>35</v>
      </c>
      <c r="F39" s="22">
        <v>7.2</v>
      </c>
      <c r="G39" s="22">
        <v>2.4</v>
      </c>
      <c r="H39" s="50" t="s">
        <v>239</v>
      </c>
      <c r="I39" s="50" t="s">
        <v>246</v>
      </c>
      <c r="J39" s="22" t="s">
        <v>194</v>
      </c>
    </row>
    <row r="40" spans="1:10" s="51" customFormat="1" ht="15.05" customHeight="1" x14ac:dyDescent="0.25">
      <c r="A40" s="47"/>
      <c r="B40" s="48"/>
      <c r="C40" s="53" t="s">
        <v>38</v>
      </c>
      <c r="D40" s="50">
        <v>22</v>
      </c>
      <c r="E40" s="49">
        <v>46</v>
      </c>
      <c r="F40" s="22">
        <v>3.25</v>
      </c>
      <c r="G40" s="22">
        <v>1.4</v>
      </c>
      <c r="H40" s="50" t="s">
        <v>247</v>
      </c>
      <c r="I40" s="50" t="s">
        <v>238</v>
      </c>
      <c r="J40" s="22" t="s">
        <v>192</v>
      </c>
    </row>
    <row r="41" spans="1:10" s="51" customFormat="1" ht="15.05" customHeight="1" x14ac:dyDescent="0.25">
      <c r="A41" s="133"/>
      <c r="B41" s="46" t="s">
        <v>20</v>
      </c>
      <c r="C41" s="134"/>
      <c r="D41" s="135">
        <f>SUM(D39:D40)</f>
        <v>58</v>
      </c>
      <c r="E41" s="135">
        <f>SUM(E39:E40)</f>
        <v>81</v>
      </c>
      <c r="F41" s="136">
        <f>SUM(F39:F40)</f>
        <v>10.45</v>
      </c>
      <c r="G41" s="136">
        <f>SUM(G39:G40)</f>
        <v>3.8</v>
      </c>
      <c r="H41" s="135" t="s">
        <v>193</v>
      </c>
      <c r="I41" s="135" t="s">
        <v>193</v>
      </c>
      <c r="J41" s="136" t="s">
        <v>193</v>
      </c>
    </row>
    <row r="42" spans="1:10" s="51" customFormat="1" ht="15.05" customHeight="1" x14ac:dyDescent="0.2">
      <c r="A42" s="57" t="s">
        <v>39</v>
      </c>
      <c r="B42" s="15" t="s">
        <v>14</v>
      </c>
      <c r="C42" s="58" t="s">
        <v>315</v>
      </c>
      <c r="D42" s="60">
        <v>63</v>
      </c>
      <c r="E42" s="59">
        <v>65</v>
      </c>
      <c r="F42" s="19">
        <v>16.8</v>
      </c>
      <c r="G42" s="19">
        <v>11.5</v>
      </c>
      <c r="H42" s="60" t="s">
        <v>395</v>
      </c>
      <c r="I42" s="60">
        <v>47</v>
      </c>
      <c r="J42" s="19" t="s">
        <v>194</v>
      </c>
    </row>
    <row r="43" spans="1:10" s="51" customFormat="1" ht="15.05" customHeight="1" x14ac:dyDescent="0.25">
      <c r="A43" s="47"/>
      <c r="B43" s="48"/>
      <c r="C43" s="53" t="s">
        <v>478</v>
      </c>
      <c r="D43" s="50">
        <v>59</v>
      </c>
      <c r="E43" s="49">
        <v>55</v>
      </c>
      <c r="F43" s="22">
        <v>17.399999999999999</v>
      </c>
      <c r="G43" s="22">
        <v>11.6</v>
      </c>
      <c r="H43" s="50" t="s">
        <v>250</v>
      </c>
      <c r="I43" s="50">
        <v>46</v>
      </c>
      <c r="J43" s="22" t="s">
        <v>194</v>
      </c>
    </row>
    <row r="44" spans="1:10" s="51" customFormat="1" ht="15.05" customHeight="1" x14ac:dyDescent="0.25">
      <c r="A44" s="47"/>
      <c r="B44" s="48"/>
      <c r="C44" s="62" t="s">
        <v>479</v>
      </c>
      <c r="D44" s="50">
        <v>40</v>
      </c>
      <c r="E44" s="49">
        <v>43</v>
      </c>
      <c r="F44" s="22">
        <v>12.65</v>
      </c>
      <c r="G44" s="22">
        <v>7.9</v>
      </c>
      <c r="H44" s="50" t="s">
        <v>250</v>
      </c>
      <c r="I44" s="50">
        <v>46</v>
      </c>
      <c r="J44" s="22" t="s">
        <v>194</v>
      </c>
    </row>
    <row r="45" spans="1:10" s="66" customFormat="1" ht="15.05" customHeight="1" x14ac:dyDescent="0.25">
      <c r="A45" s="63"/>
      <c r="B45" s="27" t="s">
        <v>16</v>
      </c>
      <c r="C45" s="64"/>
      <c r="D45" s="65">
        <f>SUM(D42:D44)</f>
        <v>162</v>
      </c>
      <c r="E45" s="65">
        <f>SUM(E42:E44)</f>
        <v>163</v>
      </c>
      <c r="F45" s="39">
        <f t="shared" ref="F45:G45" si="4">SUM(F42:F44)</f>
        <v>46.85</v>
      </c>
      <c r="G45" s="39">
        <f t="shared" si="4"/>
        <v>31</v>
      </c>
      <c r="H45" s="65" t="s">
        <v>193</v>
      </c>
      <c r="I45" s="65" t="s">
        <v>193</v>
      </c>
      <c r="J45" s="39" t="s">
        <v>193</v>
      </c>
    </row>
    <row r="46" spans="1:10" s="51" customFormat="1" ht="15.05" customHeight="1" x14ac:dyDescent="0.2">
      <c r="A46" s="63"/>
      <c r="B46" s="28" t="s">
        <v>5</v>
      </c>
      <c r="C46" s="68" t="s">
        <v>42</v>
      </c>
      <c r="D46" s="50">
        <v>16</v>
      </c>
      <c r="E46" s="50">
        <v>34</v>
      </c>
      <c r="F46" s="22">
        <v>1.6</v>
      </c>
      <c r="G46" s="22">
        <v>0.8</v>
      </c>
      <c r="H46" s="50" t="s">
        <v>241</v>
      </c>
      <c r="I46" s="50" t="s">
        <v>252</v>
      </c>
      <c r="J46" s="22" t="s">
        <v>192</v>
      </c>
    </row>
    <row r="47" spans="1:10" s="51" customFormat="1" ht="15.05" customHeight="1" x14ac:dyDescent="0.25">
      <c r="A47" s="63"/>
      <c r="B47" s="69"/>
      <c r="C47" s="62" t="s">
        <v>43</v>
      </c>
      <c r="D47" s="50">
        <v>15</v>
      </c>
      <c r="E47" s="50">
        <v>34</v>
      </c>
      <c r="F47" s="22">
        <v>1.5</v>
      </c>
      <c r="G47" s="22">
        <v>0.8</v>
      </c>
      <c r="H47" s="50" t="s">
        <v>254</v>
      </c>
      <c r="I47" s="50">
        <v>37</v>
      </c>
      <c r="J47" s="22" t="s">
        <v>192</v>
      </c>
    </row>
    <row r="48" spans="1:10" s="66" customFormat="1" ht="15.05" customHeight="1" x14ac:dyDescent="0.25">
      <c r="A48" s="63"/>
      <c r="B48" s="63" t="s">
        <v>20</v>
      </c>
      <c r="C48" s="70"/>
      <c r="D48" s="65">
        <f>SUM(D46:D47)</f>
        <v>31</v>
      </c>
      <c r="E48" s="65">
        <f>SUM(E46:E47)</f>
        <v>68</v>
      </c>
      <c r="F48" s="39">
        <f t="shared" ref="F48:G48" si="5">SUM(F46:F47)</f>
        <v>3.1</v>
      </c>
      <c r="G48" s="39">
        <f t="shared" si="5"/>
        <v>1.6</v>
      </c>
      <c r="H48" s="65" t="s">
        <v>193</v>
      </c>
      <c r="I48" s="65" t="s">
        <v>193</v>
      </c>
      <c r="J48" s="39" t="s">
        <v>193</v>
      </c>
    </row>
    <row r="49" spans="1:10" s="51" customFormat="1" ht="15.05" customHeight="1" x14ac:dyDescent="0.2">
      <c r="A49" s="137" t="s">
        <v>44</v>
      </c>
      <c r="B49" s="120" t="s">
        <v>5</v>
      </c>
      <c r="C49" s="138" t="s">
        <v>45</v>
      </c>
      <c r="D49" s="139">
        <v>32</v>
      </c>
      <c r="E49" s="139">
        <v>38</v>
      </c>
      <c r="F49" s="124">
        <v>3.21</v>
      </c>
      <c r="G49" s="124">
        <v>2.1</v>
      </c>
      <c r="H49" s="139" t="s">
        <v>255</v>
      </c>
      <c r="I49" s="139" t="s">
        <v>238</v>
      </c>
      <c r="J49" s="124" t="s">
        <v>192</v>
      </c>
    </row>
    <row r="50" spans="1:10" s="51" customFormat="1" ht="15.05" customHeight="1" x14ac:dyDescent="0.2">
      <c r="A50" s="71" t="s">
        <v>46</v>
      </c>
      <c r="B50" s="15" t="s">
        <v>14</v>
      </c>
      <c r="C50" s="72" t="s">
        <v>316</v>
      </c>
      <c r="D50" s="60">
        <v>96</v>
      </c>
      <c r="E50" s="60">
        <v>137</v>
      </c>
      <c r="F50" s="19">
        <v>29.51</v>
      </c>
      <c r="G50" s="19">
        <v>17.5</v>
      </c>
      <c r="H50" s="60" t="s">
        <v>257</v>
      </c>
      <c r="I50" s="60">
        <v>45</v>
      </c>
      <c r="J50" s="19" t="s">
        <v>194</v>
      </c>
    </row>
    <row r="51" spans="1:10" s="66" customFormat="1" ht="15.05" customHeight="1" x14ac:dyDescent="0.25">
      <c r="A51" s="47"/>
      <c r="B51" s="27" t="s">
        <v>16</v>
      </c>
      <c r="C51" s="70"/>
      <c r="D51" s="65">
        <v>96</v>
      </c>
      <c r="E51" s="65">
        <f>E50</f>
        <v>137</v>
      </c>
      <c r="F51" s="39">
        <f>F50</f>
        <v>29.51</v>
      </c>
      <c r="G51" s="39">
        <f>G50</f>
        <v>17.5</v>
      </c>
      <c r="H51" s="65" t="s">
        <v>193</v>
      </c>
      <c r="I51" s="65" t="s">
        <v>193</v>
      </c>
      <c r="J51" s="39" t="s">
        <v>193</v>
      </c>
    </row>
    <row r="52" spans="1:10" s="76" customFormat="1" ht="15.05" customHeight="1" x14ac:dyDescent="0.25">
      <c r="A52" s="47"/>
      <c r="B52" s="28" t="s">
        <v>5</v>
      </c>
      <c r="C52" s="73" t="s">
        <v>47</v>
      </c>
      <c r="D52" s="74">
        <v>19</v>
      </c>
      <c r="E52" s="74">
        <v>15</v>
      </c>
      <c r="F52" s="75">
        <v>1</v>
      </c>
      <c r="G52" s="75">
        <v>0.5</v>
      </c>
      <c r="H52" s="74" t="s">
        <v>259</v>
      </c>
      <c r="I52" s="74" t="s">
        <v>258</v>
      </c>
      <c r="J52" s="75" t="s">
        <v>192</v>
      </c>
    </row>
    <row r="53" spans="1:10" s="76" customFormat="1" ht="15.05" customHeight="1" x14ac:dyDescent="0.25">
      <c r="A53" s="77"/>
      <c r="B53" s="28"/>
      <c r="C53" s="73" t="s">
        <v>48</v>
      </c>
      <c r="D53" s="74">
        <v>17</v>
      </c>
      <c r="E53" s="74">
        <v>34</v>
      </c>
      <c r="F53" s="75">
        <v>2</v>
      </c>
      <c r="G53" s="75">
        <v>1.3</v>
      </c>
      <c r="H53" s="74" t="s">
        <v>254</v>
      </c>
      <c r="I53" s="74" t="s">
        <v>258</v>
      </c>
      <c r="J53" s="75" t="s">
        <v>192</v>
      </c>
    </row>
    <row r="54" spans="1:10" s="76" customFormat="1" ht="15.05" customHeight="1" x14ac:dyDescent="0.25">
      <c r="A54" s="77"/>
      <c r="B54" s="28"/>
      <c r="C54" s="73" t="s">
        <v>49</v>
      </c>
      <c r="D54" s="74">
        <v>31</v>
      </c>
      <c r="E54" s="74">
        <v>60</v>
      </c>
      <c r="F54" s="75">
        <v>4.5</v>
      </c>
      <c r="G54" s="75">
        <v>2.5</v>
      </c>
      <c r="H54" s="74" t="s">
        <v>254</v>
      </c>
      <c r="I54" s="74" t="s">
        <v>258</v>
      </c>
      <c r="J54" s="75" t="s">
        <v>192</v>
      </c>
    </row>
    <row r="55" spans="1:10" s="80" customFormat="1" ht="15.05" customHeight="1" x14ac:dyDescent="0.25">
      <c r="A55" s="77"/>
      <c r="B55" s="63" t="s">
        <v>20</v>
      </c>
      <c r="C55" s="70"/>
      <c r="D55" s="78">
        <f>SUM(D52:D54)</f>
        <v>67</v>
      </c>
      <c r="E55" s="78">
        <f>SUM(E52:E54)</f>
        <v>109</v>
      </c>
      <c r="F55" s="79">
        <f t="shared" ref="F55:G55" si="6">SUM(F52:F54)</f>
        <v>7.5</v>
      </c>
      <c r="G55" s="79">
        <f t="shared" si="6"/>
        <v>4.3</v>
      </c>
      <c r="H55" s="78" t="s">
        <v>193</v>
      </c>
      <c r="I55" s="78" t="s">
        <v>193</v>
      </c>
      <c r="J55" s="79" t="s">
        <v>193</v>
      </c>
    </row>
    <row r="56" spans="1:10" s="76" customFormat="1" ht="15.05" customHeight="1" x14ac:dyDescent="0.25">
      <c r="A56" s="82" t="s">
        <v>50</v>
      </c>
      <c r="B56" s="15" t="s">
        <v>14</v>
      </c>
      <c r="C56" s="83" t="s">
        <v>317</v>
      </c>
      <c r="D56" s="84">
        <v>63</v>
      </c>
      <c r="E56" s="84">
        <v>81</v>
      </c>
      <c r="F56" s="85">
        <v>17.600000000000001</v>
      </c>
      <c r="G56" s="85">
        <v>9.6999999999999993</v>
      </c>
      <c r="H56" s="84" t="s">
        <v>235</v>
      </c>
      <c r="I56" s="84">
        <v>46</v>
      </c>
      <c r="J56" s="85" t="s">
        <v>194</v>
      </c>
    </row>
    <row r="57" spans="1:10" s="76" customFormat="1" ht="15.05" customHeight="1" x14ac:dyDescent="0.25">
      <c r="A57" s="77"/>
      <c r="B57" s="28"/>
      <c r="C57" s="86" t="s">
        <v>318</v>
      </c>
      <c r="D57" s="74">
        <v>53</v>
      </c>
      <c r="E57" s="74">
        <v>59</v>
      </c>
      <c r="F57" s="75">
        <v>14.2</v>
      </c>
      <c r="G57" s="75">
        <v>6.8</v>
      </c>
      <c r="H57" s="74" t="s">
        <v>235</v>
      </c>
      <c r="I57" s="74" t="s">
        <v>233</v>
      </c>
      <c r="J57" s="75" t="s">
        <v>194</v>
      </c>
    </row>
    <row r="58" spans="1:10" s="80" customFormat="1" ht="15.05" customHeight="1" x14ac:dyDescent="0.25">
      <c r="A58" s="77"/>
      <c r="B58" s="27" t="s">
        <v>16</v>
      </c>
      <c r="C58" s="70"/>
      <c r="D58" s="78">
        <f>D56+D57</f>
        <v>116</v>
      </c>
      <c r="E58" s="78">
        <f>E56+E57</f>
        <v>140</v>
      </c>
      <c r="F58" s="79">
        <f t="shared" ref="F58:G58" si="7">F56+F57</f>
        <v>31.8</v>
      </c>
      <c r="G58" s="79">
        <f t="shared" si="7"/>
        <v>16.5</v>
      </c>
      <c r="H58" s="78" t="s">
        <v>193</v>
      </c>
      <c r="I58" s="78" t="s">
        <v>193</v>
      </c>
      <c r="J58" s="79" t="s">
        <v>193</v>
      </c>
    </row>
    <row r="59" spans="1:10" s="76" customFormat="1" ht="15.05" customHeight="1" x14ac:dyDescent="0.25">
      <c r="A59" s="77"/>
      <c r="B59" s="28" t="s">
        <v>5</v>
      </c>
      <c r="C59" s="68" t="s">
        <v>51</v>
      </c>
      <c r="D59" s="74">
        <v>19</v>
      </c>
      <c r="E59" s="74">
        <v>32</v>
      </c>
      <c r="F59" s="75">
        <v>1.3</v>
      </c>
      <c r="G59" s="75">
        <v>1.3</v>
      </c>
      <c r="H59" s="74" t="s">
        <v>255</v>
      </c>
      <c r="I59" s="74">
        <v>38.5</v>
      </c>
      <c r="J59" s="75" t="s">
        <v>192</v>
      </c>
    </row>
    <row r="60" spans="1:10" s="80" customFormat="1" ht="15.05" customHeight="1" x14ac:dyDescent="0.25">
      <c r="A60" s="140"/>
      <c r="B60" s="141" t="s">
        <v>20</v>
      </c>
      <c r="C60" s="142"/>
      <c r="D60" s="143">
        <f>D59</f>
        <v>19</v>
      </c>
      <c r="E60" s="143">
        <f>E59</f>
        <v>32</v>
      </c>
      <c r="F60" s="144">
        <f>F59</f>
        <v>1.3</v>
      </c>
      <c r="G60" s="144">
        <f>G59</f>
        <v>1.3</v>
      </c>
      <c r="H60" s="143" t="s">
        <v>193</v>
      </c>
      <c r="I60" s="143" t="s">
        <v>193</v>
      </c>
      <c r="J60" s="144" t="s">
        <v>193</v>
      </c>
    </row>
    <row r="61" spans="1:10" s="76" customFormat="1" ht="15.05" customHeight="1" x14ac:dyDescent="0.25">
      <c r="A61" s="77" t="s">
        <v>52</v>
      </c>
      <c r="B61" s="28" t="s">
        <v>14</v>
      </c>
      <c r="C61" s="87" t="s">
        <v>319</v>
      </c>
      <c r="D61" s="74">
        <v>60</v>
      </c>
      <c r="E61" s="74">
        <v>87</v>
      </c>
      <c r="F61" s="75">
        <v>14.8</v>
      </c>
      <c r="G61" s="75">
        <v>9.6</v>
      </c>
      <c r="H61" s="74" t="s">
        <v>257</v>
      </c>
      <c r="I61" s="74" t="s">
        <v>232</v>
      </c>
      <c r="J61" s="75" t="s">
        <v>194</v>
      </c>
    </row>
    <row r="62" spans="1:10" s="76" customFormat="1" ht="15.05" customHeight="1" x14ac:dyDescent="0.25">
      <c r="A62" s="77"/>
      <c r="B62" s="27" t="s">
        <v>16</v>
      </c>
      <c r="C62" s="62"/>
      <c r="D62" s="78">
        <v>60</v>
      </c>
      <c r="E62" s="78">
        <f>E61</f>
        <v>87</v>
      </c>
      <c r="F62" s="79">
        <f>F61</f>
        <v>14.8</v>
      </c>
      <c r="G62" s="79">
        <f>G61</f>
        <v>9.6</v>
      </c>
      <c r="H62" s="78" t="s">
        <v>193</v>
      </c>
      <c r="I62" s="78" t="s">
        <v>193</v>
      </c>
      <c r="J62" s="79" t="s">
        <v>193</v>
      </c>
    </row>
    <row r="63" spans="1:10" s="76" customFormat="1" ht="15.05" customHeight="1" x14ac:dyDescent="0.25">
      <c r="A63" s="77"/>
      <c r="B63" s="28" t="s">
        <v>5</v>
      </c>
      <c r="C63" s="62" t="s">
        <v>195</v>
      </c>
      <c r="D63" s="74">
        <v>14</v>
      </c>
      <c r="E63" s="74">
        <v>14</v>
      </c>
      <c r="F63" s="75">
        <v>1.36</v>
      </c>
      <c r="G63" s="75">
        <v>0.7</v>
      </c>
      <c r="H63" s="74" t="s">
        <v>260</v>
      </c>
      <c r="I63" s="74" t="s">
        <v>232</v>
      </c>
      <c r="J63" s="75" t="s">
        <v>194</v>
      </c>
    </row>
    <row r="64" spans="1:10" s="76" customFormat="1" ht="15.05" customHeight="1" x14ac:dyDescent="0.25">
      <c r="A64" s="47"/>
      <c r="B64" s="48"/>
      <c r="C64" s="62" t="s">
        <v>53</v>
      </c>
      <c r="D64" s="74">
        <v>11</v>
      </c>
      <c r="E64" s="74">
        <v>9</v>
      </c>
      <c r="F64" s="75">
        <v>2</v>
      </c>
      <c r="G64" s="75">
        <v>2</v>
      </c>
      <c r="H64" s="74" t="s">
        <v>261</v>
      </c>
      <c r="I64" s="74">
        <v>36</v>
      </c>
      <c r="J64" s="75" t="s">
        <v>194</v>
      </c>
    </row>
    <row r="65" spans="1:10" s="76" customFormat="1" ht="15.05" customHeight="1" x14ac:dyDescent="0.25">
      <c r="A65" s="47"/>
      <c r="B65" s="48"/>
      <c r="C65" s="62" t="s">
        <v>54</v>
      </c>
      <c r="D65" s="74">
        <v>18</v>
      </c>
      <c r="E65" s="74">
        <v>17</v>
      </c>
      <c r="F65" s="75">
        <v>0.77</v>
      </c>
      <c r="G65" s="75">
        <v>0.4</v>
      </c>
      <c r="H65" s="74" t="s">
        <v>242</v>
      </c>
      <c r="I65" s="74" t="s">
        <v>238</v>
      </c>
      <c r="J65" s="75" t="s">
        <v>192</v>
      </c>
    </row>
    <row r="66" spans="1:10" s="76" customFormat="1" ht="15.05" customHeight="1" x14ac:dyDescent="0.25">
      <c r="A66" s="88"/>
      <c r="B66" s="63" t="s">
        <v>20</v>
      </c>
      <c r="C66" s="62"/>
      <c r="D66" s="78">
        <f>SUM(D63:D65)</f>
        <v>43</v>
      </c>
      <c r="E66" s="78">
        <f>SUM(E63:E65)</f>
        <v>40</v>
      </c>
      <c r="F66" s="79">
        <f t="shared" ref="F66:G66" si="8">SUM(F63:F65)</f>
        <v>4.1300000000000008</v>
      </c>
      <c r="G66" s="79">
        <f t="shared" si="8"/>
        <v>3.1</v>
      </c>
      <c r="H66" s="78" t="s">
        <v>193</v>
      </c>
      <c r="I66" s="78" t="s">
        <v>193</v>
      </c>
      <c r="J66" s="79" t="s">
        <v>193</v>
      </c>
    </row>
    <row r="67" spans="1:10" s="76" customFormat="1" ht="15.05" customHeight="1" x14ac:dyDescent="0.25">
      <c r="A67" s="92" t="s">
        <v>55</v>
      </c>
      <c r="B67" s="15" t="s">
        <v>5</v>
      </c>
      <c r="C67" s="83" t="s">
        <v>56</v>
      </c>
      <c r="D67" s="84">
        <v>20</v>
      </c>
      <c r="E67" s="84">
        <v>21</v>
      </c>
      <c r="F67" s="85">
        <v>1.99</v>
      </c>
      <c r="G67" s="85">
        <v>1.3</v>
      </c>
      <c r="H67" s="84" t="s">
        <v>262</v>
      </c>
      <c r="I67" s="84" t="s">
        <v>238</v>
      </c>
      <c r="J67" s="85" t="s">
        <v>192</v>
      </c>
    </row>
    <row r="68" spans="1:10" s="76" customFormat="1" ht="15.05" customHeight="1" x14ac:dyDescent="0.25">
      <c r="A68" s="82" t="s">
        <v>57</v>
      </c>
      <c r="B68" s="15" t="s">
        <v>14</v>
      </c>
      <c r="C68" s="83" t="s">
        <v>263</v>
      </c>
      <c r="D68" s="84">
        <v>20</v>
      </c>
      <c r="E68" s="84">
        <v>34</v>
      </c>
      <c r="F68" s="85">
        <v>6.1</v>
      </c>
      <c r="G68" s="85">
        <v>3.1</v>
      </c>
      <c r="H68" s="84" t="s">
        <v>235</v>
      </c>
      <c r="I68" s="84" t="s">
        <v>232</v>
      </c>
      <c r="J68" s="85" t="s">
        <v>194</v>
      </c>
    </row>
    <row r="69" spans="1:10" s="76" customFormat="1" ht="15.05" customHeight="1" x14ac:dyDescent="0.25">
      <c r="A69" s="140"/>
      <c r="B69" s="127" t="s">
        <v>5</v>
      </c>
      <c r="C69" s="145" t="s">
        <v>264</v>
      </c>
      <c r="D69" s="146">
        <v>12</v>
      </c>
      <c r="E69" s="146">
        <v>23</v>
      </c>
      <c r="F69" s="147">
        <v>4.5999999999999996</v>
      </c>
      <c r="G69" s="147">
        <v>2</v>
      </c>
      <c r="H69" s="146" t="s">
        <v>265</v>
      </c>
      <c r="I69" s="146">
        <v>38.5</v>
      </c>
      <c r="J69" s="147" t="s">
        <v>194</v>
      </c>
    </row>
    <row r="70" spans="1:10" s="76" customFormat="1" ht="15.05" customHeight="1" x14ac:dyDescent="0.25">
      <c r="A70" s="82" t="s">
        <v>59</v>
      </c>
      <c r="B70" s="15" t="s">
        <v>14</v>
      </c>
      <c r="C70" s="83" t="s">
        <v>60</v>
      </c>
      <c r="D70" s="84">
        <v>60</v>
      </c>
      <c r="E70" s="84">
        <v>74</v>
      </c>
      <c r="F70" s="85">
        <v>16.899999999999999</v>
      </c>
      <c r="G70" s="85">
        <v>10.9</v>
      </c>
      <c r="H70" s="84" t="s">
        <v>236</v>
      </c>
      <c r="I70" s="84">
        <v>45</v>
      </c>
      <c r="J70" s="85" t="s">
        <v>194</v>
      </c>
    </row>
    <row r="71" spans="1:10" s="76" customFormat="1" ht="15.05" customHeight="1" x14ac:dyDescent="0.25">
      <c r="A71" s="77"/>
      <c r="B71" s="28"/>
      <c r="C71" s="73" t="s">
        <v>320</v>
      </c>
      <c r="D71" s="74">
        <v>65</v>
      </c>
      <c r="E71" s="74">
        <v>85</v>
      </c>
      <c r="F71" s="75">
        <v>17.149999999999999</v>
      </c>
      <c r="G71" s="75">
        <v>10.6</v>
      </c>
      <c r="H71" s="74" t="s">
        <v>236</v>
      </c>
      <c r="I71" s="74">
        <v>45</v>
      </c>
      <c r="J71" s="75" t="s">
        <v>194</v>
      </c>
    </row>
    <row r="72" spans="1:10" s="76" customFormat="1" ht="15.05" customHeight="1" x14ac:dyDescent="0.25">
      <c r="A72" s="77"/>
      <c r="B72" s="28"/>
      <c r="C72" s="73" t="s">
        <v>62</v>
      </c>
      <c r="D72" s="74">
        <v>20</v>
      </c>
      <c r="E72" s="74">
        <v>26</v>
      </c>
      <c r="F72" s="75">
        <v>4</v>
      </c>
      <c r="G72" s="75">
        <v>3.2</v>
      </c>
      <c r="H72" s="74" t="s">
        <v>235</v>
      </c>
      <c r="I72" s="74">
        <v>45</v>
      </c>
      <c r="J72" s="75" t="s">
        <v>194</v>
      </c>
    </row>
    <row r="73" spans="1:10" s="76" customFormat="1" ht="15.05" customHeight="1" x14ac:dyDescent="0.25">
      <c r="A73" s="77"/>
      <c r="B73" s="28"/>
      <c r="C73" s="73" t="s">
        <v>63</v>
      </c>
      <c r="D73" s="74">
        <v>70</v>
      </c>
      <c r="E73" s="74">
        <v>88</v>
      </c>
      <c r="F73" s="75">
        <v>19.170000000000002</v>
      </c>
      <c r="G73" s="75">
        <v>12.1</v>
      </c>
      <c r="H73" s="74" t="s">
        <v>235</v>
      </c>
      <c r="I73" s="74">
        <v>45</v>
      </c>
      <c r="J73" s="75" t="s">
        <v>194</v>
      </c>
    </row>
    <row r="74" spans="1:10" s="76" customFormat="1" ht="15.05" customHeight="1" x14ac:dyDescent="0.25">
      <c r="A74" s="77"/>
      <c r="B74" s="28"/>
      <c r="C74" s="73" t="s">
        <v>64</v>
      </c>
      <c r="D74" s="74">
        <v>44</v>
      </c>
      <c r="E74" s="74">
        <v>45</v>
      </c>
      <c r="F74" s="75">
        <v>11.75</v>
      </c>
      <c r="G74" s="75">
        <v>7.1</v>
      </c>
      <c r="H74" s="74" t="s">
        <v>257</v>
      </c>
      <c r="I74" s="74">
        <v>45</v>
      </c>
      <c r="J74" s="75" t="s">
        <v>194</v>
      </c>
    </row>
    <row r="75" spans="1:10" s="76" customFormat="1" ht="15.05" customHeight="1" x14ac:dyDescent="0.25">
      <c r="A75" s="77"/>
      <c r="B75" s="28"/>
      <c r="C75" s="73" t="s">
        <v>321</v>
      </c>
      <c r="D75" s="74">
        <v>60</v>
      </c>
      <c r="E75" s="74">
        <v>77</v>
      </c>
      <c r="F75" s="75">
        <v>17.8</v>
      </c>
      <c r="G75" s="75">
        <v>11.6</v>
      </c>
      <c r="H75" s="74" t="s">
        <v>236</v>
      </c>
      <c r="I75" s="74">
        <v>45</v>
      </c>
      <c r="J75" s="75" t="s">
        <v>194</v>
      </c>
    </row>
    <row r="76" spans="1:10" s="76" customFormat="1" ht="15.05" customHeight="1" x14ac:dyDescent="0.25">
      <c r="A76" s="77"/>
      <c r="B76" s="28"/>
      <c r="C76" s="73" t="s">
        <v>65</v>
      </c>
      <c r="D76" s="74">
        <v>63</v>
      </c>
      <c r="E76" s="74">
        <v>68</v>
      </c>
      <c r="F76" s="75">
        <v>18.399999999999999</v>
      </c>
      <c r="G76" s="75">
        <v>10.8</v>
      </c>
      <c r="H76" s="74" t="s">
        <v>236</v>
      </c>
      <c r="I76" s="74">
        <v>44.8</v>
      </c>
      <c r="J76" s="75" t="s">
        <v>194</v>
      </c>
    </row>
    <row r="77" spans="1:10" s="76" customFormat="1" ht="15.05" customHeight="1" x14ac:dyDescent="0.25">
      <c r="A77" s="77"/>
      <c r="B77" s="28"/>
      <c r="C77" s="73" t="s">
        <v>322</v>
      </c>
      <c r="D77" s="74">
        <v>28</v>
      </c>
      <c r="E77" s="74">
        <v>33</v>
      </c>
      <c r="F77" s="75">
        <v>8.57</v>
      </c>
      <c r="G77" s="75">
        <v>4.8</v>
      </c>
      <c r="H77" s="74" t="s">
        <v>236</v>
      </c>
      <c r="I77" s="74">
        <v>46</v>
      </c>
      <c r="J77" s="75" t="s">
        <v>194</v>
      </c>
    </row>
    <row r="78" spans="1:10" s="76" customFormat="1" ht="15.05" customHeight="1" x14ac:dyDescent="0.25">
      <c r="A78" s="77"/>
      <c r="B78" s="28"/>
      <c r="C78" s="62" t="s">
        <v>66</v>
      </c>
      <c r="D78" s="74">
        <v>54</v>
      </c>
      <c r="E78" s="74">
        <v>51</v>
      </c>
      <c r="F78" s="75">
        <v>13.2</v>
      </c>
      <c r="G78" s="75">
        <v>7.9</v>
      </c>
      <c r="H78" s="74" t="s">
        <v>236</v>
      </c>
      <c r="I78" s="74">
        <v>45</v>
      </c>
      <c r="J78" s="75" t="s">
        <v>194</v>
      </c>
    </row>
    <row r="79" spans="1:10" s="76" customFormat="1" ht="15.05" customHeight="1" x14ac:dyDescent="0.25">
      <c r="A79" s="77"/>
      <c r="B79" s="28"/>
      <c r="C79" s="114" t="s">
        <v>197</v>
      </c>
      <c r="D79" s="74">
        <v>92</v>
      </c>
      <c r="E79" s="74">
        <v>106</v>
      </c>
      <c r="F79" s="75">
        <v>27</v>
      </c>
      <c r="G79" s="75">
        <v>15.1</v>
      </c>
      <c r="H79" s="74" t="s">
        <v>236</v>
      </c>
      <c r="I79" s="74">
        <v>45</v>
      </c>
      <c r="J79" s="75" t="s">
        <v>194</v>
      </c>
    </row>
    <row r="80" spans="1:10" s="76" customFormat="1" ht="15.05" customHeight="1" x14ac:dyDescent="0.25">
      <c r="A80" s="77"/>
      <c r="B80" s="28"/>
      <c r="C80" s="73" t="s">
        <v>198</v>
      </c>
      <c r="D80" s="74">
        <v>54</v>
      </c>
      <c r="E80" s="74">
        <v>61</v>
      </c>
      <c r="F80" s="75">
        <v>13.5</v>
      </c>
      <c r="G80" s="75">
        <v>8.1999999999999993</v>
      </c>
      <c r="H80" s="74" t="s">
        <v>236</v>
      </c>
      <c r="I80" s="74">
        <v>45</v>
      </c>
      <c r="J80" s="75" t="s">
        <v>194</v>
      </c>
    </row>
    <row r="81" spans="1:10" s="76" customFormat="1" ht="15.05" customHeight="1" x14ac:dyDescent="0.25">
      <c r="A81" s="77"/>
      <c r="B81" s="28"/>
      <c r="C81" s="73" t="s">
        <v>67</v>
      </c>
      <c r="D81" s="74">
        <v>52</v>
      </c>
      <c r="E81" s="74">
        <v>65</v>
      </c>
      <c r="F81" s="75">
        <v>14</v>
      </c>
      <c r="G81" s="75">
        <v>7.6</v>
      </c>
      <c r="H81" s="74" t="s">
        <v>236</v>
      </c>
      <c r="I81" s="74">
        <v>45</v>
      </c>
      <c r="J81" s="75" t="s">
        <v>194</v>
      </c>
    </row>
    <row r="82" spans="1:10" s="76" customFormat="1" ht="15.05" customHeight="1" x14ac:dyDescent="0.25">
      <c r="A82" s="77"/>
      <c r="B82" s="28"/>
      <c r="C82" s="73" t="s">
        <v>323</v>
      </c>
      <c r="D82" s="74">
        <v>104</v>
      </c>
      <c r="E82" s="74">
        <v>119</v>
      </c>
      <c r="F82" s="75">
        <v>29.26</v>
      </c>
      <c r="G82" s="75">
        <v>17.3</v>
      </c>
      <c r="H82" s="74" t="s">
        <v>236</v>
      </c>
      <c r="I82" s="74">
        <v>46</v>
      </c>
      <c r="J82" s="75" t="s">
        <v>194</v>
      </c>
    </row>
    <row r="83" spans="1:10" s="76" customFormat="1" ht="15.05" customHeight="1" x14ac:dyDescent="0.25">
      <c r="A83" s="77"/>
      <c r="B83" s="28"/>
      <c r="C83" s="73" t="s">
        <v>226</v>
      </c>
      <c r="D83" s="74">
        <v>52</v>
      </c>
      <c r="E83" s="74">
        <v>60</v>
      </c>
      <c r="F83" s="75">
        <v>14.5</v>
      </c>
      <c r="G83" s="75">
        <v>7.9</v>
      </c>
      <c r="H83" s="74" t="s">
        <v>236</v>
      </c>
      <c r="I83" s="74">
        <v>46</v>
      </c>
      <c r="J83" s="75" t="s">
        <v>194</v>
      </c>
    </row>
    <row r="84" spans="1:10" s="76" customFormat="1" ht="15.05" customHeight="1" x14ac:dyDescent="0.25">
      <c r="A84" s="77"/>
      <c r="B84" s="28"/>
      <c r="C84" s="73" t="s">
        <v>266</v>
      </c>
      <c r="D84" s="74">
        <v>70</v>
      </c>
      <c r="E84" s="74">
        <v>84</v>
      </c>
      <c r="F84" s="75">
        <v>19.8</v>
      </c>
      <c r="G84" s="75">
        <v>10.8</v>
      </c>
      <c r="H84" s="74" t="s">
        <v>236</v>
      </c>
      <c r="I84" s="74">
        <v>45</v>
      </c>
      <c r="J84" s="75" t="s">
        <v>194</v>
      </c>
    </row>
    <row r="85" spans="1:10" s="76" customFormat="1" ht="15.05" customHeight="1" x14ac:dyDescent="0.25">
      <c r="A85" s="77"/>
      <c r="B85" s="28"/>
      <c r="C85" s="73" t="s">
        <v>402</v>
      </c>
      <c r="D85" s="74">
        <v>107</v>
      </c>
      <c r="E85" s="74">
        <v>114</v>
      </c>
      <c r="F85" s="75">
        <v>32.1</v>
      </c>
      <c r="G85" s="75">
        <v>20.399999999999999</v>
      </c>
      <c r="H85" s="74" t="s">
        <v>236</v>
      </c>
      <c r="I85" s="74">
        <v>44.8</v>
      </c>
      <c r="J85" s="75" t="s">
        <v>194</v>
      </c>
    </row>
    <row r="86" spans="1:10" s="76" customFormat="1" ht="15.05" customHeight="1" x14ac:dyDescent="0.25">
      <c r="A86" s="77"/>
      <c r="B86" s="28"/>
      <c r="C86" s="73" t="s">
        <v>70</v>
      </c>
      <c r="D86" s="74">
        <v>62</v>
      </c>
      <c r="E86" s="74">
        <v>75</v>
      </c>
      <c r="F86" s="75">
        <v>15.8</v>
      </c>
      <c r="G86" s="75">
        <v>10</v>
      </c>
      <c r="H86" s="74" t="s">
        <v>257</v>
      </c>
      <c r="I86" s="74">
        <v>45</v>
      </c>
      <c r="J86" s="75" t="s">
        <v>194</v>
      </c>
    </row>
    <row r="87" spans="1:10" s="76" customFormat="1" ht="15.05" customHeight="1" x14ac:dyDescent="0.25">
      <c r="A87" s="77"/>
      <c r="B87" s="28"/>
      <c r="C87" s="73" t="s">
        <v>324</v>
      </c>
      <c r="D87" s="74">
        <v>36</v>
      </c>
      <c r="E87" s="74">
        <v>35</v>
      </c>
      <c r="F87" s="75">
        <v>6.5</v>
      </c>
      <c r="G87" s="75">
        <v>3</v>
      </c>
      <c r="H87" s="74" t="s">
        <v>235</v>
      </c>
      <c r="I87" s="74">
        <v>45</v>
      </c>
      <c r="J87" s="75" t="s">
        <v>194</v>
      </c>
    </row>
    <row r="88" spans="1:10" s="76" customFormat="1" ht="15.05" customHeight="1" x14ac:dyDescent="0.25">
      <c r="A88" s="77"/>
      <c r="B88" s="28"/>
      <c r="C88" s="73" t="s">
        <v>200</v>
      </c>
      <c r="D88" s="74">
        <v>94</v>
      </c>
      <c r="E88" s="74">
        <v>111</v>
      </c>
      <c r="F88" s="75">
        <v>28.3</v>
      </c>
      <c r="G88" s="75">
        <v>14.9</v>
      </c>
      <c r="H88" s="74" t="s">
        <v>236</v>
      </c>
      <c r="I88" s="74">
        <v>44.8</v>
      </c>
      <c r="J88" s="75" t="s">
        <v>194</v>
      </c>
    </row>
    <row r="89" spans="1:10" s="76" customFormat="1" ht="15.05" customHeight="1" x14ac:dyDescent="0.25">
      <c r="A89" s="77"/>
      <c r="B89" s="28"/>
      <c r="C89" s="73" t="s">
        <v>72</v>
      </c>
      <c r="D89" s="74">
        <v>92</v>
      </c>
      <c r="E89" s="74">
        <v>109</v>
      </c>
      <c r="F89" s="75">
        <v>24.7</v>
      </c>
      <c r="G89" s="75">
        <v>14</v>
      </c>
      <c r="H89" s="74" t="s">
        <v>235</v>
      </c>
      <c r="I89" s="74">
        <v>45</v>
      </c>
      <c r="J89" s="75" t="s">
        <v>194</v>
      </c>
    </row>
    <row r="90" spans="1:10" s="76" customFormat="1" ht="15.05" customHeight="1" x14ac:dyDescent="0.25">
      <c r="A90" s="77"/>
      <c r="B90" s="28"/>
      <c r="C90" s="73" t="s">
        <v>73</v>
      </c>
      <c r="D90" s="74">
        <v>48</v>
      </c>
      <c r="E90" s="74">
        <v>56</v>
      </c>
      <c r="F90" s="75">
        <v>14.6</v>
      </c>
      <c r="G90" s="75">
        <v>8.3000000000000007</v>
      </c>
      <c r="H90" s="74" t="s">
        <v>236</v>
      </c>
      <c r="I90" s="74">
        <v>45</v>
      </c>
      <c r="J90" s="75" t="s">
        <v>194</v>
      </c>
    </row>
    <row r="91" spans="1:10" s="76" customFormat="1" ht="15.05" customHeight="1" x14ac:dyDescent="0.25">
      <c r="A91" s="77"/>
      <c r="B91" s="28"/>
      <c r="C91" s="73" t="s">
        <v>325</v>
      </c>
      <c r="D91" s="74">
        <v>59</v>
      </c>
      <c r="E91" s="74">
        <v>72</v>
      </c>
      <c r="F91" s="75">
        <v>19.7</v>
      </c>
      <c r="G91" s="75">
        <v>11.2</v>
      </c>
      <c r="H91" s="74" t="s">
        <v>235</v>
      </c>
      <c r="I91" s="74">
        <v>46</v>
      </c>
      <c r="J91" s="75" t="s">
        <v>194</v>
      </c>
    </row>
    <row r="92" spans="1:10" s="76" customFormat="1" ht="15.05" customHeight="1" x14ac:dyDescent="0.25">
      <c r="A92" s="77"/>
      <c r="B92" s="28"/>
      <c r="C92" s="73" t="s">
        <v>326</v>
      </c>
      <c r="D92" s="74">
        <v>55</v>
      </c>
      <c r="E92" s="74">
        <v>67</v>
      </c>
      <c r="F92" s="75">
        <v>15.46</v>
      </c>
      <c r="G92" s="75">
        <v>9</v>
      </c>
      <c r="H92" s="74" t="s">
        <v>235</v>
      </c>
      <c r="I92" s="74">
        <v>46</v>
      </c>
      <c r="J92" s="75" t="s">
        <v>194</v>
      </c>
    </row>
    <row r="93" spans="1:10" s="76" customFormat="1" ht="15.05" customHeight="1" x14ac:dyDescent="0.25">
      <c r="A93" s="77"/>
      <c r="B93" s="28"/>
      <c r="C93" s="62" t="s">
        <v>403</v>
      </c>
      <c r="D93" s="74">
        <v>67</v>
      </c>
      <c r="E93" s="74">
        <v>67</v>
      </c>
      <c r="F93" s="75">
        <v>16.7</v>
      </c>
      <c r="G93" s="75">
        <v>10.5</v>
      </c>
      <c r="H93" s="74" t="s">
        <v>395</v>
      </c>
      <c r="I93" s="74">
        <v>47</v>
      </c>
      <c r="J93" s="75" t="s">
        <v>194</v>
      </c>
    </row>
    <row r="94" spans="1:10" s="76" customFormat="1" ht="15.05" customHeight="1" x14ac:dyDescent="0.25">
      <c r="A94" s="77"/>
      <c r="B94" s="28"/>
      <c r="C94" s="62" t="s">
        <v>396</v>
      </c>
      <c r="D94" s="74">
        <v>36</v>
      </c>
      <c r="E94" s="74">
        <v>45</v>
      </c>
      <c r="F94" s="75">
        <v>12.6</v>
      </c>
      <c r="G94" s="75">
        <v>7</v>
      </c>
      <c r="H94" s="74" t="s">
        <v>236</v>
      </c>
      <c r="I94" s="74">
        <v>45</v>
      </c>
      <c r="J94" s="75" t="s">
        <v>194</v>
      </c>
    </row>
    <row r="95" spans="1:10" s="76" customFormat="1" ht="15.05" customHeight="1" x14ac:dyDescent="0.25">
      <c r="A95" s="77"/>
      <c r="B95" s="28"/>
      <c r="C95" s="62" t="s">
        <v>74</v>
      </c>
      <c r="D95" s="74">
        <v>60</v>
      </c>
      <c r="E95" s="74">
        <v>68</v>
      </c>
      <c r="F95" s="75">
        <v>19.059999999999999</v>
      </c>
      <c r="G95" s="75">
        <v>11.5</v>
      </c>
      <c r="H95" s="74" t="s">
        <v>236</v>
      </c>
      <c r="I95" s="74">
        <v>52</v>
      </c>
      <c r="J95" s="75" t="s">
        <v>194</v>
      </c>
    </row>
    <row r="96" spans="1:10" s="76" customFormat="1" ht="15.05" customHeight="1" x14ac:dyDescent="0.25">
      <c r="A96" s="77"/>
      <c r="B96" s="28"/>
      <c r="C96" s="73" t="s">
        <v>328</v>
      </c>
      <c r="D96" s="74">
        <v>84</v>
      </c>
      <c r="E96" s="74">
        <v>103</v>
      </c>
      <c r="F96" s="75">
        <v>25.65</v>
      </c>
      <c r="G96" s="75">
        <v>15.7</v>
      </c>
      <c r="H96" s="74" t="s">
        <v>236</v>
      </c>
      <c r="I96" s="74">
        <v>45</v>
      </c>
      <c r="J96" s="75" t="s">
        <v>194</v>
      </c>
    </row>
    <row r="97" spans="1:10" s="76" customFormat="1" ht="15.05" customHeight="1" x14ac:dyDescent="0.25">
      <c r="A97" s="77"/>
      <c r="B97" s="28"/>
      <c r="C97" s="73" t="s">
        <v>329</v>
      </c>
      <c r="D97" s="74">
        <v>118</v>
      </c>
      <c r="E97" s="74">
        <v>143</v>
      </c>
      <c r="F97" s="75">
        <v>34</v>
      </c>
      <c r="G97" s="75">
        <v>20.399999999999999</v>
      </c>
      <c r="H97" s="74" t="s">
        <v>236</v>
      </c>
      <c r="I97" s="74">
        <v>45</v>
      </c>
      <c r="J97" s="75" t="s">
        <v>194</v>
      </c>
    </row>
    <row r="98" spans="1:10" s="76" customFormat="1" ht="15.05" customHeight="1" x14ac:dyDescent="0.25">
      <c r="A98" s="77"/>
      <c r="B98" s="28"/>
      <c r="C98" s="62" t="s">
        <v>76</v>
      </c>
      <c r="D98" s="74">
        <v>112</v>
      </c>
      <c r="E98" s="74">
        <v>132</v>
      </c>
      <c r="F98" s="75">
        <v>30.45</v>
      </c>
      <c r="G98" s="75">
        <v>19</v>
      </c>
      <c r="H98" s="74" t="s">
        <v>235</v>
      </c>
      <c r="I98" s="74">
        <v>46</v>
      </c>
      <c r="J98" s="75" t="s">
        <v>194</v>
      </c>
    </row>
    <row r="99" spans="1:10" s="76" customFormat="1" ht="15.05" customHeight="1" x14ac:dyDescent="0.25">
      <c r="A99" s="77"/>
      <c r="B99" s="28"/>
      <c r="C99" s="62" t="s">
        <v>227</v>
      </c>
      <c r="D99" s="74">
        <v>57</v>
      </c>
      <c r="E99" s="74">
        <v>70</v>
      </c>
      <c r="F99" s="75">
        <v>17.2</v>
      </c>
      <c r="G99" s="75">
        <v>10.199999999999999</v>
      </c>
      <c r="H99" s="74" t="s">
        <v>236</v>
      </c>
      <c r="I99" s="74">
        <v>45</v>
      </c>
      <c r="J99" s="75" t="s">
        <v>194</v>
      </c>
    </row>
    <row r="100" spans="1:10" s="76" customFormat="1" ht="15.05" customHeight="1" x14ac:dyDescent="0.25">
      <c r="A100" s="77"/>
      <c r="B100" s="28"/>
      <c r="C100" s="73" t="s">
        <v>330</v>
      </c>
      <c r="D100" s="74">
        <v>45</v>
      </c>
      <c r="E100" s="74">
        <v>51</v>
      </c>
      <c r="F100" s="75">
        <v>11.77</v>
      </c>
      <c r="G100" s="75">
        <v>6.7</v>
      </c>
      <c r="H100" s="74" t="s">
        <v>236</v>
      </c>
      <c r="I100" s="74">
        <v>46</v>
      </c>
      <c r="J100" s="75" t="s">
        <v>194</v>
      </c>
    </row>
    <row r="101" spans="1:10" s="76" customFormat="1" ht="15.05" customHeight="1" x14ac:dyDescent="0.25">
      <c r="A101" s="77"/>
      <c r="B101" s="28"/>
      <c r="C101" s="62" t="s">
        <v>201</v>
      </c>
      <c r="D101" s="74">
        <v>56</v>
      </c>
      <c r="E101" s="74">
        <v>65</v>
      </c>
      <c r="F101" s="75">
        <v>16.3</v>
      </c>
      <c r="G101" s="75">
        <v>10.3</v>
      </c>
      <c r="H101" s="74" t="s">
        <v>236</v>
      </c>
      <c r="I101" s="74">
        <v>45</v>
      </c>
      <c r="J101" s="75" t="s">
        <v>194</v>
      </c>
    </row>
    <row r="102" spans="1:10" s="76" customFormat="1" ht="15.05" customHeight="1" x14ac:dyDescent="0.25">
      <c r="A102" s="77"/>
      <c r="B102" s="28"/>
      <c r="C102" s="62" t="s">
        <v>332</v>
      </c>
      <c r="D102" s="74">
        <v>56</v>
      </c>
      <c r="E102" s="74">
        <v>67</v>
      </c>
      <c r="F102" s="75">
        <v>17.75</v>
      </c>
      <c r="G102" s="75">
        <v>11.1</v>
      </c>
      <c r="H102" s="74" t="s">
        <v>236</v>
      </c>
      <c r="I102" s="74">
        <v>45</v>
      </c>
      <c r="J102" s="75" t="s">
        <v>194</v>
      </c>
    </row>
    <row r="103" spans="1:10" s="76" customFormat="1" ht="15.05" customHeight="1" x14ac:dyDescent="0.25">
      <c r="A103" s="77"/>
      <c r="B103" s="28"/>
      <c r="C103" s="73" t="s">
        <v>77</v>
      </c>
      <c r="D103" s="74">
        <v>30</v>
      </c>
      <c r="E103" s="74">
        <v>37</v>
      </c>
      <c r="F103" s="75">
        <v>7.51</v>
      </c>
      <c r="G103" s="75">
        <v>5.8</v>
      </c>
      <c r="H103" s="74" t="s">
        <v>250</v>
      </c>
      <c r="I103" s="74">
        <v>46</v>
      </c>
      <c r="J103" s="75" t="s">
        <v>194</v>
      </c>
    </row>
    <row r="104" spans="1:10" s="76" customFormat="1" ht="15.05" customHeight="1" x14ac:dyDescent="0.25">
      <c r="A104" s="77"/>
      <c r="B104" s="28"/>
      <c r="C104" s="62" t="s">
        <v>333</v>
      </c>
      <c r="D104" s="74">
        <v>93</v>
      </c>
      <c r="E104" s="74">
        <v>103</v>
      </c>
      <c r="F104" s="75">
        <v>28.7</v>
      </c>
      <c r="G104" s="75">
        <v>17</v>
      </c>
      <c r="H104" s="74" t="s">
        <v>235</v>
      </c>
      <c r="I104" s="74">
        <v>45</v>
      </c>
      <c r="J104" s="75" t="s">
        <v>194</v>
      </c>
    </row>
    <row r="105" spans="1:10" s="76" customFormat="1" ht="15.05" customHeight="1" x14ac:dyDescent="0.25">
      <c r="A105" s="80"/>
      <c r="B105" s="28"/>
      <c r="C105" s="73" t="s">
        <v>404</v>
      </c>
      <c r="D105" s="74">
        <v>52</v>
      </c>
      <c r="E105" s="74">
        <v>55</v>
      </c>
      <c r="F105" s="75">
        <v>14.6</v>
      </c>
      <c r="G105" s="75">
        <v>9</v>
      </c>
      <c r="H105" s="74" t="s">
        <v>236</v>
      </c>
      <c r="I105" s="74">
        <v>46</v>
      </c>
      <c r="J105" s="75" t="s">
        <v>194</v>
      </c>
    </row>
    <row r="106" spans="1:10" s="76" customFormat="1" ht="15.05" customHeight="1" x14ac:dyDescent="0.25">
      <c r="A106" s="80"/>
      <c r="B106" s="28"/>
      <c r="C106" s="73" t="s">
        <v>202</v>
      </c>
      <c r="D106" s="74">
        <v>104</v>
      </c>
      <c r="E106" s="74">
        <v>115</v>
      </c>
      <c r="F106" s="75">
        <v>30.6</v>
      </c>
      <c r="G106" s="75">
        <v>18.100000000000001</v>
      </c>
      <c r="H106" s="74" t="s">
        <v>236</v>
      </c>
      <c r="I106" s="74">
        <v>45</v>
      </c>
      <c r="J106" s="75" t="s">
        <v>194</v>
      </c>
    </row>
    <row r="107" spans="1:10" s="76" customFormat="1" ht="15.05" customHeight="1" x14ac:dyDescent="0.25">
      <c r="A107" s="80"/>
      <c r="B107" s="28"/>
      <c r="C107" s="73" t="s">
        <v>78</v>
      </c>
      <c r="D107" s="74">
        <v>92</v>
      </c>
      <c r="E107" s="74">
        <v>110</v>
      </c>
      <c r="F107" s="75">
        <v>27.7</v>
      </c>
      <c r="G107" s="75">
        <v>15.9</v>
      </c>
      <c r="H107" s="74" t="s">
        <v>236</v>
      </c>
      <c r="I107" s="74">
        <v>45</v>
      </c>
      <c r="J107" s="75" t="s">
        <v>194</v>
      </c>
    </row>
    <row r="108" spans="1:10" s="76" customFormat="1" ht="15.05" customHeight="1" x14ac:dyDescent="0.25">
      <c r="A108" s="77"/>
      <c r="B108" s="28"/>
      <c r="C108" s="73" t="s">
        <v>334</v>
      </c>
      <c r="D108" s="74">
        <v>47</v>
      </c>
      <c r="E108" s="74">
        <v>52</v>
      </c>
      <c r="F108" s="75">
        <v>13.5</v>
      </c>
      <c r="G108" s="75">
        <v>8.3000000000000007</v>
      </c>
      <c r="H108" s="74" t="s">
        <v>235</v>
      </c>
      <c r="I108" s="74">
        <v>46</v>
      </c>
      <c r="J108" s="75" t="s">
        <v>194</v>
      </c>
    </row>
    <row r="109" spans="1:10" s="76" customFormat="1" ht="15.05" customHeight="1" x14ac:dyDescent="0.25">
      <c r="A109" s="77"/>
      <c r="B109" s="28"/>
      <c r="C109" s="73" t="s">
        <v>79</v>
      </c>
      <c r="D109" s="74">
        <v>20</v>
      </c>
      <c r="E109" s="74">
        <v>23</v>
      </c>
      <c r="F109" s="75">
        <v>5.0999999999999996</v>
      </c>
      <c r="G109" s="75">
        <v>2.8</v>
      </c>
      <c r="H109" s="74" t="s">
        <v>257</v>
      </c>
      <c r="I109" s="74">
        <v>45</v>
      </c>
      <c r="J109" s="75" t="s">
        <v>194</v>
      </c>
    </row>
    <row r="110" spans="1:10" s="76" customFormat="1" ht="15.05" customHeight="1" x14ac:dyDescent="0.25">
      <c r="A110" s="77"/>
      <c r="B110" s="28"/>
      <c r="C110" s="62" t="s">
        <v>80</v>
      </c>
      <c r="D110" s="74">
        <v>60</v>
      </c>
      <c r="E110" s="74">
        <v>70</v>
      </c>
      <c r="F110" s="75">
        <v>17.899999999999999</v>
      </c>
      <c r="G110" s="75">
        <v>10.8</v>
      </c>
      <c r="H110" s="74" t="s">
        <v>236</v>
      </c>
      <c r="I110" s="74">
        <v>45</v>
      </c>
      <c r="J110" s="75" t="s">
        <v>194</v>
      </c>
    </row>
    <row r="111" spans="1:10" s="76" customFormat="1" ht="15.05" customHeight="1" x14ac:dyDescent="0.25">
      <c r="A111" s="77"/>
      <c r="B111" s="28"/>
      <c r="C111" s="62" t="s">
        <v>405</v>
      </c>
      <c r="D111" s="74">
        <v>104</v>
      </c>
      <c r="E111" s="74">
        <v>104</v>
      </c>
      <c r="F111" s="75">
        <v>30</v>
      </c>
      <c r="G111" s="75">
        <v>16.899999999999999</v>
      </c>
      <c r="H111" s="74" t="s">
        <v>236</v>
      </c>
      <c r="I111" s="74">
        <v>46</v>
      </c>
      <c r="J111" s="75" t="s">
        <v>194</v>
      </c>
    </row>
    <row r="112" spans="1:10" s="76" customFormat="1" ht="15.05" customHeight="1" x14ac:dyDescent="0.25">
      <c r="A112" s="77"/>
      <c r="B112" s="28"/>
      <c r="C112" s="62" t="s">
        <v>406</v>
      </c>
      <c r="D112" s="74">
        <v>38</v>
      </c>
      <c r="E112" s="74">
        <v>53</v>
      </c>
      <c r="F112" s="75">
        <v>12.8</v>
      </c>
      <c r="G112" s="75">
        <v>8.5</v>
      </c>
      <c r="H112" s="74" t="s">
        <v>235</v>
      </c>
      <c r="I112" s="74">
        <v>48</v>
      </c>
      <c r="J112" s="75" t="s">
        <v>194</v>
      </c>
    </row>
    <row r="113" spans="1:10" s="76" customFormat="1" ht="15.05" customHeight="1" x14ac:dyDescent="0.25">
      <c r="A113" s="77"/>
      <c r="B113" s="28"/>
      <c r="C113" s="73" t="s">
        <v>335</v>
      </c>
      <c r="D113" s="74">
        <v>121</v>
      </c>
      <c r="E113" s="74">
        <v>146</v>
      </c>
      <c r="F113" s="75">
        <v>34</v>
      </c>
      <c r="G113" s="75">
        <v>20</v>
      </c>
      <c r="H113" s="74" t="s">
        <v>236</v>
      </c>
      <c r="I113" s="74">
        <v>48.8</v>
      </c>
      <c r="J113" s="75" t="s">
        <v>194</v>
      </c>
    </row>
    <row r="114" spans="1:10" s="76" customFormat="1" ht="15.05" customHeight="1" x14ac:dyDescent="0.25">
      <c r="A114" s="77"/>
      <c r="B114" s="28"/>
      <c r="C114" s="62" t="s">
        <v>81</v>
      </c>
      <c r="D114" s="74">
        <v>88</v>
      </c>
      <c r="E114" s="74">
        <v>123</v>
      </c>
      <c r="F114" s="75">
        <v>25.3</v>
      </c>
      <c r="G114" s="75">
        <v>15.6</v>
      </c>
      <c r="H114" s="74" t="s">
        <v>398</v>
      </c>
      <c r="I114" s="74">
        <v>48</v>
      </c>
      <c r="J114" s="75" t="s">
        <v>194</v>
      </c>
    </row>
    <row r="115" spans="1:10" s="76" customFormat="1" ht="15.05" customHeight="1" x14ac:dyDescent="0.25">
      <c r="A115" s="115"/>
      <c r="B115" s="28"/>
      <c r="C115" s="62" t="s">
        <v>82</v>
      </c>
      <c r="D115" s="74">
        <v>87</v>
      </c>
      <c r="E115" s="74">
        <v>98</v>
      </c>
      <c r="F115" s="75">
        <v>25.69</v>
      </c>
      <c r="G115" s="75">
        <v>14.7</v>
      </c>
      <c r="H115" s="74" t="s">
        <v>235</v>
      </c>
      <c r="I115" s="74">
        <v>52</v>
      </c>
      <c r="J115" s="75" t="s">
        <v>194</v>
      </c>
    </row>
    <row r="116" spans="1:10" s="76" customFormat="1" ht="15.05" customHeight="1" x14ac:dyDescent="0.25">
      <c r="A116" s="77"/>
      <c r="B116" s="28"/>
      <c r="C116" s="62" t="s">
        <v>83</v>
      </c>
      <c r="D116" s="74">
        <v>48</v>
      </c>
      <c r="E116" s="74">
        <v>58</v>
      </c>
      <c r="F116" s="75">
        <v>14.3</v>
      </c>
      <c r="G116" s="75">
        <v>9.1</v>
      </c>
      <c r="H116" s="74" t="s">
        <v>257</v>
      </c>
      <c r="I116" s="74">
        <v>45</v>
      </c>
      <c r="J116" s="75" t="s">
        <v>194</v>
      </c>
    </row>
    <row r="117" spans="1:10" s="76" customFormat="1" ht="15.05" customHeight="1" x14ac:dyDescent="0.25">
      <c r="A117" s="77"/>
      <c r="B117" s="28"/>
      <c r="C117" s="62" t="s">
        <v>84</v>
      </c>
      <c r="D117" s="74">
        <v>40</v>
      </c>
      <c r="E117" s="74">
        <v>43</v>
      </c>
      <c r="F117" s="75">
        <v>10.75</v>
      </c>
      <c r="G117" s="75">
        <v>6.6</v>
      </c>
      <c r="H117" s="74" t="s">
        <v>257</v>
      </c>
      <c r="I117" s="74">
        <v>45</v>
      </c>
      <c r="J117" s="75" t="s">
        <v>194</v>
      </c>
    </row>
    <row r="118" spans="1:10" s="76" customFormat="1" ht="15.05" customHeight="1" x14ac:dyDescent="0.25">
      <c r="A118" s="77"/>
      <c r="B118" s="28"/>
      <c r="C118" s="62" t="s">
        <v>397</v>
      </c>
      <c r="D118" s="74">
        <v>28</v>
      </c>
      <c r="E118" s="74">
        <v>32</v>
      </c>
      <c r="F118" s="75">
        <v>9.6</v>
      </c>
      <c r="G118" s="75">
        <v>5.4</v>
      </c>
      <c r="H118" s="74" t="s">
        <v>236</v>
      </c>
      <c r="I118" s="74">
        <v>45</v>
      </c>
      <c r="J118" s="75" t="s">
        <v>194</v>
      </c>
    </row>
    <row r="119" spans="1:10" s="76" customFormat="1" ht="15.05" customHeight="1" x14ac:dyDescent="0.25">
      <c r="A119" s="77"/>
      <c r="B119" s="28"/>
      <c r="C119" s="62" t="s">
        <v>85</v>
      </c>
      <c r="D119" s="74">
        <v>48</v>
      </c>
      <c r="E119" s="74">
        <v>52</v>
      </c>
      <c r="F119" s="75">
        <v>14</v>
      </c>
      <c r="G119" s="75">
        <v>8.6</v>
      </c>
      <c r="H119" s="74" t="s">
        <v>236</v>
      </c>
      <c r="I119" s="74">
        <v>45</v>
      </c>
      <c r="J119" s="75" t="s">
        <v>194</v>
      </c>
    </row>
    <row r="120" spans="1:10" s="76" customFormat="1" ht="15.05" customHeight="1" x14ac:dyDescent="0.25">
      <c r="A120" s="77"/>
      <c r="B120" s="28"/>
      <c r="C120" s="62" t="s">
        <v>86</v>
      </c>
      <c r="D120" s="74">
        <v>30</v>
      </c>
      <c r="E120" s="74">
        <v>36</v>
      </c>
      <c r="F120" s="75">
        <v>6.07</v>
      </c>
      <c r="G120" s="75">
        <v>4.2</v>
      </c>
      <c r="H120" s="74" t="s">
        <v>257</v>
      </c>
      <c r="I120" s="74">
        <v>45</v>
      </c>
      <c r="J120" s="75" t="s">
        <v>194</v>
      </c>
    </row>
    <row r="121" spans="1:10" s="80" customFormat="1" ht="15.05" customHeight="1" x14ac:dyDescent="0.25">
      <c r="A121" s="77"/>
      <c r="B121" s="77" t="s">
        <v>16</v>
      </c>
      <c r="C121" s="70"/>
      <c r="D121" s="94">
        <f>SUM(D70:D120)</f>
        <v>3262</v>
      </c>
      <c r="E121" s="94">
        <f>SUM(E70:E120)</f>
        <v>3802</v>
      </c>
      <c r="F121" s="95">
        <f>SUM(F70:F120)</f>
        <v>931.7600000000001</v>
      </c>
      <c r="G121" s="95">
        <f>SUM(G70:G120)</f>
        <v>556.4000000000002</v>
      </c>
      <c r="H121" s="78" t="s">
        <v>193</v>
      </c>
      <c r="I121" s="78" t="s">
        <v>193</v>
      </c>
      <c r="J121" s="95" t="s">
        <v>193</v>
      </c>
    </row>
    <row r="122" spans="1:10" s="76" customFormat="1" ht="15.05" customHeight="1" x14ac:dyDescent="0.25">
      <c r="A122" s="115"/>
      <c r="B122" s="28" t="s">
        <v>5</v>
      </c>
      <c r="C122" s="62" t="s">
        <v>205</v>
      </c>
      <c r="D122" s="74">
        <v>21</v>
      </c>
      <c r="E122" s="74">
        <v>43</v>
      </c>
      <c r="F122" s="75">
        <v>2.9</v>
      </c>
      <c r="G122" s="75">
        <v>2</v>
      </c>
      <c r="H122" s="74" t="s">
        <v>278</v>
      </c>
      <c r="I122" s="74">
        <v>38</v>
      </c>
      <c r="J122" s="75" t="s">
        <v>192</v>
      </c>
    </row>
    <row r="123" spans="1:10" s="76" customFormat="1" ht="15.05" customHeight="1" x14ac:dyDescent="0.25">
      <c r="A123" s="77"/>
      <c r="B123" s="28"/>
      <c r="C123" s="62" t="s">
        <v>400</v>
      </c>
      <c r="D123" s="74">
        <v>20</v>
      </c>
      <c r="E123" s="74">
        <v>20</v>
      </c>
      <c r="F123" s="75">
        <v>1.81</v>
      </c>
      <c r="G123" s="75">
        <v>0.8</v>
      </c>
      <c r="H123" s="74" t="s">
        <v>279</v>
      </c>
      <c r="I123" s="74">
        <v>38</v>
      </c>
      <c r="J123" s="75" t="s">
        <v>192</v>
      </c>
    </row>
    <row r="124" spans="1:10" s="76" customFormat="1" ht="15.05" customHeight="1" x14ac:dyDescent="0.25">
      <c r="A124" s="77"/>
      <c r="B124" s="28"/>
      <c r="C124" s="62" t="s">
        <v>230</v>
      </c>
      <c r="D124" s="74">
        <v>15</v>
      </c>
      <c r="E124" s="74">
        <v>17</v>
      </c>
      <c r="F124" s="75">
        <v>1.1000000000000001</v>
      </c>
      <c r="G124" s="75">
        <v>0.4</v>
      </c>
      <c r="H124" s="74" t="s">
        <v>242</v>
      </c>
      <c r="I124" s="74">
        <v>39</v>
      </c>
      <c r="J124" s="75" t="s">
        <v>192</v>
      </c>
    </row>
    <row r="125" spans="1:10" s="76" customFormat="1" ht="15.05" customHeight="1" x14ac:dyDescent="0.25">
      <c r="A125" s="77"/>
      <c r="B125" s="28"/>
      <c r="C125" s="62" t="s">
        <v>473</v>
      </c>
      <c r="D125" s="74">
        <v>21</v>
      </c>
      <c r="E125" s="74">
        <v>43</v>
      </c>
      <c r="F125" s="75">
        <v>3.12</v>
      </c>
      <c r="G125" s="75">
        <v>2.2000000000000002</v>
      </c>
      <c r="H125" s="74" t="s">
        <v>255</v>
      </c>
      <c r="I125" s="74">
        <v>37.799999999999997</v>
      </c>
      <c r="J125" s="75" t="s">
        <v>192</v>
      </c>
    </row>
    <row r="126" spans="1:10" s="76" customFormat="1" ht="15.05" customHeight="1" x14ac:dyDescent="0.25">
      <c r="A126" s="77"/>
      <c r="B126" s="28"/>
      <c r="C126" s="62" t="s">
        <v>90</v>
      </c>
      <c r="D126" s="74">
        <v>17</v>
      </c>
      <c r="E126" s="74">
        <v>9</v>
      </c>
      <c r="F126" s="75">
        <v>3</v>
      </c>
      <c r="G126" s="75">
        <v>1</v>
      </c>
      <c r="H126" s="74" t="s">
        <v>240</v>
      </c>
      <c r="I126" s="74">
        <v>40</v>
      </c>
      <c r="J126" s="75" t="s">
        <v>192</v>
      </c>
    </row>
    <row r="127" spans="1:10" s="76" customFormat="1" ht="15.05" customHeight="1" x14ac:dyDescent="0.25">
      <c r="A127" s="77"/>
      <c r="B127" s="28"/>
      <c r="C127" s="62" t="s">
        <v>91</v>
      </c>
      <c r="D127" s="74">
        <v>14</v>
      </c>
      <c r="E127" s="74">
        <v>29</v>
      </c>
      <c r="F127" s="75">
        <v>2.75</v>
      </c>
      <c r="G127" s="75">
        <v>1.9</v>
      </c>
      <c r="H127" s="74" t="s">
        <v>265</v>
      </c>
      <c r="I127" s="74">
        <v>43</v>
      </c>
      <c r="J127" s="75" t="s">
        <v>194</v>
      </c>
    </row>
    <row r="128" spans="1:10" s="76" customFormat="1" ht="15.05" customHeight="1" x14ac:dyDescent="0.25">
      <c r="A128" s="77"/>
      <c r="B128" s="28"/>
      <c r="C128" s="73" t="s">
        <v>336</v>
      </c>
      <c r="D128" s="74">
        <v>24</v>
      </c>
      <c r="E128" s="74">
        <v>43</v>
      </c>
      <c r="F128" s="75">
        <v>3.73</v>
      </c>
      <c r="G128" s="75">
        <v>2.2000000000000002</v>
      </c>
      <c r="H128" s="74" t="s">
        <v>281</v>
      </c>
      <c r="I128" s="74">
        <v>36.799999999999997</v>
      </c>
      <c r="J128" s="75" t="s">
        <v>192</v>
      </c>
    </row>
    <row r="129" spans="1:10" s="76" customFormat="1" ht="15.05" customHeight="1" x14ac:dyDescent="0.25">
      <c r="A129" s="77"/>
      <c r="B129" s="28"/>
      <c r="C129" s="73" t="s">
        <v>271</v>
      </c>
      <c r="D129" s="74">
        <v>12</v>
      </c>
      <c r="E129" s="74">
        <v>30</v>
      </c>
      <c r="F129" s="75">
        <v>2.4</v>
      </c>
      <c r="G129" s="75">
        <v>1.2</v>
      </c>
      <c r="H129" s="74" t="s">
        <v>282</v>
      </c>
      <c r="I129" s="74">
        <v>40</v>
      </c>
      <c r="J129" s="75" t="s">
        <v>192</v>
      </c>
    </row>
    <row r="130" spans="1:10" s="76" customFormat="1" ht="15.05" customHeight="1" x14ac:dyDescent="0.25">
      <c r="A130" s="77"/>
      <c r="B130" s="28"/>
      <c r="C130" s="62" t="s">
        <v>401</v>
      </c>
      <c r="D130" s="74">
        <v>24</v>
      </c>
      <c r="E130" s="74">
        <v>40</v>
      </c>
      <c r="F130" s="75">
        <v>4.88</v>
      </c>
      <c r="G130" s="75">
        <v>3.7</v>
      </c>
      <c r="H130" s="74" t="s">
        <v>239</v>
      </c>
      <c r="I130" s="74">
        <v>40</v>
      </c>
      <c r="J130" s="75" t="s">
        <v>194</v>
      </c>
    </row>
    <row r="131" spans="1:10" s="76" customFormat="1" ht="15.05" customHeight="1" x14ac:dyDescent="0.25">
      <c r="A131" s="77"/>
      <c r="B131" s="28"/>
      <c r="C131" s="62" t="s">
        <v>94</v>
      </c>
      <c r="D131" s="74">
        <v>23</v>
      </c>
      <c r="E131" s="74">
        <v>55</v>
      </c>
      <c r="F131" s="75">
        <v>3.21</v>
      </c>
      <c r="G131" s="75">
        <v>2.1</v>
      </c>
      <c r="H131" s="74" t="s">
        <v>240</v>
      </c>
      <c r="I131" s="74">
        <v>30</v>
      </c>
      <c r="J131" s="75" t="s">
        <v>192</v>
      </c>
    </row>
    <row r="132" spans="1:10" s="76" customFormat="1" ht="15.05" customHeight="1" x14ac:dyDescent="0.25">
      <c r="A132" s="115"/>
      <c r="C132" s="62" t="s">
        <v>95</v>
      </c>
      <c r="D132" s="74">
        <v>24</v>
      </c>
      <c r="E132" s="74">
        <v>48</v>
      </c>
      <c r="F132" s="75">
        <v>3.34</v>
      </c>
      <c r="G132" s="75">
        <v>2.2999999999999998</v>
      </c>
      <c r="H132" s="74" t="s">
        <v>283</v>
      </c>
      <c r="I132" s="74">
        <v>38.5</v>
      </c>
      <c r="J132" s="75" t="s">
        <v>192</v>
      </c>
    </row>
    <row r="133" spans="1:10" s="76" customFormat="1" ht="15.05" customHeight="1" x14ac:dyDescent="0.25">
      <c r="C133" s="62" t="s">
        <v>399</v>
      </c>
      <c r="D133" s="74">
        <v>12</v>
      </c>
      <c r="E133" s="74">
        <v>16</v>
      </c>
      <c r="F133" s="75">
        <v>2.8</v>
      </c>
      <c r="G133" s="75">
        <v>1</v>
      </c>
      <c r="H133" s="74" t="s">
        <v>283</v>
      </c>
      <c r="I133" s="74">
        <v>38.5</v>
      </c>
      <c r="J133" s="75" t="s">
        <v>194</v>
      </c>
    </row>
    <row r="134" spans="1:10" s="76" customFormat="1" ht="15.05" customHeight="1" x14ac:dyDescent="0.25">
      <c r="A134" s="115" t="s">
        <v>222</v>
      </c>
      <c r="B134" s="28"/>
      <c r="C134" s="62" t="s">
        <v>203</v>
      </c>
      <c r="D134" s="74">
        <v>16</v>
      </c>
      <c r="E134" s="74">
        <v>32</v>
      </c>
      <c r="F134" s="75">
        <v>1.6</v>
      </c>
      <c r="G134" s="75">
        <v>0.8</v>
      </c>
      <c r="H134" s="74" t="s">
        <v>241</v>
      </c>
      <c r="I134" s="74">
        <v>39</v>
      </c>
      <c r="J134" s="75" t="s">
        <v>192</v>
      </c>
    </row>
    <row r="135" spans="1:10" s="76" customFormat="1" ht="15.05" customHeight="1" x14ac:dyDescent="0.25">
      <c r="B135" s="28"/>
      <c r="C135" s="62" t="s">
        <v>99</v>
      </c>
      <c r="D135" s="74">
        <v>28</v>
      </c>
      <c r="E135" s="74">
        <v>56</v>
      </c>
      <c r="F135" s="75">
        <v>5</v>
      </c>
      <c r="G135" s="75">
        <v>4.8</v>
      </c>
      <c r="H135" s="74" t="s">
        <v>283</v>
      </c>
      <c r="I135" s="74">
        <v>39.6</v>
      </c>
      <c r="J135" s="75" t="s">
        <v>192</v>
      </c>
    </row>
    <row r="136" spans="1:10" s="76" customFormat="1" ht="15.05" customHeight="1" x14ac:dyDescent="0.25">
      <c r="A136" s="115"/>
      <c r="B136" s="28"/>
      <c r="C136" s="62" t="s">
        <v>100</v>
      </c>
      <c r="D136" s="74">
        <v>22</v>
      </c>
      <c r="E136" s="74">
        <v>44</v>
      </c>
      <c r="F136" s="75">
        <v>3.65</v>
      </c>
      <c r="G136" s="75">
        <v>2.4</v>
      </c>
      <c r="H136" s="74" t="s">
        <v>282</v>
      </c>
      <c r="I136" s="74">
        <v>39</v>
      </c>
      <c r="J136" s="75" t="s">
        <v>192</v>
      </c>
    </row>
    <row r="137" spans="1:10" s="76" customFormat="1" ht="15.05" customHeight="1" x14ac:dyDescent="0.25">
      <c r="A137" s="77"/>
      <c r="B137" s="28"/>
      <c r="C137" s="62" t="s">
        <v>101</v>
      </c>
      <c r="D137" s="74">
        <v>8</v>
      </c>
      <c r="E137" s="74">
        <v>13</v>
      </c>
      <c r="F137" s="75">
        <v>3</v>
      </c>
      <c r="G137" s="75">
        <v>1</v>
      </c>
      <c r="H137" s="74" t="s">
        <v>240</v>
      </c>
      <c r="I137" s="74">
        <v>44</v>
      </c>
      <c r="J137" s="75" t="s">
        <v>192</v>
      </c>
    </row>
    <row r="138" spans="1:10" s="76" customFormat="1" ht="15.05" customHeight="1" x14ac:dyDescent="0.25">
      <c r="A138" s="115"/>
      <c r="B138" s="28"/>
      <c r="C138" s="62" t="s">
        <v>106</v>
      </c>
      <c r="D138" s="74">
        <v>18</v>
      </c>
      <c r="E138" s="74">
        <v>17</v>
      </c>
      <c r="F138" s="75">
        <v>2.48</v>
      </c>
      <c r="G138" s="75">
        <v>1.8</v>
      </c>
      <c r="H138" s="74" t="s">
        <v>260</v>
      </c>
      <c r="I138" s="74">
        <v>46</v>
      </c>
      <c r="J138" s="75" t="s">
        <v>192</v>
      </c>
    </row>
    <row r="139" spans="1:10" s="76" customFormat="1" ht="15.05" customHeight="1" x14ac:dyDescent="0.25">
      <c r="A139" s="77"/>
      <c r="B139" s="28"/>
      <c r="C139" s="62" t="s">
        <v>102</v>
      </c>
      <c r="D139" s="74">
        <v>20</v>
      </c>
      <c r="E139" s="74">
        <v>39</v>
      </c>
      <c r="F139" s="75">
        <v>3.35</v>
      </c>
      <c r="G139" s="75">
        <v>1.7</v>
      </c>
      <c r="H139" s="74" t="s">
        <v>254</v>
      </c>
      <c r="I139" s="74">
        <v>39</v>
      </c>
      <c r="J139" s="75" t="s">
        <v>192</v>
      </c>
    </row>
    <row r="140" spans="1:10" s="76" customFormat="1" ht="15.05" customHeight="1" x14ac:dyDescent="0.25">
      <c r="A140" s="77"/>
      <c r="B140" s="28"/>
      <c r="C140" s="62" t="s">
        <v>103</v>
      </c>
      <c r="D140" s="74">
        <v>25</v>
      </c>
      <c r="E140" s="74">
        <v>46</v>
      </c>
      <c r="F140" s="75">
        <v>3.9</v>
      </c>
      <c r="G140" s="75">
        <v>3</v>
      </c>
      <c r="H140" s="74" t="s">
        <v>255</v>
      </c>
      <c r="I140" s="74">
        <v>38.5</v>
      </c>
      <c r="J140" s="75" t="s">
        <v>192</v>
      </c>
    </row>
    <row r="141" spans="1:10" s="76" customFormat="1" ht="15.05" customHeight="1" x14ac:dyDescent="0.25">
      <c r="A141" s="77"/>
      <c r="B141" s="28"/>
      <c r="C141" s="62" t="s">
        <v>104</v>
      </c>
      <c r="D141" s="74">
        <v>17</v>
      </c>
      <c r="E141" s="74">
        <v>17</v>
      </c>
      <c r="F141" s="75">
        <v>0.48</v>
      </c>
      <c r="G141" s="75">
        <v>0</v>
      </c>
      <c r="H141" s="74" t="s">
        <v>279</v>
      </c>
      <c r="I141" s="74">
        <v>38</v>
      </c>
      <c r="J141" s="75" t="s">
        <v>192</v>
      </c>
    </row>
    <row r="142" spans="1:10" s="76" customFormat="1" ht="15.05" customHeight="1" x14ac:dyDescent="0.25">
      <c r="A142" s="77"/>
      <c r="B142" s="28"/>
      <c r="C142" s="62" t="s">
        <v>105</v>
      </c>
      <c r="D142" s="74">
        <v>25</v>
      </c>
      <c r="E142" s="74">
        <v>56</v>
      </c>
      <c r="F142" s="75">
        <v>3.7</v>
      </c>
      <c r="G142" s="75">
        <v>2.1</v>
      </c>
      <c r="H142" s="74" t="s">
        <v>281</v>
      </c>
      <c r="I142" s="74">
        <v>30</v>
      </c>
      <c r="J142" s="75" t="s">
        <v>192</v>
      </c>
    </row>
    <row r="143" spans="1:10" s="76" customFormat="1" ht="15.05" customHeight="1" x14ac:dyDescent="0.25">
      <c r="A143" s="77"/>
      <c r="B143" s="28"/>
      <c r="C143" s="62" t="s">
        <v>337</v>
      </c>
      <c r="D143" s="74">
        <v>16</v>
      </c>
      <c r="E143" s="74">
        <v>27</v>
      </c>
      <c r="F143" s="75">
        <v>1.4</v>
      </c>
      <c r="G143" s="75">
        <v>0.7</v>
      </c>
      <c r="H143" s="74" t="s">
        <v>261</v>
      </c>
      <c r="I143" s="74">
        <v>39</v>
      </c>
      <c r="J143" s="75" t="s">
        <v>192</v>
      </c>
    </row>
    <row r="144" spans="1:10" s="76" customFormat="1" ht="15.05" customHeight="1" x14ac:dyDescent="0.25">
      <c r="A144" s="77"/>
      <c r="B144" s="28"/>
      <c r="C144" s="62" t="s">
        <v>107</v>
      </c>
      <c r="D144" s="74">
        <v>21</v>
      </c>
      <c r="E144" s="74">
        <v>47</v>
      </c>
      <c r="F144" s="75">
        <v>3.69</v>
      </c>
      <c r="G144" s="75">
        <v>2.5</v>
      </c>
      <c r="H144" s="74" t="s">
        <v>282</v>
      </c>
      <c r="I144" s="74">
        <v>40</v>
      </c>
      <c r="J144" s="75" t="s">
        <v>192</v>
      </c>
    </row>
    <row r="145" spans="1:10" s="76" customFormat="1" ht="15.05" customHeight="1" x14ac:dyDescent="0.25">
      <c r="A145" s="77"/>
      <c r="B145" s="28"/>
      <c r="C145" s="62" t="s">
        <v>204</v>
      </c>
      <c r="D145" s="74">
        <v>20</v>
      </c>
      <c r="E145" s="74">
        <v>60</v>
      </c>
      <c r="F145" s="75">
        <v>3.78</v>
      </c>
      <c r="G145" s="75">
        <v>2.5</v>
      </c>
      <c r="H145" s="74" t="s">
        <v>281</v>
      </c>
      <c r="I145" s="74">
        <v>30</v>
      </c>
      <c r="J145" s="75" t="s">
        <v>192</v>
      </c>
    </row>
    <row r="146" spans="1:10" s="76" customFormat="1" ht="15.05" customHeight="1" x14ac:dyDescent="0.25">
      <c r="A146" s="77"/>
      <c r="B146" s="28"/>
      <c r="C146" s="62" t="s">
        <v>108</v>
      </c>
      <c r="D146" s="74">
        <v>32</v>
      </c>
      <c r="E146" s="74">
        <v>31</v>
      </c>
      <c r="F146" s="75">
        <v>4.0999999999999996</v>
      </c>
      <c r="G146" s="75">
        <v>2</v>
      </c>
      <c r="H146" s="74" t="s">
        <v>241</v>
      </c>
      <c r="I146" s="74">
        <v>40</v>
      </c>
      <c r="J146" s="75" t="s">
        <v>194</v>
      </c>
    </row>
    <row r="147" spans="1:10" s="76" customFormat="1" ht="15.05" customHeight="1" x14ac:dyDescent="0.25">
      <c r="A147" s="77"/>
      <c r="B147" s="28"/>
      <c r="C147" s="62" t="s">
        <v>109</v>
      </c>
      <c r="D147" s="74">
        <v>17</v>
      </c>
      <c r="E147" s="74">
        <v>34</v>
      </c>
      <c r="F147" s="75">
        <v>4.0999999999999996</v>
      </c>
      <c r="G147" s="75">
        <v>2.4</v>
      </c>
      <c r="H147" s="74" t="s">
        <v>276</v>
      </c>
      <c r="I147" s="74">
        <v>46</v>
      </c>
      <c r="J147" s="75" t="s">
        <v>192</v>
      </c>
    </row>
    <row r="148" spans="1:10" s="80" customFormat="1" ht="15.05" customHeight="1" x14ac:dyDescent="0.25">
      <c r="A148" s="77"/>
      <c r="B148" s="77" t="s">
        <v>20</v>
      </c>
      <c r="C148" s="70"/>
      <c r="D148" s="94">
        <f>SUM(D122:D147)</f>
        <v>512</v>
      </c>
      <c r="E148" s="94">
        <f>SUM(E122:E147)</f>
        <v>912</v>
      </c>
      <c r="F148" s="95">
        <f>SUM(F122:F147)</f>
        <v>79.269999999999982</v>
      </c>
      <c r="G148" s="95">
        <f>SUM(G122:G147)</f>
        <v>48.500000000000007</v>
      </c>
      <c r="H148" s="78" t="s">
        <v>193</v>
      </c>
      <c r="I148" s="78" t="s">
        <v>193</v>
      </c>
      <c r="J148" s="95" t="s">
        <v>193</v>
      </c>
    </row>
    <row r="149" spans="1:10" s="76" customFormat="1" ht="15.05" customHeight="1" x14ac:dyDescent="0.25">
      <c r="A149" s="148" t="s">
        <v>110</v>
      </c>
      <c r="B149" s="120" t="s">
        <v>5</v>
      </c>
      <c r="C149" s="138" t="s">
        <v>338</v>
      </c>
      <c r="D149" s="149">
        <v>18</v>
      </c>
      <c r="E149" s="149">
        <v>40</v>
      </c>
      <c r="F149" s="150">
        <v>2.0499999999999998</v>
      </c>
      <c r="G149" s="150">
        <v>1.6</v>
      </c>
      <c r="H149" s="149" t="s">
        <v>285</v>
      </c>
      <c r="I149" s="149" t="s">
        <v>284</v>
      </c>
      <c r="J149" s="150" t="s">
        <v>192</v>
      </c>
    </row>
    <row r="150" spans="1:10" s="76" customFormat="1" ht="15.05" customHeight="1" x14ac:dyDescent="0.25">
      <c r="A150" s="82" t="s">
        <v>111</v>
      </c>
      <c r="B150" s="15" t="s">
        <v>14</v>
      </c>
      <c r="C150" s="83" t="s">
        <v>407</v>
      </c>
      <c r="D150" s="84">
        <v>25</v>
      </c>
      <c r="E150" s="84">
        <v>32</v>
      </c>
      <c r="F150" s="85">
        <v>7</v>
      </c>
      <c r="G150" s="85">
        <v>4</v>
      </c>
      <c r="H150" s="84" t="s">
        <v>250</v>
      </c>
      <c r="I150" s="84">
        <v>44</v>
      </c>
      <c r="J150" s="85" t="s">
        <v>194</v>
      </c>
    </row>
    <row r="151" spans="1:10" s="76" customFormat="1" ht="15.05" customHeight="1" x14ac:dyDescent="0.25">
      <c r="A151" s="77"/>
      <c r="B151" s="28"/>
      <c r="C151" s="86" t="s">
        <v>339</v>
      </c>
      <c r="D151" s="74">
        <v>100</v>
      </c>
      <c r="E151" s="74">
        <v>100</v>
      </c>
      <c r="F151" s="75">
        <v>30.15</v>
      </c>
      <c r="G151" s="75">
        <v>17.3</v>
      </c>
      <c r="H151" s="74" t="s">
        <v>236</v>
      </c>
      <c r="I151" s="74">
        <v>45</v>
      </c>
      <c r="J151" s="75" t="s">
        <v>194</v>
      </c>
    </row>
    <row r="152" spans="1:10" s="76" customFormat="1" ht="15.05" customHeight="1" x14ac:dyDescent="0.25">
      <c r="A152" s="77"/>
      <c r="B152" s="28"/>
      <c r="C152" s="73" t="s">
        <v>113</v>
      </c>
      <c r="D152" s="74">
        <v>84</v>
      </c>
      <c r="E152" s="74">
        <v>90</v>
      </c>
      <c r="F152" s="75">
        <v>23.4</v>
      </c>
      <c r="G152" s="75">
        <v>14.8</v>
      </c>
      <c r="H152" s="74" t="s">
        <v>235</v>
      </c>
      <c r="I152" s="74">
        <v>45</v>
      </c>
      <c r="J152" s="75" t="s">
        <v>194</v>
      </c>
    </row>
    <row r="153" spans="1:10" s="76" customFormat="1" ht="15.05" customHeight="1" x14ac:dyDescent="0.25">
      <c r="A153" s="77"/>
      <c r="B153" s="28"/>
      <c r="C153" s="62" t="s">
        <v>114</v>
      </c>
      <c r="D153" s="74">
        <v>52</v>
      </c>
      <c r="E153" s="74">
        <v>75</v>
      </c>
      <c r="F153" s="75">
        <v>14.4</v>
      </c>
      <c r="G153" s="75">
        <v>9</v>
      </c>
      <c r="H153" s="74" t="s">
        <v>257</v>
      </c>
      <c r="I153" s="74">
        <v>46</v>
      </c>
      <c r="J153" s="75" t="s">
        <v>194</v>
      </c>
    </row>
    <row r="154" spans="1:10" s="76" customFormat="1" ht="15.05" customHeight="1" x14ac:dyDescent="0.25">
      <c r="A154" s="77"/>
      <c r="B154" s="28"/>
      <c r="C154" s="62" t="s">
        <v>115</v>
      </c>
      <c r="D154" s="74">
        <v>52</v>
      </c>
      <c r="E154" s="74">
        <v>69</v>
      </c>
      <c r="F154" s="75">
        <v>13.1</v>
      </c>
      <c r="G154" s="75">
        <v>8.1</v>
      </c>
      <c r="H154" s="74" t="s">
        <v>257</v>
      </c>
      <c r="I154" s="74">
        <v>46</v>
      </c>
      <c r="J154" s="75" t="s">
        <v>194</v>
      </c>
    </row>
    <row r="155" spans="1:10" s="80" customFormat="1" ht="15.05" customHeight="1" x14ac:dyDescent="0.25">
      <c r="A155" s="77"/>
      <c r="B155" s="77" t="s">
        <v>16</v>
      </c>
      <c r="C155" s="70"/>
      <c r="D155" s="78">
        <f>SUM(D150:D154)</f>
        <v>313</v>
      </c>
      <c r="E155" s="78">
        <f>SUM(E150:E154)</f>
        <v>366</v>
      </c>
      <c r="F155" s="79">
        <f>SUM(F150:F154)</f>
        <v>88.05</v>
      </c>
      <c r="G155" s="79">
        <f>SUM(G150:G154)</f>
        <v>53.2</v>
      </c>
      <c r="H155" s="78" t="s">
        <v>193</v>
      </c>
      <c r="I155" s="78" t="s">
        <v>193</v>
      </c>
      <c r="J155" s="79" t="s">
        <v>193</v>
      </c>
    </row>
    <row r="156" spans="1:10" s="76" customFormat="1" ht="15.05" customHeight="1" x14ac:dyDescent="0.25">
      <c r="A156" s="77"/>
      <c r="B156" s="28" t="s">
        <v>5</v>
      </c>
      <c r="C156" s="62" t="s">
        <v>118</v>
      </c>
      <c r="D156" s="74">
        <v>4</v>
      </c>
      <c r="E156" s="74">
        <v>7</v>
      </c>
      <c r="F156" s="75">
        <v>4</v>
      </c>
      <c r="G156" s="75">
        <v>4</v>
      </c>
      <c r="H156" s="74" t="s">
        <v>254</v>
      </c>
      <c r="I156" s="74">
        <v>36</v>
      </c>
      <c r="J156" s="75" t="s">
        <v>192</v>
      </c>
    </row>
    <row r="157" spans="1:10" s="76" customFormat="1" ht="15.05" customHeight="1" x14ac:dyDescent="0.25">
      <c r="A157" s="77"/>
      <c r="C157" s="62" t="s">
        <v>116</v>
      </c>
      <c r="D157" s="74">
        <v>17</v>
      </c>
      <c r="E157" s="74">
        <v>56</v>
      </c>
      <c r="F157" s="75">
        <v>2.4</v>
      </c>
      <c r="G157" s="75">
        <v>0.8</v>
      </c>
      <c r="H157" s="74" t="s">
        <v>288</v>
      </c>
      <c r="I157" s="74">
        <v>36</v>
      </c>
      <c r="J157" s="75" t="s">
        <v>192</v>
      </c>
    </row>
    <row r="158" spans="1:10" s="76" customFormat="1" ht="15.05" customHeight="1" x14ac:dyDescent="0.25">
      <c r="A158" s="77"/>
      <c r="B158" s="28"/>
      <c r="C158" s="62" t="s">
        <v>117</v>
      </c>
      <c r="D158" s="74">
        <v>17</v>
      </c>
      <c r="E158" s="74">
        <v>30</v>
      </c>
      <c r="F158" s="75">
        <v>1</v>
      </c>
      <c r="G158" s="75">
        <v>0.5</v>
      </c>
      <c r="H158" s="74" t="s">
        <v>287</v>
      </c>
      <c r="I158" s="74">
        <v>47</v>
      </c>
      <c r="J158" s="75" t="s">
        <v>192</v>
      </c>
    </row>
    <row r="159" spans="1:10" s="80" customFormat="1" ht="15.05" customHeight="1" x14ac:dyDescent="0.25">
      <c r="A159" s="77"/>
      <c r="B159" s="77" t="s">
        <v>20</v>
      </c>
      <c r="C159" s="70"/>
      <c r="D159" s="78">
        <f>SUM(D156:D158)</f>
        <v>38</v>
      </c>
      <c r="E159" s="78">
        <f>SUM(E156:E158)</f>
        <v>93</v>
      </c>
      <c r="F159" s="79">
        <f t="shared" ref="F159:G159" si="9">SUM(F156:F158)</f>
        <v>7.4</v>
      </c>
      <c r="G159" s="79">
        <f t="shared" si="9"/>
        <v>5.3</v>
      </c>
      <c r="H159" s="78" t="s">
        <v>193</v>
      </c>
      <c r="I159" s="78" t="s">
        <v>193</v>
      </c>
      <c r="J159" s="79" t="s">
        <v>193</v>
      </c>
    </row>
    <row r="160" spans="1:10" s="76" customFormat="1" ht="15.05" customHeight="1" x14ac:dyDescent="0.25">
      <c r="A160" s="148" t="s">
        <v>119</v>
      </c>
      <c r="B160" s="120" t="s">
        <v>5</v>
      </c>
      <c r="C160" s="138" t="s">
        <v>207</v>
      </c>
      <c r="D160" s="149">
        <v>17</v>
      </c>
      <c r="E160" s="149">
        <v>28</v>
      </c>
      <c r="F160" s="150">
        <v>1.89</v>
      </c>
      <c r="G160" s="150">
        <v>0.9</v>
      </c>
      <c r="H160" s="149" t="s">
        <v>289</v>
      </c>
      <c r="I160" s="149">
        <v>38.5</v>
      </c>
      <c r="J160" s="150" t="s">
        <v>192</v>
      </c>
    </row>
    <row r="161" spans="1:10" s="76" customFormat="1" ht="15.05" customHeight="1" x14ac:dyDescent="0.25">
      <c r="A161" s="148" t="s">
        <v>121</v>
      </c>
      <c r="B161" s="120" t="s">
        <v>5</v>
      </c>
      <c r="C161" s="151" t="s">
        <v>340</v>
      </c>
      <c r="D161" s="149">
        <v>17</v>
      </c>
      <c r="E161" s="149">
        <v>20</v>
      </c>
      <c r="F161" s="150">
        <v>0.74</v>
      </c>
      <c r="G161" s="150">
        <v>0.4</v>
      </c>
      <c r="H161" s="149" t="s">
        <v>408</v>
      </c>
      <c r="I161" s="149">
        <v>38.5</v>
      </c>
      <c r="J161" s="150" t="s">
        <v>192</v>
      </c>
    </row>
    <row r="162" spans="1:10" s="76" customFormat="1" ht="15.05" customHeight="1" x14ac:dyDescent="0.25">
      <c r="A162" s="77" t="s">
        <v>122</v>
      </c>
      <c r="B162" s="28" t="s">
        <v>14</v>
      </c>
      <c r="C162" s="62" t="s">
        <v>123</v>
      </c>
      <c r="D162" s="74">
        <v>90</v>
      </c>
      <c r="E162" s="74">
        <v>128</v>
      </c>
      <c r="F162" s="75">
        <v>26.4</v>
      </c>
      <c r="G162" s="75">
        <v>15.6</v>
      </c>
      <c r="H162" s="74" t="s">
        <v>235</v>
      </c>
      <c r="I162" s="74">
        <v>50</v>
      </c>
      <c r="J162" s="75" t="s">
        <v>194</v>
      </c>
    </row>
    <row r="163" spans="1:10" s="76" customFormat="1" ht="15.05" customHeight="1" x14ac:dyDescent="0.25">
      <c r="A163" s="77"/>
      <c r="B163" s="28"/>
      <c r="C163" s="73" t="s">
        <v>341</v>
      </c>
      <c r="D163" s="74">
        <v>118</v>
      </c>
      <c r="E163" s="74">
        <v>156</v>
      </c>
      <c r="F163" s="75">
        <v>38</v>
      </c>
      <c r="G163" s="75">
        <v>23.6</v>
      </c>
      <c r="H163" s="74" t="s">
        <v>235</v>
      </c>
      <c r="I163" s="74">
        <v>46</v>
      </c>
      <c r="J163" s="75" t="s">
        <v>194</v>
      </c>
    </row>
    <row r="164" spans="1:10" s="76" customFormat="1" ht="15.05" customHeight="1" x14ac:dyDescent="0.25">
      <c r="A164" s="77"/>
      <c r="B164" s="28"/>
      <c r="C164" s="73" t="s">
        <v>124</v>
      </c>
      <c r="D164" s="74">
        <v>98</v>
      </c>
      <c r="E164" s="74">
        <v>131</v>
      </c>
      <c r="F164" s="75">
        <v>33.200000000000003</v>
      </c>
      <c r="G164" s="75">
        <v>21.8</v>
      </c>
      <c r="H164" s="74" t="s">
        <v>235</v>
      </c>
      <c r="I164" s="74">
        <v>46</v>
      </c>
      <c r="J164" s="75" t="s">
        <v>194</v>
      </c>
    </row>
    <row r="165" spans="1:10" s="76" customFormat="1" ht="15.05" customHeight="1" x14ac:dyDescent="0.25">
      <c r="A165" s="77"/>
      <c r="B165" s="28"/>
      <c r="C165" s="73" t="s">
        <v>342</v>
      </c>
      <c r="D165" s="74">
        <v>60</v>
      </c>
      <c r="E165" s="74">
        <v>76</v>
      </c>
      <c r="F165" s="75">
        <v>17.899999999999999</v>
      </c>
      <c r="G165" s="75">
        <v>12</v>
      </c>
      <c r="H165" s="74" t="s">
        <v>235</v>
      </c>
      <c r="I165" s="74">
        <v>45</v>
      </c>
      <c r="J165" s="75" t="s">
        <v>194</v>
      </c>
    </row>
    <row r="166" spans="1:10" s="76" customFormat="1" ht="15.05" customHeight="1" x14ac:dyDescent="0.25">
      <c r="A166" s="77"/>
      <c r="B166" s="28"/>
      <c r="C166" s="73" t="s">
        <v>409</v>
      </c>
      <c r="D166" s="74">
        <v>23</v>
      </c>
      <c r="E166" s="74">
        <v>25</v>
      </c>
      <c r="F166" s="75">
        <v>6</v>
      </c>
      <c r="G166" s="75">
        <v>3</v>
      </c>
      <c r="H166" s="74" t="s">
        <v>236</v>
      </c>
      <c r="I166" s="74">
        <v>49</v>
      </c>
      <c r="J166" s="75" t="s">
        <v>194</v>
      </c>
    </row>
    <row r="167" spans="1:10" s="80" customFormat="1" ht="15.05" customHeight="1" x14ac:dyDescent="0.25">
      <c r="A167" s="77"/>
      <c r="B167" s="77" t="s">
        <v>16</v>
      </c>
      <c r="C167" s="77"/>
      <c r="D167" s="78">
        <f>SUM(D162:D166)</f>
        <v>389</v>
      </c>
      <c r="E167" s="78">
        <f t="shared" ref="E167:G167" si="10">SUM(E162:E166)</f>
        <v>516</v>
      </c>
      <c r="F167" s="79">
        <f t="shared" si="10"/>
        <v>121.5</v>
      </c>
      <c r="G167" s="79">
        <f t="shared" si="10"/>
        <v>76</v>
      </c>
      <c r="H167" s="78" t="s">
        <v>193</v>
      </c>
      <c r="I167" s="78" t="s">
        <v>193</v>
      </c>
      <c r="J167" s="79" t="s">
        <v>193</v>
      </c>
    </row>
    <row r="168" spans="1:10" s="76" customFormat="1" ht="15.05" customHeight="1" x14ac:dyDescent="0.25">
      <c r="A168" s="77"/>
      <c r="B168" s="28" t="s">
        <v>5</v>
      </c>
      <c r="C168" s="62" t="s">
        <v>125</v>
      </c>
      <c r="D168" s="74">
        <v>15</v>
      </c>
      <c r="E168" s="74">
        <v>45</v>
      </c>
      <c r="F168" s="75">
        <v>2.19</v>
      </c>
      <c r="G168" s="75">
        <v>0.9</v>
      </c>
      <c r="H168" s="74" t="s">
        <v>239</v>
      </c>
      <c r="I168" s="74">
        <v>38</v>
      </c>
      <c r="J168" s="75" t="s">
        <v>192</v>
      </c>
    </row>
    <row r="169" spans="1:10" s="76" customFormat="1" ht="15.05" customHeight="1" x14ac:dyDescent="0.25">
      <c r="A169" s="77"/>
      <c r="B169" s="28"/>
      <c r="C169" s="62" t="s">
        <v>343</v>
      </c>
      <c r="D169" s="74">
        <v>16</v>
      </c>
      <c r="E169" s="74">
        <v>28</v>
      </c>
      <c r="F169" s="75">
        <v>1.5</v>
      </c>
      <c r="G169" s="75">
        <v>0.8</v>
      </c>
      <c r="H169" s="74" t="s">
        <v>293</v>
      </c>
      <c r="I169" s="74">
        <v>39</v>
      </c>
      <c r="J169" s="75" t="s">
        <v>192</v>
      </c>
    </row>
    <row r="170" spans="1:10" s="76" customFormat="1" ht="15.05" customHeight="1" x14ac:dyDescent="0.25">
      <c r="A170" s="77"/>
      <c r="B170" s="28"/>
      <c r="C170" s="62" t="s">
        <v>126</v>
      </c>
      <c r="D170" s="74">
        <v>36</v>
      </c>
      <c r="E170" s="74">
        <v>85</v>
      </c>
      <c r="F170" s="75">
        <v>5.62</v>
      </c>
      <c r="G170" s="75">
        <v>3.4</v>
      </c>
      <c r="H170" s="74" t="s">
        <v>285</v>
      </c>
      <c r="I170" s="74">
        <v>39</v>
      </c>
      <c r="J170" s="75" t="s">
        <v>192</v>
      </c>
    </row>
    <row r="171" spans="1:10" s="76" customFormat="1" ht="15.05" customHeight="1" x14ac:dyDescent="0.25">
      <c r="A171" s="77"/>
      <c r="B171" s="28"/>
      <c r="C171" s="73" t="s">
        <v>344</v>
      </c>
      <c r="D171" s="74">
        <v>12</v>
      </c>
      <c r="E171" s="74">
        <v>34</v>
      </c>
      <c r="F171" s="75">
        <v>2.6</v>
      </c>
      <c r="G171" s="75">
        <v>0.8</v>
      </c>
      <c r="H171" s="74" t="s">
        <v>239</v>
      </c>
      <c r="I171" s="74">
        <v>22</v>
      </c>
      <c r="J171" s="75" t="s">
        <v>192</v>
      </c>
    </row>
    <row r="172" spans="1:10" s="76" customFormat="1" ht="15.05" customHeight="1" x14ac:dyDescent="0.25">
      <c r="A172" s="77"/>
      <c r="B172" s="28"/>
      <c r="C172" s="62" t="s">
        <v>127</v>
      </c>
      <c r="D172" s="74">
        <v>21</v>
      </c>
      <c r="E172" s="74">
        <v>51</v>
      </c>
      <c r="F172" s="75">
        <v>2.8</v>
      </c>
      <c r="G172" s="75">
        <v>2</v>
      </c>
      <c r="H172" s="74" t="s">
        <v>239</v>
      </c>
      <c r="I172" s="74">
        <v>38</v>
      </c>
      <c r="J172" s="75" t="s">
        <v>192</v>
      </c>
    </row>
    <row r="173" spans="1:10" s="76" customFormat="1" ht="15.05" customHeight="1" x14ac:dyDescent="0.25">
      <c r="A173" s="77"/>
      <c r="B173" s="28"/>
      <c r="C173" s="62" t="s">
        <v>128</v>
      </c>
      <c r="D173" s="74">
        <v>18</v>
      </c>
      <c r="E173" s="74">
        <v>45</v>
      </c>
      <c r="F173" s="75">
        <v>2</v>
      </c>
      <c r="G173" s="75">
        <v>1</v>
      </c>
      <c r="H173" s="74" t="s">
        <v>239</v>
      </c>
      <c r="I173" s="74">
        <v>38</v>
      </c>
      <c r="J173" s="75" t="s">
        <v>192</v>
      </c>
    </row>
    <row r="174" spans="1:10" s="80" customFormat="1" ht="15.05" customHeight="1" x14ac:dyDescent="0.25">
      <c r="A174" s="77"/>
      <c r="B174" s="77" t="s">
        <v>20</v>
      </c>
      <c r="C174" s="77"/>
      <c r="D174" s="78">
        <f>SUM(D168:D173)</f>
        <v>118</v>
      </c>
      <c r="E174" s="78">
        <f>SUM(E168:E173)</f>
        <v>288</v>
      </c>
      <c r="F174" s="79">
        <f t="shared" ref="F174:G174" si="11">SUM(F168:F173)</f>
        <v>16.71</v>
      </c>
      <c r="G174" s="79">
        <f t="shared" si="11"/>
        <v>8.8999999999999986</v>
      </c>
      <c r="H174" s="78" t="s">
        <v>193</v>
      </c>
      <c r="I174" s="78" t="s">
        <v>193</v>
      </c>
      <c r="J174" s="79" t="s">
        <v>193</v>
      </c>
    </row>
    <row r="175" spans="1:10" s="76" customFormat="1" ht="15.05" customHeight="1" x14ac:dyDescent="0.25">
      <c r="A175" s="82" t="s">
        <v>129</v>
      </c>
      <c r="B175" s="15" t="s">
        <v>14</v>
      </c>
      <c r="C175" s="72" t="s">
        <v>345</v>
      </c>
      <c r="D175" s="84">
        <v>42</v>
      </c>
      <c r="E175" s="84">
        <v>60</v>
      </c>
      <c r="F175" s="85">
        <v>11.5</v>
      </c>
      <c r="G175" s="85">
        <v>7.3</v>
      </c>
      <c r="H175" s="84" t="s">
        <v>244</v>
      </c>
      <c r="I175" s="84">
        <v>45.5</v>
      </c>
      <c r="J175" s="85" t="s">
        <v>194</v>
      </c>
    </row>
    <row r="176" spans="1:10" s="76" customFormat="1" ht="15.05" customHeight="1" x14ac:dyDescent="0.25">
      <c r="A176" s="140"/>
      <c r="B176" s="127" t="s">
        <v>5</v>
      </c>
      <c r="C176" s="145" t="s">
        <v>129</v>
      </c>
      <c r="D176" s="146">
        <v>23</v>
      </c>
      <c r="E176" s="146">
        <v>20</v>
      </c>
      <c r="F176" s="147">
        <v>1.85</v>
      </c>
      <c r="G176" s="147">
        <v>1.2</v>
      </c>
      <c r="H176" s="146" t="s">
        <v>410</v>
      </c>
      <c r="I176" s="146">
        <v>38</v>
      </c>
      <c r="J176" s="147" t="s">
        <v>192</v>
      </c>
    </row>
    <row r="177" spans="1:10" s="76" customFormat="1" ht="15.05" customHeight="1" x14ac:dyDescent="0.25">
      <c r="A177" s="77" t="s">
        <v>130</v>
      </c>
      <c r="B177" s="28" t="s">
        <v>14</v>
      </c>
      <c r="C177" s="73" t="s">
        <v>346</v>
      </c>
      <c r="D177" s="74">
        <v>90</v>
      </c>
      <c r="E177" s="74">
        <v>99</v>
      </c>
      <c r="F177" s="75">
        <v>21.2</v>
      </c>
      <c r="G177" s="75">
        <v>13</v>
      </c>
      <c r="H177" s="74" t="s">
        <v>235</v>
      </c>
      <c r="I177" s="74">
        <v>45</v>
      </c>
      <c r="J177" s="75" t="s">
        <v>194</v>
      </c>
    </row>
    <row r="178" spans="1:10" s="76" customFormat="1" ht="15.05" customHeight="1" x14ac:dyDescent="0.25">
      <c r="A178" s="77"/>
      <c r="B178" s="28"/>
      <c r="C178" s="62" t="s">
        <v>132</v>
      </c>
      <c r="D178" s="74">
        <v>50</v>
      </c>
      <c r="E178" s="74">
        <v>40</v>
      </c>
      <c r="F178" s="75">
        <v>11.1</v>
      </c>
      <c r="G178" s="75">
        <v>5.8</v>
      </c>
      <c r="H178" s="74" t="s">
        <v>250</v>
      </c>
      <c r="I178" s="74">
        <v>52</v>
      </c>
      <c r="J178" s="75" t="s">
        <v>194</v>
      </c>
    </row>
    <row r="179" spans="1:10" s="76" customFormat="1" ht="15.05" customHeight="1" x14ac:dyDescent="0.25">
      <c r="A179" s="77"/>
      <c r="B179" s="28"/>
      <c r="C179" s="114" t="s">
        <v>208</v>
      </c>
      <c r="D179" s="74">
        <v>90</v>
      </c>
      <c r="E179" s="74">
        <v>106</v>
      </c>
      <c r="F179" s="75">
        <v>23.6</v>
      </c>
      <c r="G179" s="75">
        <v>13.2</v>
      </c>
      <c r="H179" s="74" t="s">
        <v>235</v>
      </c>
      <c r="I179" s="74">
        <v>45</v>
      </c>
      <c r="J179" s="75" t="s">
        <v>194</v>
      </c>
    </row>
    <row r="180" spans="1:10" s="76" customFormat="1" ht="15.05" customHeight="1" x14ac:dyDescent="0.25">
      <c r="A180" s="77"/>
      <c r="B180" s="28"/>
      <c r="C180" s="114" t="s">
        <v>295</v>
      </c>
      <c r="D180" s="74">
        <v>90</v>
      </c>
      <c r="E180" s="74">
        <v>103</v>
      </c>
      <c r="F180" s="75">
        <v>24.4</v>
      </c>
      <c r="G180" s="75">
        <v>12.8</v>
      </c>
      <c r="H180" s="74" t="s">
        <v>235</v>
      </c>
      <c r="I180" s="74">
        <v>45</v>
      </c>
      <c r="J180" s="75" t="s">
        <v>194</v>
      </c>
    </row>
    <row r="181" spans="1:10" s="76" customFormat="1" ht="15.05" customHeight="1" x14ac:dyDescent="0.25">
      <c r="A181" s="77"/>
      <c r="B181" s="28"/>
      <c r="C181" s="62" t="s">
        <v>347</v>
      </c>
      <c r="D181" s="74">
        <v>44</v>
      </c>
      <c r="E181" s="74">
        <v>45</v>
      </c>
      <c r="F181" s="75">
        <v>11.6</v>
      </c>
      <c r="G181" s="75">
        <v>6.4</v>
      </c>
      <c r="H181" s="74" t="s">
        <v>235</v>
      </c>
      <c r="I181" s="74">
        <v>45</v>
      </c>
      <c r="J181" s="75" t="s">
        <v>194</v>
      </c>
    </row>
    <row r="182" spans="1:10" s="76" customFormat="1" ht="15.05" customHeight="1" x14ac:dyDescent="0.25">
      <c r="A182" s="77"/>
      <c r="B182" s="28"/>
      <c r="C182" s="62" t="s">
        <v>296</v>
      </c>
      <c r="D182" s="74">
        <v>50</v>
      </c>
      <c r="E182" s="74">
        <v>56</v>
      </c>
      <c r="F182" s="75">
        <v>15</v>
      </c>
      <c r="G182" s="75">
        <v>7</v>
      </c>
      <c r="H182" s="74" t="s">
        <v>235</v>
      </c>
      <c r="I182" s="74">
        <v>45</v>
      </c>
      <c r="J182" s="75" t="s">
        <v>194</v>
      </c>
    </row>
    <row r="183" spans="1:10" s="80" customFormat="1" ht="15.05" customHeight="1" x14ac:dyDescent="0.25">
      <c r="A183" s="77"/>
      <c r="B183" s="77" t="s">
        <v>16</v>
      </c>
      <c r="C183" s="77"/>
      <c r="D183" s="78">
        <f>SUM(D177:D182)</f>
        <v>414</v>
      </c>
      <c r="E183" s="78">
        <f t="shared" ref="E183:G183" si="12">SUM(E177:E182)</f>
        <v>449</v>
      </c>
      <c r="F183" s="78">
        <f t="shared" si="12"/>
        <v>106.89999999999999</v>
      </c>
      <c r="G183" s="78">
        <f t="shared" si="12"/>
        <v>58.199999999999996</v>
      </c>
      <c r="H183" s="78" t="s">
        <v>193</v>
      </c>
      <c r="I183" s="78" t="s">
        <v>193</v>
      </c>
      <c r="J183" s="79" t="s">
        <v>193</v>
      </c>
    </row>
    <row r="184" spans="1:10" s="76" customFormat="1" ht="15.05" customHeight="1" x14ac:dyDescent="0.25">
      <c r="A184" s="77"/>
      <c r="B184" s="28" t="s">
        <v>5</v>
      </c>
      <c r="C184" s="29" t="s">
        <v>348</v>
      </c>
      <c r="D184" s="74">
        <v>80</v>
      </c>
      <c r="E184" s="74">
        <v>73</v>
      </c>
      <c r="F184" s="75">
        <v>10.85</v>
      </c>
      <c r="G184" s="75">
        <v>5</v>
      </c>
      <c r="H184" s="74" t="s">
        <v>282</v>
      </c>
      <c r="I184" s="74">
        <v>39</v>
      </c>
      <c r="J184" s="75" t="s">
        <v>194</v>
      </c>
    </row>
    <row r="185" spans="1:10" s="76" customFormat="1" ht="15.05" customHeight="1" x14ac:dyDescent="0.25">
      <c r="A185" s="77"/>
      <c r="B185" s="28"/>
      <c r="C185" s="62" t="s">
        <v>297</v>
      </c>
      <c r="D185" s="74">
        <v>60</v>
      </c>
      <c r="E185" s="74">
        <v>130</v>
      </c>
      <c r="F185" s="75">
        <v>11.3</v>
      </c>
      <c r="G185" s="75">
        <v>7.2</v>
      </c>
      <c r="H185" s="74" t="s">
        <v>240</v>
      </c>
      <c r="I185" s="74">
        <v>39</v>
      </c>
      <c r="J185" s="75" t="s">
        <v>192</v>
      </c>
    </row>
    <row r="186" spans="1:10" s="76" customFormat="1" ht="15.05" customHeight="1" x14ac:dyDescent="0.25">
      <c r="A186" s="77"/>
      <c r="B186" s="28"/>
      <c r="C186" s="62" t="s">
        <v>209</v>
      </c>
      <c r="D186" s="74">
        <v>16</v>
      </c>
      <c r="E186" s="74">
        <v>41</v>
      </c>
      <c r="F186" s="75">
        <v>2.2599999999999998</v>
      </c>
      <c r="G186" s="75">
        <v>1</v>
      </c>
      <c r="H186" s="74" t="s">
        <v>241</v>
      </c>
      <c r="I186" s="74">
        <v>39</v>
      </c>
      <c r="J186" s="75" t="s">
        <v>192</v>
      </c>
    </row>
    <row r="187" spans="1:10" s="76" customFormat="1" ht="15.05" customHeight="1" x14ac:dyDescent="0.25">
      <c r="A187" s="77"/>
      <c r="B187" s="77" t="s">
        <v>20</v>
      </c>
      <c r="C187" s="28"/>
      <c r="D187" s="78">
        <f>SUM(D184:D186)</f>
        <v>156</v>
      </c>
      <c r="E187" s="78">
        <f>SUM(E184:E186)</f>
        <v>244</v>
      </c>
      <c r="F187" s="79">
        <f>SUM(F184:F186)</f>
        <v>24.409999999999997</v>
      </c>
      <c r="G187" s="79">
        <f>SUM(G184:G186)</f>
        <v>13.2</v>
      </c>
      <c r="H187" s="78" t="s">
        <v>193</v>
      </c>
      <c r="I187" s="78" t="s">
        <v>193</v>
      </c>
      <c r="J187" s="79" t="s">
        <v>193</v>
      </c>
    </row>
    <row r="188" spans="1:10" s="76" customFormat="1" ht="15.05" customHeight="1" x14ac:dyDescent="0.25">
      <c r="A188" s="82" t="s">
        <v>136</v>
      </c>
      <c r="B188" s="15" t="s">
        <v>14</v>
      </c>
      <c r="C188" s="72" t="s">
        <v>349</v>
      </c>
      <c r="D188" s="84">
        <v>22</v>
      </c>
      <c r="E188" s="84">
        <v>28</v>
      </c>
      <c r="F188" s="85">
        <v>7.13</v>
      </c>
      <c r="G188" s="85">
        <v>4.0999999999999996</v>
      </c>
      <c r="H188" s="84" t="s">
        <v>257</v>
      </c>
      <c r="I188" s="84">
        <v>45</v>
      </c>
      <c r="J188" s="85" t="s">
        <v>194</v>
      </c>
    </row>
    <row r="189" spans="1:10" s="76" customFormat="1" ht="15.05" customHeight="1" x14ac:dyDescent="0.25">
      <c r="A189" s="77"/>
      <c r="B189" s="28"/>
      <c r="C189" s="62" t="s">
        <v>137</v>
      </c>
      <c r="D189" s="74">
        <v>57</v>
      </c>
      <c r="E189" s="74">
        <v>73</v>
      </c>
      <c r="F189" s="75">
        <v>15.9</v>
      </c>
      <c r="G189" s="75">
        <v>10.8</v>
      </c>
      <c r="H189" s="74" t="s">
        <v>257</v>
      </c>
      <c r="I189" s="74">
        <v>46</v>
      </c>
      <c r="J189" s="75" t="s">
        <v>194</v>
      </c>
    </row>
    <row r="190" spans="1:10" s="76" customFormat="1" ht="15.05" customHeight="1" x14ac:dyDescent="0.25">
      <c r="A190" s="77"/>
      <c r="B190" s="28"/>
      <c r="C190" s="62" t="s">
        <v>138</v>
      </c>
      <c r="D190" s="74">
        <v>59</v>
      </c>
      <c r="E190" s="74">
        <v>77</v>
      </c>
      <c r="F190" s="75">
        <v>15</v>
      </c>
      <c r="G190" s="75">
        <v>9</v>
      </c>
      <c r="H190" s="74" t="s">
        <v>244</v>
      </c>
      <c r="I190" s="74">
        <v>45</v>
      </c>
      <c r="J190" s="75" t="s">
        <v>194</v>
      </c>
    </row>
    <row r="191" spans="1:10" s="80" customFormat="1" ht="15.05" customHeight="1" x14ac:dyDescent="0.25">
      <c r="A191" s="77"/>
      <c r="B191" s="77" t="s">
        <v>16</v>
      </c>
      <c r="C191" s="77"/>
      <c r="D191" s="78">
        <f>SUM(D188:D190)</f>
        <v>138</v>
      </c>
      <c r="E191" s="78">
        <f>SUM(E188:E190)</f>
        <v>178</v>
      </c>
      <c r="F191" s="79">
        <f t="shared" ref="F191:G191" si="13">SUM(F188:F190)</f>
        <v>38.03</v>
      </c>
      <c r="G191" s="79">
        <f t="shared" si="13"/>
        <v>23.9</v>
      </c>
      <c r="H191" s="78" t="s">
        <v>193</v>
      </c>
      <c r="I191" s="78" t="s">
        <v>193</v>
      </c>
      <c r="J191" s="79" t="s">
        <v>193</v>
      </c>
    </row>
    <row r="192" spans="1:10" s="76" customFormat="1" ht="15.05" customHeight="1" x14ac:dyDescent="0.25">
      <c r="A192" s="77"/>
      <c r="B192" s="28" t="s">
        <v>5</v>
      </c>
      <c r="C192" s="62" t="s">
        <v>139</v>
      </c>
      <c r="D192" s="74">
        <v>17</v>
      </c>
      <c r="E192" s="74">
        <v>43</v>
      </c>
      <c r="F192" s="75">
        <v>2</v>
      </c>
      <c r="G192" s="75">
        <v>1</v>
      </c>
      <c r="H192" s="74" t="s">
        <v>255</v>
      </c>
      <c r="I192" s="74">
        <v>42</v>
      </c>
      <c r="J192" s="75" t="s">
        <v>192</v>
      </c>
    </row>
    <row r="193" spans="1:10" s="76" customFormat="1" ht="15.05" customHeight="1" x14ac:dyDescent="0.25">
      <c r="A193" s="77"/>
      <c r="B193" s="28"/>
      <c r="C193" s="62" t="s">
        <v>140</v>
      </c>
      <c r="D193" s="74">
        <v>25</v>
      </c>
      <c r="E193" s="74">
        <v>60</v>
      </c>
      <c r="F193" s="75">
        <v>2.9</v>
      </c>
      <c r="G193" s="75">
        <v>1.9</v>
      </c>
      <c r="H193" s="74" t="s">
        <v>265</v>
      </c>
      <c r="I193" s="74">
        <v>45</v>
      </c>
      <c r="J193" s="75" t="s">
        <v>192</v>
      </c>
    </row>
    <row r="194" spans="1:10" s="76" customFormat="1" ht="15.05" customHeight="1" x14ac:dyDescent="0.25">
      <c r="A194" s="77"/>
      <c r="B194" s="28"/>
      <c r="C194" s="62" t="s">
        <v>141</v>
      </c>
      <c r="D194" s="74">
        <v>15</v>
      </c>
      <c r="E194" s="74">
        <v>39</v>
      </c>
      <c r="F194" s="75">
        <v>1.7</v>
      </c>
      <c r="G194" s="75">
        <v>0.9</v>
      </c>
      <c r="H194" s="74" t="s">
        <v>288</v>
      </c>
      <c r="I194" s="74">
        <v>41</v>
      </c>
      <c r="J194" s="75" t="s">
        <v>192</v>
      </c>
    </row>
    <row r="195" spans="1:10" s="80" customFormat="1" ht="15.05" customHeight="1" x14ac:dyDescent="0.25">
      <c r="A195" s="77"/>
      <c r="B195" s="77" t="s">
        <v>20</v>
      </c>
      <c r="C195" s="77"/>
      <c r="D195" s="78">
        <f>SUM(D192:D194)</f>
        <v>57</v>
      </c>
      <c r="E195" s="78">
        <f>SUM(E192:E194)</f>
        <v>142</v>
      </c>
      <c r="F195" s="79">
        <f t="shared" ref="F195:G195" si="14">SUM(F192:F194)</f>
        <v>6.6000000000000005</v>
      </c>
      <c r="G195" s="79">
        <f t="shared" si="14"/>
        <v>3.8</v>
      </c>
      <c r="H195" s="78" t="s">
        <v>193</v>
      </c>
      <c r="I195" s="78" t="s">
        <v>193</v>
      </c>
      <c r="J195" s="79" t="s">
        <v>193</v>
      </c>
    </row>
    <row r="196" spans="1:10" s="76" customFormat="1" ht="15.05" customHeight="1" x14ac:dyDescent="0.25">
      <c r="A196" s="148" t="s">
        <v>142</v>
      </c>
      <c r="B196" s="120" t="s">
        <v>5</v>
      </c>
      <c r="C196" s="138" t="s">
        <v>143</v>
      </c>
      <c r="D196" s="149">
        <v>18</v>
      </c>
      <c r="E196" s="149">
        <v>39</v>
      </c>
      <c r="F196" s="150">
        <v>2.25</v>
      </c>
      <c r="G196" s="150">
        <v>1.5</v>
      </c>
      <c r="H196" s="149" t="s">
        <v>254</v>
      </c>
      <c r="I196" s="149" t="s">
        <v>238</v>
      </c>
      <c r="J196" s="150" t="s">
        <v>192</v>
      </c>
    </row>
    <row r="197" spans="1:10" s="76" customFormat="1" ht="15.05" customHeight="1" x14ac:dyDescent="0.25">
      <c r="A197" s="82" t="s">
        <v>144</v>
      </c>
      <c r="B197" s="15" t="s">
        <v>14</v>
      </c>
      <c r="C197" s="83" t="s">
        <v>210</v>
      </c>
      <c r="D197" s="84">
        <v>60</v>
      </c>
      <c r="E197" s="84">
        <v>71</v>
      </c>
      <c r="F197" s="85">
        <v>16.2</v>
      </c>
      <c r="G197" s="85">
        <v>11.8</v>
      </c>
      <c r="H197" s="84" t="s">
        <v>235</v>
      </c>
      <c r="I197" s="84">
        <v>47</v>
      </c>
      <c r="J197" s="85" t="s">
        <v>194</v>
      </c>
    </row>
    <row r="198" spans="1:10" s="76" customFormat="1" ht="15.05" customHeight="1" x14ac:dyDescent="0.25">
      <c r="A198" s="77"/>
      <c r="B198" s="28"/>
      <c r="C198" s="62" t="s">
        <v>145</v>
      </c>
      <c r="D198" s="74">
        <v>97</v>
      </c>
      <c r="E198" s="74">
        <v>112</v>
      </c>
      <c r="F198" s="75">
        <v>28.4</v>
      </c>
      <c r="G198" s="75">
        <v>15.6</v>
      </c>
      <c r="H198" s="74" t="s">
        <v>244</v>
      </c>
      <c r="I198" s="74">
        <v>45.4</v>
      </c>
      <c r="J198" s="75" t="s">
        <v>194</v>
      </c>
    </row>
    <row r="199" spans="1:10" s="76" customFormat="1" ht="15.05" customHeight="1" x14ac:dyDescent="0.25">
      <c r="A199" s="77"/>
      <c r="B199" s="28"/>
      <c r="C199" s="62" t="s">
        <v>146</v>
      </c>
      <c r="D199" s="74">
        <v>32</v>
      </c>
      <c r="E199" s="74">
        <v>38</v>
      </c>
      <c r="F199" s="75">
        <v>8.4</v>
      </c>
      <c r="G199" s="75">
        <v>5.6</v>
      </c>
      <c r="H199" s="74" t="s">
        <v>235</v>
      </c>
      <c r="I199" s="74">
        <v>47</v>
      </c>
      <c r="J199" s="75" t="s">
        <v>194</v>
      </c>
    </row>
    <row r="200" spans="1:10" s="80" customFormat="1" ht="15.05" customHeight="1" x14ac:dyDescent="0.25">
      <c r="A200" s="77"/>
      <c r="B200" s="77" t="s">
        <v>16</v>
      </c>
      <c r="C200" s="77"/>
      <c r="D200" s="78">
        <f>SUM(D197:D199)</f>
        <v>189</v>
      </c>
      <c r="E200" s="78">
        <f>SUM(E197:E199)</f>
        <v>221</v>
      </c>
      <c r="F200" s="79">
        <f t="shared" ref="F200:G200" si="15">SUM(F197:F199)</f>
        <v>52.999999999999993</v>
      </c>
      <c r="G200" s="79">
        <f t="shared" si="15"/>
        <v>33</v>
      </c>
      <c r="H200" s="78" t="s">
        <v>193</v>
      </c>
      <c r="I200" s="78" t="s">
        <v>193</v>
      </c>
      <c r="J200" s="79" t="s">
        <v>193</v>
      </c>
    </row>
    <row r="201" spans="1:10" s="76" customFormat="1" ht="15.05" customHeight="1" x14ac:dyDescent="0.25">
      <c r="A201" s="77"/>
      <c r="B201" s="28" t="s">
        <v>5</v>
      </c>
      <c r="C201" s="62" t="s">
        <v>147</v>
      </c>
      <c r="D201" s="74">
        <v>33</v>
      </c>
      <c r="E201" s="74">
        <v>56</v>
      </c>
      <c r="F201" s="75">
        <v>2.8</v>
      </c>
      <c r="G201" s="75">
        <v>1.4</v>
      </c>
      <c r="H201" s="74" t="s">
        <v>278</v>
      </c>
      <c r="I201" s="74">
        <v>38.5</v>
      </c>
      <c r="J201" s="75" t="s">
        <v>192</v>
      </c>
    </row>
    <row r="202" spans="1:10" s="76" customFormat="1" ht="15.05" customHeight="1" x14ac:dyDescent="0.25">
      <c r="A202" s="77"/>
      <c r="B202" s="28"/>
      <c r="C202" s="62" t="s">
        <v>148</v>
      </c>
      <c r="D202" s="74">
        <v>20</v>
      </c>
      <c r="E202" s="74">
        <v>35</v>
      </c>
      <c r="F202" s="75">
        <v>4</v>
      </c>
      <c r="G202" s="75">
        <v>2</v>
      </c>
      <c r="H202" s="74" t="s">
        <v>283</v>
      </c>
      <c r="I202" s="74">
        <v>39</v>
      </c>
      <c r="J202" s="75" t="s">
        <v>192</v>
      </c>
    </row>
    <row r="203" spans="1:10" s="80" customFormat="1" ht="15.05" customHeight="1" x14ac:dyDescent="0.25">
      <c r="A203" s="77"/>
      <c r="B203" s="77" t="s">
        <v>20</v>
      </c>
      <c r="C203" s="77"/>
      <c r="D203" s="78">
        <f>SUM(D201:D202)</f>
        <v>53</v>
      </c>
      <c r="E203" s="78">
        <f>SUM(E201:E202)</f>
        <v>91</v>
      </c>
      <c r="F203" s="79">
        <f t="shared" ref="F203:G203" si="16">SUM(F201:F202)</f>
        <v>6.8</v>
      </c>
      <c r="G203" s="79">
        <f t="shared" si="16"/>
        <v>3.4</v>
      </c>
      <c r="H203" s="78" t="s">
        <v>193</v>
      </c>
      <c r="I203" s="78" t="s">
        <v>193</v>
      </c>
      <c r="J203" s="79" t="s">
        <v>193</v>
      </c>
    </row>
    <row r="204" spans="1:10" s="76" customFormat="1" ht="15.05" customHeight="1" x14ac:dyDescent="0.25">
      <c r="A204" s="148" t="s">
        <v>149</v>
      </c>
      <c r="B204" s="120" t="s">
        <v>5</v>
      </c>
      <c r="C204" s="138" t="s">
        <v>150</v>
      </c>
      <c r="D204" s="149">
        <v>16</v>
      </c>
      <c r="E204" s="149">
        <v>35</v>
      </c>
      <c r="F204" s="150">
        <v>2.06</v>
      </c>
      <c r="G204" s="150">
        <v>1</v>
      </c>
      <c r="H204" s="149" t="s">
        <v>255</v>
      </c>
      <c r="I204" s="149" t="s">
        <v>238</v>
      </c>
      <c r="J204" s="150" t="s">
        <v>192</v>
      </c>
    </row>
    <row r="205" spans="1:10" s="76" customFormat="1" ht="15.05" customHeight="1" x14ac:dyDescent="0.25">
      <c r="A205" s="82" t="s">
        <v>151</v>
      </c>
      <c r="B205" s="83" t="s">
        <v>14</v>
      </c>
      <c r="C205" s="83" t="s">
        <v>211</v>
      </c>
      <c r="D205" s="84">
        <v>38</v>
      </c>
      <c r="E205" s="84">
        <v>51</v>
      </c>
      <c r="F205" s="85">
        <v>9.5</v>
      </c>
      <c r="G205" s="85">
        <v>5.7</v>
      </c>
      <c r="H205" s="84" t="s">
        <v>257</v>
      </c>
      <c r="I205" s="84">
        <v>46</v>
      </c>
      <c r="J205" s="85" t="s">
        <v>194</v>
      </c>
    </row>
    <row r="206" spans="1:10" s="76" customFormat="1" ht="15.05" customHeight="1" x14ac:dyDescent="0.25">
      <c r="A206" s="77"/>
      <c r="B206" s="28" t="s">
        <v>5</v>
      </c>
      <c r="C206" s="62" t="s">
        <v>212</v>
      </c>
      <c r="D206" s="74">
        <v>25</v>
      </c>
      <c r="E206" s="74">
        <v>34</v>
      </c>
      <c r="F206" s="75">
        <v>2.6</v>
      </c>
      <c r="G206" s="75">
        <v>1.3</v>
      </c>
      <c r="H206" s="74" t="s">
        <v>293</v>
      </c>
      <c r="I206" s="74">
        <v>39</v>
      </c>
      <c r="J206" s="75" t="s">
        <v>192</v>
      </c>
    </row>
    <row r="207" spans="1:10" s="76" customFormat="1" ht="15.05" customHeight="1" x14ac:dyDescent="0.25">
      <c r="A207" s="82" t="s">
        <v>154</v>
      </c>
      <c r="B207" s="15" t="s">
        <v>14</v>
      </c>
      <c r="C207" s="83" t="s">
        <v>155</v>
      </c>
      <c r="D207" s="84">
        <v>60</v>
      </c>
      <c r="E207" s="84">
        <v>92</v>
      </c>
      <c r="F207" s="85">
        <v>16.55</v>
      </c>
      <c r="G207" s="85">
        <v>9.8000000000000007</v>
      </c>
      <c r="H207" s="84" t="s">
        <v>235</v>
      </c>
      <c r="I207" s="84">
        <v>45</v>
      </c>
      <c r="J207" s="85" t="s">
        <v>194</v>
      </c>
    </row>
    <row r="208" spans="1:10" s="76" customFormat="1" ht="15.05" customHeight="1" x14ac:dyDescent="0.25">
      <c r="A208" s="140"/>
      <c r="B208" s="127" t="s">
        <v>5</v>
      </c>
      <c r="C208" s="145" t="s">
        <v>156</v>
      </c>
      <c r="D208" s="146">
        <v>30</v>
      </c>
      <c r="E208" s="146">
        <v>56</v>
      </c>
      <c r="F208" s="147">
        <v>4.2</v>
      </c>
      <c r="G208" s="147">
        <v>2.1</v>
      </c>
      <c r="H208" s="146" t="s">
        <v>239</v>
      </c>
      <c r="I208" s="146">
        <v>39</v>
      </c>
      <c r="J208" s="147" t="s">
        <v>192</v>
      </c>
    </row>
    <row r="209" spans="1:10" s="76" customFormat="1" ht="15.05" customHeight="1" x14ac:dyDescent="0.25">
      <c r="A209" s="82" t="s">
        <v>157</v>
      </c>
      <c r="B209" s="15" t="s">
        <v>14</v>
      </c>
      <c r="C209" s="83" t="s">
        <v>213</v>
      </c>
      <c r="D209" s="84">
        <v>27</v>
      </c>
      <c r="E209" s="84">
        <v>31</v>
      </c>
      <c r="F209" s="85">
        <v>8</v>
      </c>
      <c r="G209" s="85">
        <v>4</v>
      </c>
      <c r="H209" s="84" t="s">
        <v>257</v>
      </c>
      <c r="I209" s="84">
        <v>47</v>
      </c>
      <c r="J209" s="85" t="s">
        <v>194</v>
      </c>
    </row>
    <row r="210" spans="1:10" s="76" customFormat="1" ht="15.05" customHeight="1" x14ac:dyDescent="0.25">
      <c r="A210" s="77"/>
      <c r="B210" s="28"/>
      <c r="C210" s="62" t="s">
        <v>158</v>
      </c>
      <c r="D210" s="74">
        <v>43</v>
      </c>
      <c r="E210" s="74">
        <v>48</v>
      </c>
      <c r="F210" s="75">
        <v>12.75</v>
      </c>
      <c r="G210" s="75">
        <v>7.5</v>
      </c>
      <c r="H210" s="74" t="s">
        <v>257</v>
      </c>
      <c r="I210" s="74">
        <v>45</v>
      </c>
      <c r="J210" s="75" t="s">
        <v>194</v>
      </c>
    </row>
    <row r="211" spans="1:10" s="76" customFormat="1" ht="15.05" customHeight="1" x14ac:dyDescent="0.25">
      <c r="A211" s="77"/>
      <c r="B211" s="28"/>
      <c r="C211" s="96" t="s">
        <v>350</v>
      </c>
      <c r="D211" s="74">
        <v>75</v>
      </c>
      <c r="E211" s="74">
        <v>81</v>
      </c>
      <c r="F211" s="75">
        <v>19.8</v>
      </c>
      <c r="G211" s="75">
        <v>12</v>
      </c>
      <c r="H211" s="74" t="s">
        <v>257</v>
      </c>
      <c r="I211" s="74">
        <v>45</v>
      </c>
      <c r="J211" s="75" t="s">
        <v>194</v>
      </c>
    </row>
    <row r="212" spans="1:10" s="76" customFormat="1" ht="15.05" customHeight="1" x14ac:dyDescent="0.25">
      <c r="A212" s="77"/>
      <c r="B212" s="77" t="s">
        <v>16</v>
      </c>
      <c r="C212" s="28"/>
      <c r="D212" s="78">
        <f>SUM(D209:D211)</f>
        <v>145</v>
      </c>
      <c r="E212" s="78">
        <f>SUM(E209:E211)</f>
        <v>160</v>
      </c>
      <c r="F212" s="79">
        <f t="shared" ref="F212:G212" si="17">SUM(F209:F211)</f>
        <v>40.549999999999997</v>
      </c>
      <c r="G212" s="79">
        <f t="shared" si="17"/>
        <v>23.5</v>
      </c>
      <c r="H212" s="78" t="s">
        <v>193</v>
      </c>
      <c r="I212" s="78" t="s">
        <v>193</v>
      </c>
      <c r="J212" s="79" t="s">
        <v>193</v>
      </c>
    </row>
    <row r="213" spans="1:10" s="76" customFormat="1" ht="15.05" customHeight="1" x14ac:dyDescent="0.25">
      <c r="A213" s="77"/>
      <c r="B213" s="28" t="s">
        <v>5</v>
      </c>
      <c r="C213" s="62" t="s">
        <v>214</v>
      </c>
      <c r="D213" s="74">
        <v>25</v>
      </c>
      <c r="E213" s="74">
        <v>57</v>
      </c>
      <c r="F213" s="75">
        <v>4.3</v>
      </c>
      <c r="G213" s="75">
        <v>2.6</v>
      </c>
      <c r="H213" s="74" t="s">
        <v>300</v>
      </c>
      <c r="I213" s="74" t="s">
        <v>233</v>
      </c>
      <c r="J213" s="75" t="s">
        <v>194</v>
      </c>
    </row>
    <row r="214" spans="1:10" s="80" customFormat="1" ht="15.05" customHeight="1" x14ac:dyDescent="0.25">
      <c r="A214" s="77"/>
      <c r="B214" s="77" t="s">
        <v>20</v>
      </c>
      <c r="C214" s="77"/>
      <c r="D214" s="78">
        <f>SUM(D213:D213)</f>
        <v>25</v>
      </c>
      <c r="E214" s="78">
        <f>SUM(E213:E213)</f>
        <v>57</v>
      </c>
      <c r="F214" s="79">
        <f>SUM(F213:F213)</f>
        <v>4.3</v>
      </c>
      <c r="G214" s="79">
        <f>SUM(G213:G213)</f>
        <v>2.6</v>
      </c>
      <c r="H214" s="78" t="s">
        <v>193</v>
      </c>
      <c r="I214" s="78" t="s">
        <v>193</v>
      </c>
      <c r="J214" s="79" t="s">
        <v>193</v>
      </c>
    </row>
    <row r="215" spans="1:10" s="76" customFormat="1" ht="15.05" customHeight="1" x14ac:dyDescent="0.25">
      <c r="A215" s="148" t="s">
        <v>160</v>
      </c>
      <c r="B215" s="120" t="s">
        <v>5</v>
      </c>
      <c r="C215" s="138" t="s">
        <v>161</v>
      </c>
      <c r="D215" s="149">
        <v>24</v>
      </c>
      <c r="E215" s="149">
        <v>41</v>
      </c>
      <c r="F215" s="150">
        <v>2.4</v>
      </c>
      <c r="G215" s="150">
        <v>1.6</v>
      </c>
      <c r="H215" s="149" t="s">
        <v>239</v>
      </c>
      <c r="I215" s="149">
        <v>39</v>
      </c>
      <c r="J215" s="150" t="s">
        <v>192</v>
      </c>
    </row>
    <row r="216" spans="1:10" s="76" customFormat="1" ht="15.05" customHeight="1" x14ac:dyDescent="0.25">
      <c r="A216" s="82" t="s">
        <v>162</v>
      </c>
      <c r="B216" s="15" t="s">
        <v>5</v>
      </c>
      <c r="C216" s="83" t="s">
        <v>163</v>
      </c>
      <c r="D216" s="84">
        <v>16</v>
      </c>
      <c r="E216" s="84">
        <v>19</v>
      </c>
      <c r="F216" s="85">
        <v>1</v>
      </c>
      <c r="G216" s="85">
        <v>0.5</v>
      </c>
      <c r="H216" s="84" t="s">
        <v>242</v>
      </c>
      <c r="I216" s="84">
        <v>39.5</v>
      </c>
      <c r="J216" s="85" t="s">
        <v>192</v>
      </c>
    </row>
    <row r="217" spans="1:10" s="76" customFormat="1" ht="15.05" customHeight="1" x14ac:dyDescent="0.25">
      <c r="A217" s="77"/>
      <c r="B217" s="28"/>
      <c r="C217" s="62" t="s">
        <v>164</v>
      </c>
      <c r="D217" s="74">
        <v>18</v>
      </c>
      <c r="E217" s="74">
        <v>16</v>
      </c>
      <c r="F217" s="75">
        <v>0.7</v>
      </c>
      <c r="G217" s="75">
        <v>0.4</v>
      </c>
      <c r="H217" s="74" t="s">
        <v>242</v>
      </c>
      <c r="I217" s="74">
        <v>38.5</v>
      </c>
      <c r="J217" s="75" t="s">
        <v>192</v>
      </c>
    </row>
    <row r="218" spans="1:10" s="80" customFormat="1" ht="15.05" customHeight="1" x14ac:dyDescent="0.25">
      <c r="A218" s="140"/>
      <c r="B218" s="140" t="s">
        <v>20</v>
      </c>
      <c r="C218" s="142"/>
      <c r="D218" s="143">
        <f>SUM(D216:D217)</f>
        <v>34</v>
      </c>
      <c r="E218" s="143">
        <f>SUM(E216:E217)</f>
        <v>35</v>
      </c>
      <c r="F218" s="144">
        <f t="shared" ref="F218:G218" si="18">SUM(F216:F217)</f>
        <v>1.7</v>
      </c>
      <c r="G218" s="144">
        <f t="shared" si="18"/>
        <v>0.9</v>
      </c>
      <c r="H218" s="143" t="s">
        <v>193</v>
      </c>
      <c r="I218" s="143" t="s">
        <v>193</v>
      </c>
      <c r="J218" s="144" t="s">
        <v>193</v>
      </c>
    </row>
    <row r="219" spans="1:10" s="76" customFormat="1" ht="15.05" customHeight="1" x14ac:dyDescent="0.25">
      <c r="A219" s="77" t="s">
        <v>165</v>
      </c>
      <c r="B219" s="28" t="s">
        <v>14</v>
      </c>
      <c r="C219" s="62" t="s">
        <v>166</v>
      </c>
      <c r="D219" s="74">
        <v>28</v>
      </c>
      <c r="E219" s="74">
        <v>41</v>
      </c>
      <c r="F219" s="75">
        <v>8.5</v>
      </c>
      <c r="G219" s="75">
        <v>4.5999999999999996</v>
      </c>
      <c r="H219" s="74" t="s">
        <v>235</v>
      </c>
      <c r="I219" s="74" t="s">
        <v>233</v>
      </c>
      <c r="J219" s="75" t="s">
        <v>194</v>
      </c>
    </row>
    <row r="220" spans="1:10" s="76" customFormat="1" ht="15.05" customHeight="1" x14ac:dyDescent="0.25">
      <c r="A220" s="77"/>
      <c r="B220" s="28"/>
      <c r="C220" s="96" t="s">
        <v>301</v>
      </c>
      <c r="D220" s="74">
        <v>157</v>
      </c>
      <c r="E220" s="74">
        <v>206</v>
      </c>
      <c r="F220" s="75">
        <v>39.4</v>
      </c>
      <c r="G220" s="75">
        <v>23.8</v>
      </c>
      <c r="H220" s="74" t="s">
        <v>235</v>
      </c>
      <c r="I220" s="74" t="s">
        <v>233</v>
      </c>
      <c r="J220" s="75" t="s">
        <v>194</v>
      </c>
    </row>
    <row r="221" spans="1:10" s="76" customFormat="1" ht="15.05" customHeight="1" x14ac:dyDescent="0.25">
      <c r="A221" s="77"/>
      <c r="B221" s="28"/>
      <c r="C221" s="96" t="s">
        <v>167</v>
      </c>
      <c r="D221" s="74">
        <v>105</v>
      </c>
      <c r="E221" s="74">
        <v>135</v>
      </c>
      <c r="F221" s="75">
        <v>30.1</v>
      </c>
      <c r="G221" s="75">
        <v>16.8</v>
      </c>
      <c r="H221" s="74" t="s">
        <v>235</v>
      </c>
      <c r="I221" s="74" t="s">
        <v>233</v>
      </c>
      <c r="J221" s="75" t="s">
        <v>194</v>
      </c>
    </row>
    <row r="222" spans="1:10" s="76" customFormat="1" ht="15.05" customHeight="1" x14ac:dyDescent="0.25">
      <c r="A222" s="77"/>
      <c r="B222" s="28"/>
      <c r="C222" s="96" t="s">
        <v>302</v>
      </c>
      <c r="D222" s="74">
        <v>78</v>
      </c>
      <c r="E222" s="74">
        <v>107</v>
      </c>
      <c r="F222" s="75">
        <v>20.7</v>
      </c>
      <c r="G222" s="75">
        <v>11.5</v>
      </c>
      <c r="H222" s="74" t="s">
        <v>235</v>
      </c>
      <c r="I222" s="74" t="s">
        <v>233</v>
      </c>
      <c r="J222" s="75" t="s">
        <v>194</v>
      </c>
    </row>
    <row r="223" spans="1:10" s="76" customFormat="1" ht="15.05" customHeight="1" x14ac:dyDescent="0.25">
      <c r="A223" s="77"/>
      <c r="B223" s="77" t="s">
        <v>16</v>
      </c>
      <c r="C223" s="28"/>
      <c r="D223" s="78">
        <f>SUM(D219:D222)</f>
        <v>368</v>
      </c>
      <c r="E223" s="78">
        <f>SUM(E219:E222)</f>
        <v>489</v>
      </c>
      <c r="F223" s="79">
        <f t="shared" ref="F223:G223" si="19">SUM(F219:F222)</f>
        <v>98.7</v>
      </c>
      <c r="G223" s="79">
        <f t="shared" si="19"/>
        <v>56.7</v>
      </c>
      <c r="H223" s="78" t="s">
        <v>193</v>
      </c>
      <c r="I223" s="78" t="s">
        <v>193</v>
      </c>
      <c r="J223" s="79" t="s">
        <v>193</v>
      </c>
    </row>
    <row r="224" spans="1:10" s="76" customFormat="1" ht="15.05" customHeight="1" x14ac:dyDescent="0.25">
      <c r="A224" s="77"/>
      <c r="B224" s="28" t="s">
        <v>5</v>
      </c>
      <c r="C224" s="62" t="s">
        <v>168</v>
      </c>
      <c r="D224" s="74">
        <v>20</v>
      </c>
      <c r="E224" s="74">
        <v>41</v>
      </c>
      <c r="F224" s="75">
        <v>2.64</v>
      </c>
      <c r="G224" s="75">
        <v>1.8</v>
      </c>
      <c r="H224" s="74" t="s">
        <v>239</v>
      </c>
      <c r="I224" s="74" t="s">
        <v>238</v>
      </c>
      <c r="J224" s="75" t="s">
        <v>192</v>
      </c>
    </row>
    <row r="225" spans="1:10" s="76" customFormat="1" ht="15.05" customHeight="1" x14ac:dyDescent="0.25">
      <c r="A225" s="77"/>
      <c r="B225" s="28"/>
      <c r="C225" s="62" t="s">
        <v>215</v>
      </c>
      <c r="D225" s="74">
        <v>17</v>
      </c>
      <c r="E225" s="74">
        <v>36</v>
      </c>
      <c r="F225" s="75">
        <v>2.64</v>
      </c>
      <c r="G225" s="75">
        <v>0.9</v>
      </c>
      <c r="H225" s="74" t="s">
        <v>239</v>
      </c>
      <c r="I225" s="74" t="s">
        <v>238</v>
      </c>
      <c r="J225" s="75" t="s">
        <v>192</v>
      </c>
    </row>
    <row r="226" spans="1:10" s="76" customFormat="1" ht="15.05" customHeight="1" x14ac:dyDescent="0.25">
      <c r="A226" s="77"/>
      <c r="B226" s="28"/>
      <c r="C226" s="62" t="s">
        <v>216</v>
      </c>
      <c r="D226" s="74">
        <v>17</v>
      </c>
      <c r="E226" s="74">
        <v>32</v>
      </c>
      <c r="F226" s="75">
        <v>2.64</v>
      </c>
      <c r="G226" s="75">
        <v>0.9</v>
      </c>
      <c r="H226" s="74" t="s">
        <v>239</v>
      </c>
      <c r="I226" s="74" t="s">
        <v>238</v>
      </c>
      <c r="J226" s="75" t="s">
        <v>192</v>
      </c>
    </row>
    <row r="227" spans="1:10" s="76" customFormat="1" ht="15.05" customHeight="1" x14ac:dyDescent="0.25">
      <c r="A227" s="77"/>
      <c r="B227" s="28"/>
      <c r="C227" s="62" t="s">
        <v>165</v>
      </c>
      <c r="D227" s="74">
        <v>20</v>
      </c>
      <c r="E227" s="74">
        <v>39</v>
      </c>
      <c r="F227" s="75">
        <v>2.66</v>
      </c>
      <c r="G227" s="75">
        <v>1.9</v>
      </c>
      <c r="H227" s="74" t="s">
        <v>239</v>
      </c>
      <c r="I227" s="74" t="s">
        <v>238</v>
      </c>
      <c r="J227" s="75" t="s">
        <v>192</v>
      </c>
    </row>
    <row r="228" spans="1:10" s="76" customFormat="1" ht="15.05" customHeight="1" x14ac:dyDescent="0.25">
      <c r="A228" s="77"/>
      <c r="B228" s="77" t="s">
        <v>20</v>
      </c>
      <c r="C228" s="28"/>
      <c r="D228" s="78">
        <f>SUM(D224:D227)</f>
        <v>74</v>
      </c>
      <c r="E228" s="78">
        <f>SUM(E224:E227)</f>
        <v>148</v>
      </c>
      <c r="F228" s="79">
        <f t="shared" ref="F228:G228" si="20">SUM(F224:F227)</f>
        <v>10.58</v>
      </c>
      <c r="G228" s="79">
        <f t="shared" si="20"/>
        <v>5.5</v>
      </c>
      <c r="H228" s="78" t="s">
        <v>193</v>
      </c>
      <c r="I228" s="78" t="s">
        <v>193</v>
      </c>
      <c r="J228" s="79" t="s">
        <v>193</v>
      </c>
    </row>
    <row r="229" spans="1:10" s="76" customFormat="1" ht="15.05" customHeight="1" x14ac:dyDescent="0.25">
      <c r="A229" s="82" t="s">
        <v>170</v>
      </c>
      <c r="B229" s="15" t="s">
        <v>14</v>
      </c>
      <c r="C229" s="83" t="s">
        <v>171</v>
      </c>
      <c r="D229" s="84">
        <v>60</v>
      </c>
      <c r="E229" s="84">
        <v>74</v>
      </c>
      <c r="F229" s="85">
        <v>16.899999999999999</v>
      </c>
      <c r="G229" s="85">
        <v>10.1</v>
      </c>
      <c r="H229" s="84" t="s">
        <v>235</v>
      </c>
      <c r="I229" s="84" t="s">
        <v>233</v>
      </c>
      <c r="J229" s="85" t="s">
        <v>194</v>
      </c>
    </row>
    <row r="230" spans="1:10" s="76" customFormat="1" ht="15.05" customHeight="1" x14ac:dyDescent="0.25">
      <c r="A230" s="77"/>
      <c r="B230" s="28"/>
      <c r="C230" s="62" t="s">
        <v>231</v>
      </c>
      <c r="D230" s="74">
        <v>44</v>
      </c>
      <c r="E230" s="74">
        <v>50</v>
      </c>
      <c r="F230" s="75">
        <v>11.65</v>
      </c>
      <c r="G230" s="75">
        <v>6.9</v>
      </c>
      <c r="H230" s="74" t="s">
        <v>235</v>
      </c>
      <c r="I230" s="74" t="s">
        <v>303</v>
      </c>
      <c r="J230" s="75" t="s">
        <v>194</v>
      </c>
    </row>
    <row r="231" spans="1:10" s="76" customFormat="1" ht="15.05" customHeight="1" x14ac:dyDescent="0.25">
      <c r="A231" s="77"/>
      <c r="B231" s="28"/>
      <c r="C231" s="62" t="s">
        <v>172</v>
      </c>
      <c r="D231" s="74">
        <v>64</v>
      </c>
      <c r="E231" s="74">
        <v>82</v>
      </c>
      <c r="F231" s="75">
        <v>18.7</v>
      </c>
      <c r="G231" s="75">
        <v>11.3</v>
      </c>
      <c r="H231" s="74" t="s">
        <v>235</v>
      </c>
      <c r="I231" s="74" t="s">
        <v>233</v>
      </c>
      <c r="J231" s="75" t="s">
        <v>194</v>
      </c>
    </row>
    <row r="232" spans="1:10" s="80" customFormat="1" ht="15.05" customHeight="1" x14ac:dyDescent="0.25">
      <c r="A232" s="77"/>
      <c r="B232" s="77" t="s">
        <v>16</v>
      </c>
      <c r="C232" s="77"/>
      <c r="D232" s="78">
        <f>SUM(D229:D231)</f>
        <v>168</v>
      </c>
      <c r="E232" s="78">
        <f>SUM(E229:E231)</f>
        <v>206</v>
      </c>
      <c r="F232" s="79">
        <f t="shared" ref="F232:G232" si="21">SUM(F229:F231)</f>
        <v>47.25</v>
      </c>
      <c r="G232" s="79">
        <f t="shared" si="21"/>
        <v>28.3</v>
      </c>
      <c r="H232" s="78" t="s">
        <v>193</v>
      </c>
      <c r="I232" s="78" t="s">
        <v>193</v>
      </c>
      <c r="J232" s="79" t="s">
        <v>193</v>
      </c>
    </row>
    <row r="233" spans="1:10" s="76" customFormat="1" ht="15.05" customHeight="1" x14ac:dyDescent="0.25">
      <c r="A233" s="77"/>
      <c r="B233" s="28" t="s">
        <v>5</v>
      </c>
      <c r="C233" s="62" t="s">
        <v>173</v>
      </c>
      <c r="D233" s="74">
        <v>34</v>
      </c>
      <c r="E233" s="74">
        <v>16</v>
      </c>
      <c r="F233" s="75">
        <v>3.55</v>
      </c>
      <c r="G233" s="75">
        <v>2</v>
      </c>
      <c r="H233" s="74" t="s">
        <v>304</v>
      </c>
      <c r="I233" s="74">
        <v>36</v>
      </c>
      <c r="J233" s="75" t="s">
        <v>194</v>
      </c>
    </row>
    <row r="234" spans="1:10" s="76" customFormat="1" ht="15.05" customHeight="1" x14ac:dyDescent="0.25">
      <c r="A234" s="77"/>
      <c r="B234" s="28"/>
      <c r="C234" s="62" t="s">
        <v>175</v>
      </c>
      <c r="D234" s="74">
        <v>16</v>
      </c>
      <c r="E234" s="74">
        <v>15</v>
      </c>
      <c r="F234" s="75">
        <v>1</v>
      </c>
      <c r="G234" s="75">
        <v>0.5</v>
      </c>
      <c r="H234" s="74" t="s">
        <v>242</v>
      </c>
      <c r="I234" s="74">
        <v>40</v>
      </c>
      <c r="J234" s="75" t="s">
        <v>192</v>
      </c>
    </row>
    <row r="235" spans="1:10" s="76" customFormat="1" ht="15.05" customHeight="1" x14ac:dyDescent="0.25">
      <c r="A235" s="77"/>
      <c r="B235" s="28"/>
      <c r="C235" s="62" t="s">
        <v>176</v>
      </c>
      <c r="D235" s="74">
        <v>32</v>
      </c>
      <c r="E235" s="74">
        <v>77</v>
      </c>
      <c r="F235" s="75">
        <v>5.0999999999999996</v>
      </c>
      <c r="G235" s="75">
        <v>2.9</v>
      </c>
      <c r="H235" s="74" t="s">
        <v>239</v>
      </c>
      <c r="I235" s="74">
        <v>38</v>
      </c>
      <c r="J235" s="75" t="s">
        <v>192</v>
      </c>
    </row>
    <row r="236" spans="1:10" s="80" customFormat="1" ht="15.05" customHeight="1" x14ac:dyDescent="0.25">
      <c r="A236" s="77"/>
      <c r="B236" s="77" t="s">
        <v>20</v>
      </c>
      <c r="C236" s="77"/>
      <c r="D236" s="78">
        <f>SUM(D233:D235)</f>
        <v>82</v>
      </c>
      <c r="E236" s="78">
        <f>SUM(E233:E235)</f>
        <v>108</v>
      </c>
      <c r="F236" s="79">
        <f>SUM(F233:F235)</f>
        <v>9.6499999999999986</v>
      </c>
      <c r="G236" s="79">
        <f>SUM(G233:G235)</f>
        <v>5.4</v>
      </c>
      <c r="H236" s="78" t="s">
        <v>193</v>
      </c>
      <c r="I236" s="78" t="s">
        <v>193</v>
      </c>
      <c r="J236" s="79" t="s">
        <v>193</v>
      </c>
    </row>
    <row r="237" spans="1:10" s="76" customFormat="1" ht="15.05" customHeight="1" x14ac:dyDescent="0.25">
      <c r="A237" s="82" t="s">
        <v>178</v>
      </c>
      <c r="B237" s="15" t="s">
        <v>14</v>
      </c>
      <c r="C237" s="35" t="s">
        <v>306</v>
      </c>
      <c r="D237" s="84">
        <v>80</v>
      </c>
      <c r="E237" s="84">
        <v>96</v>
      </c>
      <c r="F237" s="85">
        <v>20.9</v>
      </c>
      <c r="G237" s="85">
        <v>11.2</v>
      </c>
      <c r="H237" s="84" t="s">
        <v>244</v>
      </c>
      <c r="I237" s="84" t="s">
        <v>233</v>
      </c>
      <c r="J237" s="85" t="s">
        <v>194</v>
      </c>
    </row>
    <row r="238" spans="1:10" s="76" customFormat="1" ht="15.05" customHeight="1" x14ac:dyDescent="0.25">
      <c r="A238" s="77"/>
      <c r="B238" s="28"/>
      <c r="C238" s="62" t="s">
        <v>305</v>
      </c>
      <c r="D238" s="74">
        <v>25</v>
      </c>
      <c r="E238" s="74">
        <v>35</v>
      </c>
      <c r="F238" s="75">
        <v>6.8</v>
      </c>
      <c r="G238" s="75">
        <v>5.2</v>
      </c>
      <c r="H238" s="74" t="s">
        <v>235</v>
      </c>
      <c r="I238" s="74">
        <v>46</v>
      </c>
      <c r="J238" s="75" t="s">
        <v>194</v>
      </c>
    </row>
    <row r="239" spans="1:10" s="80" customFormat="1" ht="15.05" customHeight="1" x14ac:dyDescent="0.25">
      <c r="A239" s="77"/>
      <c r="B239" s="77" t="s">
        <v>16</v>
      </c>
      <c r="C239" s="77"/>
      <c r="D239" s="78">
        <f>SUM(D237:D238)</f>
        <v>105</v>
      </c>
      <c r="E239" s="78">
        <f>SUM(E237:E238)</f>
        <v>131</v>
      </c>
      <c r="F239" s="79">
        <f t="shared" ref="F239:G239" si="22">SUM(F237:F238)</f>
        <v>27.7</v>
      </c>
      <c r="G239" s="79">
        <f t="shared" si="22"/>
        <v>16.399999999999999</v>
      </c>
      <c r="H239" s="78" t="s">
        <v>193</v>
      </c>
      <c r="I239" s="78" t="s">
        <v>193</v>
      </c>
      <c r="J239" s="79" t="s">
        <v>193</v>
      </c>
    </row>
    <row r="240" spans="1:10" s="76" customFormat="1" ht="15.05" customHeight="1" x14ac:dyDescent="0.25">
      <c r="A240" s="77"/>
      <c r="B240" s="28" t="s">
        <v>5</v>
      </c>
      <c r="C240" s="62" t="s">
        <v>217</v>
      </c>
      <c r="D240" s="74">
        <v>59</v>
      </c>
      <c r="E240" s="74">
        <v>87</v>
      </c>
      <c r="F240" s="75">
        <v>14</v>
      </c>
      <c r="G240" s="75">
        <v>5</v>
      </c>
      <c r="H240" s="74" t="s">
        <v>307</v>
      </c>
      <c r="I240" s="74">
        <v>39</v>
      </c>
      <c r="J240" s="75" t="s">
        <v>194</v>
      </c>
    </row>
    <row r="241" spans="1:12" s="76" customFormat="1" ht="15.05" customHeight="1" x14ac:dyDescent="0.25">
      <c r="A241" s="77"/>
      <c r="B241" s="28"/>
      <c r="C241" s="62" t="s">
        <v>411</v>
      </c>
      <c r="D241" s="74">
        <v>36</v>
      </c>
      <c r="E241" s="74">
        <v>56</v>
      </c>
      <c r="F241" s="75">
        <v>5</v>
      </c>
      <c r="G241" s="75">
        <v>4</v>
      </c>
      <c r="H241" s="74" t="s">
        <v>413</v>
      </c>
      <c r="I241" s="74">
        <v>39</v>
      </c>
      <c r="J241" s="75" t="s">
        <v>194</v>
      </c>
    </row>
    <row r="242" spans="1:12" s="76" customFormat="1" ht="15.05" customHeight="1" x14ac:dyDescent="0.25">
      <c r="A242" s="77"/>
      <c r="B242" s="28"/>
      <c r="C242" s="62" t="s">
        <v>183</v>
      </c>
      <c r="D242" s="74">
        <v>20</v>
      </c>
      <c r="E242" s="74">
        <v>38</v>
      </c>
      <c r="F242" s="75">
        <v>2.75</v>
      </c>
      <c r="G242" s="75">
        <v>1.4</v>
      </c>
      <c r="H242" s="74" t="s">
        <v>280</v>
      </c>
      <c r="I242" s="74">
        <v>38</v>
      </c>
      <c r="J242" s="75" t="s">
        <v>194</v>
      </c>
    </row>
    <row r="243" spans="1:12" s="76" customFormat="1" ht="15.05" customHeight="1" x14ac:dyDescent="0.25">
      <c r="A243" s="77"/>
      <c r="B243" s="28"/>
      <c r="C243" s="62" t="s">
        <v>412</v>
      </c>
      <c r="D243" s="74">
        <v>20</v>
      </c>
      <c r="E243" s="74">
        <v>34</v>
      </c>
      <c r="F243" s="75">
        <v>2</v>
      </c>
      <c r="G243" s="75">
        <v>2</v>
      </c>
      <c r="H243" s="74" t="s">
        <v>239</v>
      </c>
      <c r="I243" s="74">
        <v>38</v>
      </c>
      <c r="J243" s="75" t="s">
        <v>192</v>
      </c>
    </row>
    <row r="244" spans="1:12" s="80" customFormat="1" ht="15.05" customHeight="1" x14ac:dyDescent="0.25">
      <c r="A244" s="77"/>
      <c r="B244" s="77" t="s">
        <v>20</v>
      </c>
      <c r="C244" s="77"/>
      <c r="D244" s="78">
        <f>SUM(D240:D243)</f>
        <v>135</v>
      </c>
      <c r="E244" s="78">
        <f t="shared" ref="E244:G244" si="23">SUM(E240:E243)</f>
        <v>215</v>
      </c>
      <c r="F244" s="79">
        <f t="shared" si="23"/>
        <v>23.75</v>
      </c>
      <c r="G244" s="79">
        <f t="shared" si="23"/>
        <v>12.4</v>
      </c>
      <c r="H244" s="79" t="s">
        <v>193</v>
      </c>
      <c r="I244" s="79" t="s">
        <v>193</v>
      </c>
      <c r="J244" s="79" t="s">
        <v>193</v>
      </c>
    </row>
    <row r="245" spans="1:12" s="81" customFormat="1" ht="15.05" customHeight="1" x14ac:dyDescent="0.25">
      <c r="A245" s="97"/>
      <c r="B245" s="97"/>
      <c r="C245" s="97" t="s">
        <v>16</v>
      </c>
      <c r="D245" s="98">
        <f>D239+D232+D223+D212+D200+D191+D183+D175+D167+D155+D121+D62+D58+D51+D45+D38+D27+D16+D13+D207+D205+D68</f>
        <v>6762</v>
      </c>
      <c r="E245" s="98">
        <f>E239+E232+E223+E212+E200+E191+E183+E175+E167+E155+E121+E62+E58+E51+E45+E38+E27+E16+E13+E207+E205+E68</f>
        <v>8125</v>
      </c>
      <c r="F245" s="99">
        <f>F239+F232+F223+F212+F200+F191+F183+F175+F167+F155+F121+F62+F58+F51+F45+F38+F27+F16+F13+F207+F205+F68</f>
        <v>1910.75</v>
      </c>
      <c r="G245" s="99">
        <v>1138.4000000000001</v>
      </c>
      <c r="H245" s="99"/>
      <c r="I245" s="99"/>
      <c r="J245" s="99"/>
      <c r="K245" s="118"/>
      <c r="L245" s="116"/>
    </row>
    <row r="246" spans="1:12" s="81" customFormat="1" ht="15.05" customHeight="1" x14ac:dyDescent="0.25">
      <c r="A246" s="97"/>
      <c r="B246" s="97"/>
      <c r="C246" s="97" t="s">
        <v>20</v>
      </c>
      <c r="D246" s="98">
        <f>D244+D236+D228+D218+D214+D208+D203+D195+D187+D176+D174+D159+D148+D69+D66+D60+D55+D41+D48+D32+D20+D206+D14+D9+D10+D11+D12+D33+D34+D49+D67+D149+D160+D161+D196+D204+D215</f>
        <v>2020</v>
      </c>
      <c r="E246" s="98">
        <f>E244+E236+E228+E218+E214+E208+E203+E195+E187+E176+E174+E159+E148+E69+E66+E60+E55+E41+E48+E32+E20+E206+E14+E9+E10+E11+E12+E33+E34+E49+E67+E149+E160+E161+E196+E204+E215</f>
        <v>3527</v>
      </c>
      <c r="F246" s="99">
        <f>F244+F236+F228+F218+F214+F208+F203+F195+F187+F176+F174+F159+F148+F69+F66+F60+F55+F41+F48+F32+F20+F206+F14+F9+F10+F11+F12+F33+F34+F49+F67+F149+F160+F161+F196+F204+F215</f>
        <v>277.08999999999992</v>
      </c>
      <c r="G246" s="99">
        <v>157.9</v>
      </c>
      <c r="H246" s="99"/>
      <c r="I246" s="99"/>
      <c r="J246" s="99"/>
      <c r="K246" s="118"/>
      <c r="L246" s="116"/>
    </row>
    <row r="247" spans="1:12" s="7" customFormat="1" x14ac:dyDescent="0.25">
      <c r="A247" s="101" t="s">
        <v>415</v>
      </c>
      <c r="B247" s="101"/>
      <c r="D247" s="3"/>
      <c r="E247" s="3"/>
      <c r="F247" s="3"/>
      <c r="G247" s="3"/>
      <c r="H247" s="8"/>
      <c r="I247" s="8"/>
      <c r="J247" s="8"/>
    </row>
    <row r="248" spans="1:12" s="7" customFormat="1" x14ac:dyDescent="0.25">
      <c r="A248" s="101" t="s">
        <v>507</v>
      </c>
      <c r="B248" s="101"/>
      <c r="D248" s="3"/>
      <c r="E248" s="3"/>
      <c r="F248" s="3"/>
      <c r="G248" s="3"/>
      <c r="H248" s="8"/>
      <c r="I248" s="8"/>
      <c r="J248" s="8"/>
    </row>
    <row r="249" spans="1:12" s="7" customFormat="1" x14ac:dyDescent="0.25">
      <c r="A249" s="102" t="s">
        <v>508</v>
      </c>
      <c r="B249" s="102"/>
      <c r="D249" s="3"/>
      <c r="E249" s="3"/>
      <c r="F249" s="3"/>
      <c r="G249" s="3"/>
      <c r="H249" s="8"/>
      <c r="I249" s="8"/>
      <c r="J249" s="8"/>
    </row>
    <row r="250" spans="1:12" s="7" customFormat="1" x14ac:dyDescent="0.25">
      <c r="A250" s="102" t="s">
        <v>414</v>
      </c>
      <c r="B250" s="102"/>
      <c r="D250" s="3"/>
      <c r="E250" s="3"/>
      <c r="F250" s="3"/>
      <c r="G250" s="3"/>
      <c r="H250" s="8"/>
      <c r="I250" s="8"/>
      <c r="J250" s="8"/>
    </row>
    <row r="252" spans="1:12" ht="15.05" thickBot="1" x14ac:dyDescent="0.3">
      <c r="A252" s="109"/>
      <c r="B252" s="110"/>
      <c r="C252" s="110"/>
      <c r="D252" s="112"/>
      <c r="E252" s="110"/>
      <c r="F252" s="112"/>
      <c r="G252" s="111"/>
      <c r="H252" s="111"/>
      <c r="I252" s="111"/>
      <c r="J252" s="111"/>
    </row>
  </sheetData>
  <pageMargins left="0.39370078740157483" right="0.39370078740157483" top="0.19685039370078741" bottom="0.19685039370078741" header="0.51181102362204722" footer="0.51181102362204722"/>
  <pageSetup paperSize="9" scale="77" orientation="portrait" r:id="rId1"/>
  <headerFooter alignWithMargins="0">
    <oddFooter>&amp;R&amp;"Arial Narrow,Normal"&amp;8&amp;P/&amp;N</oddFooter>
  </headerFooter>
  <rowBreaks count="3" manualBreakCount="3">
    <brk id="69" max="16383" man="1"/>
    <brk id="133" max="16383" man="1"/>
    <brk id="195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50"/>
  <sheetViews>
    <sheetView zoomScaleNormal="100" workbookViewId="0">
      <pane ySplit="8" topLeftCell="A9" activePane="bottomLeft" state="frozen"/>
      <selection activeCell="J4" sqref="J4"/>
      <selection pane="bottomLeft" activeCell="J4" sqref="J4"/>
    </sheetView>
  </sheetViews>
  <sheetFormatPr baseColWidth="10" defaultRowHeight="14.4" x14ac:dyDescent="0.25"/>
  <cols>
    <col min="1" max="1" width="12.69921875" style="5" customWidth="1"/>
    <col min="2" max="2" width="9.8984375" style="6" customWidth="1"/>
    <col min="3" max="3" width="20.5" style="7" customWidth="1"/>
    <col min="4" max="5" width="8.59765625" style="3" customWidth="1"/>
    <col min="6" max="7" width="11.5" style="3" customWidth="1"/>
    <col min="8" max="9" width="8" style="8" customWidth="1"/>
    <col min="10" max="10" width="7.5" style="8" customWidth="1"/>
    <col min="11" max="241" width="11" style="8"/>
    <col min="242" max="242" width="10.19921875" style="8" customWidth="1"/>
    <col min="243" max="244" width="5.69921875" style="8" customWidth="1"/>
    <col min="245" max="245" width="1.5" style="8" customWidth="1"/>
    <col min="246" max="247" width="6.3984375" style="8" customWidth="1"/>
    <col min="248" max="248" width="1.5" style="8" customWidth="1"/>
    <col min="249" max="250" width="6" style="8" customWidth="1"/>
    <col min="251" max="255" width="11" style="8"/>
    <col min="256" max="256" width="2.5" style="8" customWidth="1"/>
    <col min="257" max="259" width="11" style="8"/>
    <col min="260" max="260" width="2.8984375" style="8" customWidth="1"/>
    <col min="261" max="497" width="11" style="8"/>
    <col min="498" max="498" width="10.19921875" style="8" customWidth="1"/>
    <col min="499" max="500" width="5.69921875" style="8" customWidth="1"/>
    <col min="501" max="501" width="1.5" style="8" customWidth="1"/>
    <col min="502" max="503" width="6.3984375" style="8" customWidth="1"/>
    <col min="504" max="504" width="1.5" style="8" customWidth="1"/>
    <col min="505" max="506" width="6" style="8" customWidth="1"/>
    <col min="507" max="511" width="11" style="8"/>
    <col min="512" max="512" width="2.5" style="8" customWidth="1"/>
    <col min="513" max="515" width="11" style="8"/>
    <col min="516" max="516" width="2.8984375" style="8" customWidth="1"/>
    <col min="517" max="753" width="11" style="8"/>
    <col min="754" max="754" width="10.19921875" style="8" customWidth="1"/>
    <col min="755" max="756" width="5.69921875" style="8" customWidth="1"/>
    <col min="757" max="757" width="1.5" style="8" customWidth="1"/>
    <col min="758" max="759" width="6.3984375" style="8" customWidth="1"/>
    <col min="760" max="760" width="1.5" style="8" customWidth="1"/>
    <col min="761" max="762" width="6" style="8" customWidth="1"/>
    <col min="763" max="767" width="11" style="8"/>
    <col min="768" max="768" width="2.5" style="8" customWidth="1"/>
    <col min="769" max="771" width="11" style="8"/>
    <col min="772" max="772" width="2.8984375" style="8" customWidth="1"/>
    <col min="773" max="1009" width="11" style="8"/>
    <col min="1010" max="1010" width="10.19921875" style="8" customWidth="1"/>
    <col min="1011" max="1012" width="5.69921875" style="8" customWidth="1"/>
    <col min="1013" max="1013" width="1.5" style="8" customWidth="1"/>
    <col min="1014" max="1015" width="6.3984375" style="8" customWidth="1"/>
    <col min="1016" max="1016" width="1.5" style="8" customWidth="1"/>
    <col min="1017" max="1018" width="6" style="8" customWidth="1"/>
    <col min="1019" max="1023" width="11" style="8"/>
    <col min="1024" max="1024" width="2.5" style="8" customWidth="1"/>
    <col min="1025" max="1027" width="11" style="8"/>
    <col min="1028" max="1028" width="2.8984375" style="8" customWidth="1"/>
    <col min="1029" max="1265" width="11" style="8"/>
    <col min="1266" max="1266" width="10.19921875" style="8" customWidth="1"/>
    <col min="1267" max="1268" width="5.69921875" style="8" customWidth="1"/>
    <col min="1269" max="1269" width="1.5" style="8" customWidth="1"/>
    <col min="1270" max="1271" width="6.3984375" style="8" customWidth="1"/>
    <col min="1272" max="1272" width="1.5" style="8" customWidth="1"/>
    <col min="1273" max="1274" width="6" style="8" customWidth="1"/>
    <col min="1275" max="1279" width="11" style="8"/>
    <col min="1280" max="1280" width="2.5" style="8" customWidth="1"/>
    <col min="1281" max="1283" width="11" style="8"/>
    <col min="1284" max="1284" width="2.8984375" style="8" customWidth="1"/>
    <col min="1285" max="1521" width="11" style="8"/>
    <col min="1522" max="1522" width="10.19921875" style="8" customWidth="1"/>
    <col min="1523" max="1524" width="5.69921875" style="8" customWidth="1"/>
    <col min="1525" max="1525" width="1.5" style="8" customWidth="1"/>
    <col min="1526" max="1527" width="6.3984375" style="8" customWidth="1"/>
    <col min="1528" max="1528" width="1.5" style="8" customWidth="1"/>
    <col min="1529" max="1530" width="6" style="8" customWidth="1"/>
    <col min="1531" max="1535" width="11" style="8"/>
    <col min="1536" max="1536" width="2.5" style="8" customWidth="1"/>
    <col min="1537" max="1539" width="11" style="8"/>
    <col min="1540" max="1540" width="2.8984375" style="8" customWidth="1"/>
    <col min="1541" max="1777" width="11" style="8"/>
    <col min="1778" max="1778" width="10.19921875" style="8" customWidth="1"/>
    <col min="1779" max="1780" width="5.69921875" style="8" customWidth="1"/>
    <col min="1781" max="1781" width="1.5" style="8" customWidth="1"/>
    <col min="1782" max="1783" width="6.3984375" style="8" customWidth="1"/>
    <col min="1784" max="1784" width="1.5" style="8" customWidth="1"/>
    <col min="1785" max="1786" width="6" style="8" customWidth="1"/>
    <col min="1787" max="1791" width="11" style="8"/>
    <col min="1792" max="1792" width="2.5" style="8" customWidth="1"/>
    <col min="1793" max="1795" width="11" style="8"/>
    <col min="1796" max="1796" width="2.8984375" style="8" customWidth="1"/>
    <col min="1797" max="2033" width="11" style="8"/>
    <col min="2034" max="2034" width="10.19921875" style="8" customWidth="1"/>
    <col min="2035" max="2036" width="5.69921875" style="8" customWidth="1"/>
    <col min="2037" max="2037" width="1.5" style="8" customWidth="1"/>
    <col min="2038" max="2039" width="6.3984375" style="8" customWidth="1"/>
    <col min="2040" max="2040" width="1.5" style="8" customWidth="1"/>
    <col min="2041" max="2042" width="6" style="8" customWidth="1"/>
    <col min="2043" max="2047" width="11" style="8"/>
    <col min="2048" max="2048" width="2.5" style="8" customWidth="1"/>
    <col min="2049" max="2051" width="11" style="8"/>
    <col min="2052" max="2052" width="2.8984375" style="8" customWidth="1"/>
    <col min="2053" max="2289" width="11" style="8"/>
    <col min="2290" max="2290" width="10.19921875" style="8" customWidth="1"/>
    <col min="2291" max="2292" width="5.69921875" style="8" customWidth="1"/>
    <col min="2293" max="2293" width="1.5" style="8" customWidth="1"/>
    <col min="2294" max="2295" width="6.3984375" style="8" customWidth="1"/>
    <col min="2296" max="2296" width="1.5" style="8" customWidth="1"/>
    <col min="2297" max="2298" width="6" style="8" customWidth="1"/>
    <col min="2299" max="2303" width="11" style="8"/>
    <col min="2304" max="2304" width="2.5" style="8" customWidth="1"/>
    <col min="2305" max="2307" width="11" style="8"/>
    <col min="2308" max="2308" width="2.8984375" style="8" customWidth="1"/>
    <col min="2309" max="2545" width="11" style="8"/>
    <col min="2546" max="2546" width="10.19921875" style="8" customWidth="1"/>
    <col min="2547" max="2548" width="5.69921875" style="8" customWidth="1"/>
    <col min="2549" max="2549" width="1.5" style="8" customWidth="1"/>
    <col min="2550" max="2551" width="6.3984375" style="8" customWidth="1"/>
    <col min="2552" max="2552" width="1.5" style="8" customWidth="1"/>
    <col min="2553" max="2554" width="6" style="8" customWidth="1"/>
    <col min="2555" max="2559" width="11" style="8"/>
    <col min="2560" max="2560" width="2.5" style="8" customWidth="1"/>
    <col min="2561" max="2563" width="11" style="8"/>
    <col min="2564" max="2564" width="2.8984375" style="8" customWidth="1"/>
    <col min="2565" max="2801" width="11" style="8"/>
    <col min="2802" max="2802" width="10.19921875" style="8" customWidth="1"/>
    <col min="2803" max="2804" width="5.69921875" style="8" customWidth="1"/>
    <col min="2805" max="2805" width="1.5" style="8" customWidth="1"/>
    <col min="2806" max="2807" width="6.3984375" style="8" customWidth="1"/>
    <col min="2808" max="2808" width="1.5" style="8" customWidth="1"/>
    <col min="2809" max="2810" width="6" style="8" customWidth="1"/>
    <col min="2811" max="2815" width="11" style="8"/>
    <col min="2816" max="2816" width="2.5" style="8" customWidth="1"/>
    <col min="2817" max="2819" width="11" style="8"/>
    <col min="2820" max="2820" width="2.8984375" style="8" customWidth="1"/>
    <col min="2821" max="3057" width="11" style="8"/>
    <col min="3058" max="3058" width="10.19921875" style="8" customWidth="1"/>
    <col min="3059" max="3060" width="5.69921875" style="8" customWidth="1"/>
    <col min="3061" max="3061" width="1.5" style="8" customWidth="1"/>
    <col min="3062" max="3063" width="6.3984375" style="8" customWidth="1"/>
    <col min="3064" max="3064" width="1.5" style="8" customWidth="1"/>
    <col min="3065" max="3066" width="6" style="8" customWidth="1"/>
    <col min="3067" max="3071" width="11" style="8"/>
    <col min="3072" max="3072" width="2.5" style="8" customWidth="1"/>
    <col min="3073" max="3075" width="11" style="8"/>
    <col min="3076" max="3076" width="2.8984375" style="8" customWidth="1"/>
    <col min="3077" max="3313" width="11" style="8"/>
    <col min="3314" max="3314" width="10.19921875" style="8" customWidth="1"/>
    <col min="3315" max="3316" width="5.69921875" style="8" customWidth="1"/>
    <col min="3317" max="3317" width="1.5" style="8" customWidth="1"/>
    <col min="3318" max="3319" width="6.3984375" style="8" customWidth="1"/>
    <col min="3320" max="3320" width="1.5" style="8" customWidth="1"/>
    <col min="3321" max="3322" width="6" style="8" customWidth="1"/>
    <col min="3323" max="3327" width="11" style="8"/>
    <col min="3328" max="3328" width="2.5" style="8" customWidth="1"/>
    <col min="3329" max="3331" width="11" style="8"/>
    <col min="3332" max="3332" width="2.8984375" style="8" customWidth="1"/>
    <col min="3333" max="3569" width="11" style="8"/>
    <col min="3570" max="3570" width="10.19921875" style="8" customWidth="1"/>
    <col min="3571" max="3572" width="5.69921875" style="8" customWidth="1"/>
    <col min="3573" max="3573" width="1.5" style="8" customWidth="1"/>
    <col min="3574" max="3575" width="6.3984375" style="8" customWidth="1"/>
    <col min="3576" max="3576" width="1.5" style="8" customWidth="1"/>
    <col min="3577" max="3578" width="6" style="8" customWidth="1"/>
    <col min="3579" max="3583" width="11" style="8"/>
    <col min="3584" max="3584" width="2.5" style="8" customWidth="1"/>
    <col min="3585" max="3587" width="11" style="8"/>
    <col min="3588" max="3588" width="2.8984375" style="8" customWidth="1"/>
    <col min="3589" max="3825" width="11" style="8"/>
    <col min="3826" max="3826" width="10.19921875" style="8" customWidth="1"/>
    <col min="3827" max="3828" width="5.69921875" style="8" customWidth="1"/>
    <col min="3829" max="3829" width="1.5" style="8" customWidth="1"/>
    <col min="3830" max="3831" width="6.3984375" style="8" customWidth="1"/>
    <col min="3832" max="3832" width="1.5" style="8" customWidth="1"/>
    <col min="3833" max="3834" width="6" style="8" customWidth="1"/>
    <col min="3835" max="3839" width="11" style="8"/>
    <col min="3840" max="3840" width="2.5" style="8" customWidth="1"/>
    <col min="3841" max="3843" width="11" style="8"/>
    <col min="3844" max="3844" width="2.8984375" style="8" customWidth="1"/>
    <col min="3845" max="4081" width="11" style="8"/>
    <col min="4082" max="4082" width="10.19921875" style="8" customWidth="1"/>
    <col min="4083" max="4084" width="5.69921875" style="8" customWidth="1"/>
    <col min="4085" max="4085" width="1.5" style="8" customWidth="1"/>
    <col min="4086" max="4087" width="6.3984375" style="8" customWidth="1"/>
    <col min="4088" max="4088" width="1.5" style="8" customWidth="1"/>
    <col min="4089" max="4090" width="6" style="8" customWidth="1"/>
    <col min="4091" max="4095" width="11" style="8"/>
    <col min="4096" max="4096" width="2.5" style="8" customWidth="1"/>
    <col min="4097" max="4099" width="11" style="8"/>
    <col min="4100" max="4100" width="2.8984375" style="8" customWidth="1"/>
    <col min="4101" max="4337" width="11" style="8"/>
    <col min="4338" max="4338" width="10.19921875" style="8" customWidth="1"/>
    <col min="4339" max="4340" width="5.69921875" style="8" customWidth="1"/>
    <col min="4341" max="4341" width="1.5" style="8" customWidth="1"/>
    <col min="4342" max="4343" width="6.3984375" style="8" customWidth="1"/>
    <col min="4344" max="4344" width="1.5" style="8" customWidth="1"/>
    <col min="4345" max="4346" width="6" style="8" customWidth="1"/>
    <col min="4347" max="4351" width="11" style="8"/>
    <col min="4352" max="4352" width="2.5" style="8" customWidth="1"/>
    <col min="4353" max="4355" width="11" style="8"/>
    <col min="4356" max="4356" width="2.8984375" style="8" customWidth="1"/>
    <col min="4357" max="4593" width="11" style="8"/>
    <col min="4594" max="4594" width="10.19921875" style="8" customWidth="1"/>
    <col min="4595" max="4596" width="5.69921875" style="8" customWidth="1"/>
    <col min="4597" max="4597" width="1.5" style="8" customWidth="1"/>
    <col min="4598" max="4599" width="6.3984375" style="8" customWidth="1"/>
    <col min="4600" max="4600" width="1.5" style="8" customWidth="1"/>
    <col min="4601" max="4602" width="6" style="8" customWidth="1"/>
    <col min="4603" max="4607" width="11" style="8"/>
    <col min="4608" max="4608" width="2.5" style="8" customWidth="1"/>
    <col min="4609" max="4611" width="11" style="8"/>
    <col min="4612" max="4612" width="2.8984375" style="8" customWidth="1"/>
    <col min="4613" max="4849" width="11" style="8"/>
    <col min="4850" max="4850" width="10.19921875" style="8" customWidth="1"/>
    <col min="4851" max="4852" width="5.69921875" style="8" customWidth="1"/>
    <col min="4853" max="4853" width="1.5" style="8" customWidth="1"/>
    <col min="4854" max="4855" width="6.3984375" style="8" customWidth="1"/>
    <col min="4856" max="4856" width="1.5" style="8" customWidth="1"/>
    <col min="4857" max="4858" width="6" style="8" customWidth="1"/>
    <col min="4859" max="4863" width="11" style="8"/>
    <col min="4864" max="4864" width="2.5" style="8" customWidth="1"/>
    <col min="4865" max="4867" width="11" style="8"/>
    <col min="4868" max="4868" width="2.8984375" style="8" customWidth="1"/>
    <col min="4869" max="5105" width="11" style="8"/>
    <col min="5106" max="5106" width="10.19921875" style="8" customWidth="1"/>
    <col min="5107" max="5108" width="5.69921875" style="8" customWidth="1"/>
    <col min="5109" max="5109" width="1.5" style="8" customWidth="1"/>
    <col min="5110" max="5111" width="6.3984375" style="8" customWidth="1"/>
    <col min="5112" max="5112" width="1.5" style="8" customWidth="1"/>
    <col min="5113" max="5114" width="6" style="8" customWidth="1"/>
    <col min="5115" max="5119" width="11" style="8"/>
    <col min="5120" max="5120" width="2.5" style="8" customWidth="1"/>
    <col min="5121" max="5123" width="11" style="8"/>
    <col min="5124" max="5124" width="2.8984375" style="8" customWidth="1"/>
    <col min="5125" max="5361" width="11" style="8"/>
    <col min="5362" max="5362" width="10.19921875" style="8" customWidth="1"/>
    <col min="5363" max="5364" width="5.69921875" style="8" customWidth="1"/>
    <col min="5365" max="5365" width="1.5" style="8" customWidth="1"/>
    <col min="5366" max="5367" width="6.3984375" style="8" customWidth="1"/>
    <col min="5368" max="5368" width="1.5" style="8" customWidth="1"/>
    <col min="5369" max="5370" width="6" style="8" customWidth="1"/>
    <col min="5371" max="5375" width="11" style="8"/>
    <col min="5376" max="5376" width="2.5" style="8" customWidth="1"/>
    <col min="5377" max="5379" width="11" style="8"/>
    <col min="5380" max="5380" width="2.8984375" style="8" customWidth="1"/>
    <col min="5381" max="5617" width="11" style="8"/>
    <col min="5618" max="5618" width="10.19921875" style="8" customWidth="1"/>
    <col min="5619" max="5620" width="5.69921875" style="8" customWidth="1"/>
    <col min="5621" max="5621" width="1.5" style="8" customWidth="1"/>
    <col min="5622" max="5623" width="6.3984375" style="8" customWidth="1"/>
    <col min="5624" max="5624" width="1.5" style="8" customWidth="1"/>
    <col min="5625" max="5626" width="6" style="8" customWidth="1"/>
    <col min="5627" max="5631" width="11" style="8"/>
    <col min="5632" max="5632" width="2.5" style="8" customWidth="1"/>
    <col min="5633" max="5635" width="11" style="8"/>
    <col min="5636" max="5636" width="2.8984375" style="8" customWidth="1"/>
    <col min="5637" max="5873" width="11" style="8"/>
    <col min="5874" max="5874" width="10.19921875" style="8" customWidth="1"/>
    <col min="5875" max="5876" width="5.69921875" style="8" customWidth="1"/>
    <col min="5877" max="5877" width="1.5" style="8" customWidth="1"/>
    <col min="5878" max="5879" width="6.3984375" style="8" customWidth="1"/>
    <col min="5880" max="5880" width="1.5" style="8" customWidth="1"/>
    <col min="5881" max="5882" width="6" style="8" customWidth="1"/>
    <col min="5883" max="5887" width="11" style="8"/>
    <col min="5888" max="5888" width="2.5" style="8" customWidth="1"/>
    <col min="5889" max="5891" width="11" style="8"/>
    <col min="5892" max="5892" width="2.8984375" style="8" customWidth="1"/>
    <col min="5893" max="6129" width="11" style="8"/>
    <col min="6130" max="6130" width="10.19921875" style="8" customWidth="1"/>
    <col min="6131" max="6132" width="5.69921875" style="8" customWidth="1"/>
    <col min="6133" max="6133" width="1.5" style="8" customWidth="1"/>
    <col min="6134" max="6135" width="6.3984375" style="8" customWidth="1"/>
    <col min="6136" max="6136" width="1.5" style="8" customWidth="1"/>
    <col min="6137" max="6138" width="6" style="8" customWidth="1"/>
    <col min="6139" max="6143" width="11" style="8"/>
    <col min="6144" max="6144" width="2.5" style="8" customWidth="1"/>
    <col min="6145" max="6147" width="11" style="8"/>
    <col min="6148" max="6148" width="2.8984375" style="8" customWidth="1"/>
    <col min="6149" max="6385" width="11" style="8"/>
    <col min="6386" max="6386" width="10.19921875" style="8" customWidth="1"/>
    <col min="6387" max="6388" width="5.69921875" style="8" customWidth="1"/>
    <col min="6389" max="6389" width="1.5" style="8" customWidth="1"/>
    <col min="6390" max="6391" width="6.3984375" style="8" customWidth="1"/>
    <col min="6392" max="6392" width="1.5" style="8" customWidth="1"/>
    <col min="6393" max="6394" width="6" style="8" customWidth="1"/>
    <col min="6395" max="6399" width="11" style="8"/>
    <col min="6400" max="6400" width="2.5" style="8" customWidth="1"/>
    <col min="6401" max="6403" width="11" style="8"/>
    <col min="6404" max="6404" width="2.8984375" style="8" customWidth="1"/>
    <col min="6405" max="6641" width="11" style="8"/>
    <col min="6642" max="6642" width="10.19921875" style="8" customWidth="1"/>
    <col min="6643" max="6644" width="5.69921875" style="8" customWidth="1"/>
    <col min="6645" max="6645" width="1.5" style="8" customWidth="1"/>
    <col min="6646" max="6647" width="6.3984375" style="8" customWidth="1"/>
    <col min="6648" max="6648" width="1.5" style="8" customWidth="1"/>
    <col min="6649" max="6650" width="6" style="8" customWidth="1"/>
    <col min="6651" max="6655" width="11" style="8"/>
    <col min="6656" max="6656" width="2.5" style="8" customWidth="1"/>
    <col min="6657" max="6659" width="11" style="8"/>
    <col min="6660" max="6660" width="2.8984375" style="8" customWidth="1"/>
    <col min="6661" max="6897" width="11" style="8"/>
    <col min="6898" max="6898" width="10.19921875" style="8" customWidth="1"/>
    <col min="6899" max="6900" width="5.69921875" style="8" customWidth="1"/>
    <col min="6901" max="6901" width="1.5" style="8" customWidth="1"/>
    <col min="6902" max="6903" width="6.3984375" style="8" customWidth="1"/>
    <col min="6904" max="6904" width="1.5" style="8" customWidth="1"/>
    <col min="6905" max="6906" width="6" style="8" customWidth="1"/>
    <col min="6907" max="6911" width="11" style="8"/>
    <col min="6912" max="6912" width="2.5" style="8" customWidth="1"/>
    <col min="6913" max="6915" width="11" style="8"/>
    <col min="6916" max="6916" width="2.8984375" style="8" customWidth="1"/>
    <col min="6917" max="7153" width="11" style="8"/>
    <col min="7154" max="7154" width="10.19921875" style="8" customWidth="1"/>
    <col min="7155" max="7156" width="5.69921875" style="8" customWidth="1"/>
    <col min="7157" max="7157" width="1.5" style="8" customWidth="1"/>
    <col min="7158" max="7159" width="6.3984375" style="8" customWidth="1"/>
    <col min="7160" max="7160" width="1.5" style="8" customWidth="1"/>
    <col min="7161" max="7162" width="6" style="8" customWidth="1"/>
    <col min="7163" max="7167" width="11" style="8"/>
    <col min="7168" max="7168" width="2.5" style="8" customWidth="1"/>
    <col min="7169" max="7171" width="11" style="8"/>
    <col min="7172" max="7172" width="2.8984375" style="8" customWidth="1"/>
    <col min="7173" max="7409" width="11" style="8"/>
    <col min="7410" max="7410" width="10.19921875" style="8" customWidth="1"/>
    <col min="7411" max="7412" width="5.69921875" style="8" customWidth="1"/>
    <col min="7413" max="7413" width="1.5" style="8" customWidth="1"/>
    <col min="7414" max="7415" width="6.3984375" style="8" customWidth="1"/>
    <col min="7416" max="7416" width="1.5" style="8" customWidth="1"/>
    <col min="7417" max="7418" width="6" style="8" customWidth="1"/>
    <col min="7419" max="7423" width="11" style="8"/>
    <col min="7424" max="7424" width="2.5" style="8" customWidth="1"/>
    <col min="7425" max="7427" width="11" style="8"/>
    <col min="7428" max="7428" width="2.8984375" style="8" customWidth="1"/>
    <col min="7429" max="7665" width="11" style="8"/>
    <col min="7666" max="7666" width="10.19921875" style="8" customWidth="1"/>
    <col min="7667" max="7668" width="5.69921875" style="8" customWidth="1"/>
    <col min="7669" max="7669" width="1.5" style="8" customWidth="1"/>
    <col min="7670" max="7671" width="6.3984375" style="8" customWidth="1"/>
    <col min="7672" max="7672" width="1.5" style="8" customWidth="1"/>
    <col min="7673" max="7674" width="6" style="8" customWidth="1"/>
    <col min="7675" max="7679" width="11" style="8"/>
    <col min="7680" max="7680" width="2.5" style="8" customWidth="1"/>
    <col min="7681" max="7683" width="11" style="8"/>
    <col min="7684" max="7684" width="2.8984375" style="8" customWidth="1"/>
    <col min="7685" max="7921" width="11" style="8"/>
    <col min="7922" max="7922" width="10.19921875" style="8" customWidth="1"/>
    <col min="7923" max="7924" width="5.69921875" style="8" customWidth="1"/>
    <col min="7925" max="7925" width="1.5" style="8" customWidth="1"/>
    <col min="7926" max="7927" width="6.3984375" style="8" customWidth="1"/>
    <col min="7928" max="7928" width="1.5" style="8" customWidth="1"/>
    <col min="7929" max="7930" width="6" style="8" customWidth="1"/>
    <col min="7931" max="7935" width="11" style="8"/>
    <col min="7936" max="7936" width="2.5" style="8" customWidth="1"/>
    <col min="7937" max="7939" width="11" style="8"/>
    <col min="7940" max="7940" width="2.8984375" style="8" customWidth="1"/>
    <col min="7941" max="8177" width="11" style="8"/>
    <col min="8178" max="8178" width="10.19921875" style="8" customWidth="1"/>
    <col min="8179" max="8180" width="5.69921875" style="8" customWidth="1"/>
    <col min="8181" max="8181" width="1.5" style="8" customWidth="1"/>
    <col min="8182" max="8183" width="6.3984375" style="8" customWidth="1"/>
    <col min="8184" max="8184" width="1.5" style="8" customWidth="1"/>
    <col min="8185" max="8186" width="6" style="8" customWidth="1"/>
    <col min="8187" max="8191" width="11" style="8"/>
    <col min="8192" max="8192" width="2.5" style="8" customWidth="1"/>
    <col min="8193" max="8195" width="11" style="8"/>
    <col min="8196" max="8196" width="2.8984375" style="8" customWidth="1"/>
    <col min="8197" max="8433" width="11" style="8"/>
    <col min="8434" max="8434" width="10.19921875" style="8" customWidth="1"/>
    <col min="8435" max="8436" width="5.69921875" style="8" customWidth="1"/>
    <col min="8437" max="8437" width="1.5" style="8" customWidth="1"/>
    <col min="8438" max="8439" width="6.3984375" style="8" customWidth="1"/>
    <col min="8440" max="8440" width="1.5" style="8" customWidth="1"/>
    <col min="8441" max="8442" width="6" style="8" customWidth="1"/>
    <col min="8443" max="8447" width="11" style="8"/>
    <col min="8448" max="8448" width="2.5" style="8" customWidth="1"/>
    <col min="8449" max="8451" width="11" style="8"/>
    <col min="8452" max="8452" width="2.8984375" style="8" customWidth="1"/>
    <col min="8453" max="8689" width="11" style="8"/>
    <col min="8690" max="8690" width="10.19921875" style="8" customWidth="1"/>
    <col min="8691" max="8692" width="5.69921875" style="8" customWidth="1"/>
    <col min="8693" max="8693" width="1.5" style="8" customWidth="1"/>
    <col min="8694" max="8695" width="6.3984375" style="8" customWidth="1"/>
    <col min="8696" max="8696" width="1.5" style="8" customWidth="1"/>
    <col min="8697" max="8698" width="6" style="8" customWidth="1"/>
    <col min="8699" max="8703" width="11" style="8"/>
    <col min="8704" max="8704" width="2.5" style="8" customWidth="1"/>
    <col min="8705" max="8707" width="11" style="8"/>
    <col min="8708" max="8708" width="2.8984375" style="8" customWidth="1"/>
    <col min="8709" max="8945" width="11" style="8"/>
    <col min="8946" max="8946" width="10.19921875" style="8" customWidth="1"/>
    <col min="8947" max="8948" width="5.69921875" style="8" customWidth="1"/>
    <col min="8949" max="8949" width="1.5" style="8" customWidth="1"/>
    <col min="8950" max="8951" width="6.3984375" style="8" customWidth="1"/>
    <col min="8952" max="8952" width="1.5" style="8" customWidth="1"/>
    <col min="8953" max="8954" width="6" style="8" customWidth="1"/>
    <col min="8955" max="8959" width="11" style="8"/>
    <col min="8960" max="8960" width="2.5" style="8" customWidth="1"/>
    <col min="8961" max="8963" width="11" style="8"/>
    <col min="8964" max="8964" width="2.8984375" style="8" customWidth="1"/>
    <col min="8965" max="9201" width="11" style="8"/>
    <col min="9202" max="9202" width="10.19921875" style="8" customWidth="1"/>
    <col min="9203" max="9204" width="5.69921875" style="8" customWidth="1"/>
    <col min="9205" max="9205" width="1.5" style="8" customWidth="1"/>
    <col min="9206" max="9207" width="6.3984375" style="8" customWidth="1"/>
    <col min="9208" max="9208" width="1.5" style="8" customWidth="1"/>
    <col min="9209" max="9210" width="6" style="8" customWidth="1"/>
    <col min="9211" max="9215" width="11" style="8"/>
    <col min="9216" max="9216" width="2.5" style="8" customWidth="1"/>
    <col min="9217" max="9219" width="11" style="8"/>
    <col min="9220" max="9220" width="2.8984375" style="8" customWidth="1"/>
    <col min="9221" max="9457" width="11" style="8"/>
    <col min="9458" max="9458" width="10.19921875" style="8" customWidth="1"/>
    <col min="9459" max="9460" width="5.69921875" style="8" customWidth="1"/>
    <col min="9461" max="9461" width="1.5" style="8" customWidth="1"/>
    <col min="9462" max="9463" width="6.3984375" style="8" customWidth="1"/>
    <col min="9464" max="9464" width="1.5" style="8" customWidth="1"/>
    <col min="9465" max="9466" width="6" style="8" customWidth="1"/>
    <col min="9467" max="9471" width="11" style="8"/>
    <col min="9472" max="9472" width="2.5" style="8" customWidth="1"/>
    <col min="9473" max="9475" width="11" style="8"/>
    <col min="9476" max="9476" width="2.8984375" style="8" customWidth="1"/>
    <col min="9477" max="9713" width="11" style="8"/>
    <col min="9714" max="9714" width="10.19921875" style="8" customWidth="1"/>
    <col min="9715" max="9716" width="5.69921875" style="8" customWidth="1"/>
    <col min="9717" max="9717" width="1.5" style="8" customWidth="1"/>
    <col min="9718" max="9719" width="6.3984375" style="8" customWidth="1"/>
    <col min="9720" max="9720" width="1.5" style="8" customWidth="1"/>
    <col min="9721" max="9722" width="6" style="8" customWidth="1"/>
    <col min="9723" max="9727" width="11" style="8"/>
    <col min="9728" max="9728" width="2.5" style="8" customWidth="1"/>
    <col min="9729" max="9731" width="11" style="8"/>
    <col min="9732" max="9732" width="2.8984375" style="8" customWidth="1"/>
    <col min="9733" max="9969" width="11" style="8"/>
    <col min="9970" max="9970" width="10.19921875" style="8" customWidth="1"/>
    <col min="9971" max="9972" width="5.69921875" style="8" customWidth="1"/>
    <col min="9973" max="9973" width="1.5" style="8" customWidth="1"/>
    <col min="9974" max="9975" width="6.3984375" style="8" customWidth="1"/>
    <col min="9976" max="9976" width="1.5" style="8" customWidth="1"/>
    <col min="9977" max="9978" width="6" style="8" customWidth="1"/>
    <col min="9979" max="9983" width="11" style="8"/>
    <col min="9984" max="9984" width="2.5" style="8" customWidth="1"/>
    <col min="9985" max="9987" width="11" style="8"/>
    <col min="9988" max="9988" width="2.8984375" style="8" customWidth="1"/>
    <col min="9989" max="10225" width="11" style="8"/>
    <col min="10226" max="10226" width="10.19921875" style="8" customWidth="1"/>
    <col min="10227" max="10228" width="5.69921875" style="8" customWidth="1"/>
    <col min="10229" max="10229" width="1.5" style="8" customWidth="1"/>
    <col min="10230" max="10231" width="6.3984375" style="8" customWidth="1"/>
    <col min="10232" max="10232" width="1.5" style="8" customWidth="1"/>
    <col min="10233" max="10234" width="6" style="8" customWidth="1"/>
    <col min="10235" max="10239" width="11" style="8"/>
    <col min="10240" max="10240" width="2.5" style="8" customWidth="1"/>
    <col min="10241" max="10243" width="11" style="8"/>
    <col min="10244" max="10244" width="2.8984375" style="8" customWidth="1"/>
    <col min="10245" max="10481" width="11" style="8"/>
    <col min="10482" max="10482" width="10.19921875" style="8" customWidth="1"/>
    <col min="10483" max="10484" width="5.69921875" style="8" customWidth="1"/>
    <col min="10485" max="10485" width="1.5" style="8" customWidth="1"/>
    <col min="10486" max="10487" width="6.3984375" style="8" customWidth="1"/>
    <col min="10488" max="10488" width="1.5" style="8" customWidth="1"/>
    <col min="10489" max="10490" width="6" style="8" customWidth="1"/>
    <col min="10491" max="10495" width="11" style="8"/>
    <col min="10496" max="10496" width="2.5" style="8" customWidth="1"/>
    <col min="10497" max="10499" width="11" style="8"/>
    <col min="10500" max="10500" width="2.8984375" style="8" customWidth="1"/>
    <col min="10501" max="10737" width="11" style="8"/>
    <col min="10738" max="10738" width="10.19921875" style="8" customWidth="1"/>
    <col min="10739" max="10740" width="5.69921875" style="8" customWidth="1"/>
    <col min="10741" max="10741" width="1.5" style="8" customWidth="1"/>
    <col min="10742" max="10743" width="6.3984375" style="8" customWidth="1"/>
    <col min="10744" max="10744" width="1.5" style="8" customWidth="1"/>
    <col min="10745" max="10746" width="6" style="8" customWidth="1"/>
    <col min="10747" max="10751" width="11" style="8"/>
    <col min="10752" max="10752" width="2.5" style="8" customWidth="1"/>
    <col min="10753" max="10755" width="11" style="8"/>
    <col min="10756" max="10756" width="2.8984375" style="8" customWidth="1"/>
    <col min="10757" max="10993" width="11" style="8"/>
    <col min="10994" max="10994" width="10.19921875" style="8" customWidth="1"/>
    <col min="10995" max="10996" width="5.69921875" style="8" customWidth="1"/>
    <col min="10997" max="10997" width="1.5" style="8" customWidth="1"/>
    <col min="10998" max="10999" width="6.3984375" style="8" customWidth="1"/>
    <col min="11000" max="11000" width="1.5" style="8" customWidth="1"/>
    <col min="11001" max="11002" width="6" style="8" customWidth="1"/>
    <col min="11003" max="11007" width="11" style="8"/>
    <col min="11008" max="11008" width="2.5" style="8" customWidth="1"/>
    <col min="11009" max="11011" width="11" style="8"/>
    <col min="11012" max="11012" width="2.8984375" style="8" customWidth="1"/>
    <col min="11013" max="11249" width="11" style="8"/>
    <col min="11250" max="11250" width="10.19921875" style="8" customWidth="1"/>
    <col min="11251" max="11252" width="5.69921875" style="8" customWidth="1"/>
    <col min="11253" max="11253" width="1.5" style="8" customWidth="1"/>
    <col min="11254" max="11255" width="6.3984375" style="8" customWidth="1"/>
    <col min="11256" max="11256" width="1.5" style="8" customWidth="1"/>
    <col min="11257" max="11258" width="6" style="8" customWidth="1"/>
    <col min="11259" max="11263" width="11" style="8"/>
    <col min="11264" max="11264" width="2.5" style="8" customWidth="1"/>
    <col min="11265" max="11267" width="11" style="8"/>
    <col min="11268" max="11268" width="2.8984375" style="8" customWidth="1"/>
    <col min="11269" max="11505" width="11" style="8"/>
    <col min="11506" max="11506" width="10.19921875" style="8" customWidth="1"/>
    <col min="11507" max="11508" width="5.69921875" style="8" customWidth="1"/>
    <col min="11509" max="11509" width="1.5" style="8" customWidth="1"/>
    <col min="11510" max="11511" width="6.3984375" style="8" customWidth="1"/>
    <col min="11512" max="11512" width="1.5" style="8" customWidth="1"/>
    <col min="11513" max="11514" width="6" style="8" customWidth="1"/>
    <col min="11515" max="11519" width="11" style="8"/>
    <col min="11520" max="11520" width="2.5" style="8" customWidth="1"/>
    <col min="11521" max="11523" width="11" style="8"/>
    <col min="11524" max="11524" width="2.8984375" style="8" customWidth="1"/>
    <col min="11525" max="11761" width="11" style="8"/>
    <col min="11762" max="11762" width="10.19921875" style="8" customWidth="1"/>
    <col min="11763" max="11764" width="5.69921875" style="8" customWidth="1"/>
    <col min="11765" max="11765" width="1.5" style="8" customWidth="1"/>
    <col min="11766" max="11767" width="6.3984375" style="8" customWidth="1"/>
    <col min="11768" max="11768" width="1.5" style="8" customWidth="1"/>
    <col min="11769" max="11770" width="6" style="8" customWidth="1"/>
    <col min="11771" max="11775" width="11" style="8"/>
    <col min="11776" max="11776" width="2.5" style="8" customWidth="1"/>
    <col min="11777" max="11779" width="11" style="8"/>
    <col min="11780" max="11780" width="2.8984375" style="8" customWidth="1"/>
    <col min="11781" max="12017" width="11" style="8"/>
    <col min="12018" max="12018" width="10.19921875" style="8" customWidth="1"/>
    <col min="12019" max="12020" width="5.69921875" style="8" customWidth="1"/>
    <col min="12021" max="12021" width="1.5" style="8" customWidth="1"/>
    <col min="12022" max="12023" width="6.3984375" style="8" customWidth="1"/>
    <col min="12024" max="12024" width="1.5" style="8" customWidth="1"/>
    <col min="12025" max="12026" width="6" style="8" customWidth="1"/>
    <col min="12027" max="12031" width="11" style="8"/>
    <col min="12032" max="12032" width="2.5" style="8" customWidth="1"/>
    <col min="12033" max="12035" width="11" style="8"/>
    <col min="12036" max="12036" width="2.8984375" style="8" customWidth="1"/>
    <col min="12037" max="12273" width="11" style="8"/>
    <col min="12274" max="12274" width="10.19921875" style="8" customWidth="1"/>
    <col min="12275" max="12276" width="5.69921875" style="8" customWidth="1"/>
    <col min="12277" max="12277" width="1.5" style="8" customWidth="1"/>
    <col min="12278" max="12279" width="6.3984375" style="8" customWidth="1"/>
    <col min="12280" max="12280" width="1.5" style="8" customWidth="1"/>
    <col min="12281" max="12282" width="6" style="8" customWidth="1"/>
    <col min="12283" max="12287" width="11" style="8"/>
    <col min="12288" max="12288" width="2.5" style="8" customWidth="1"/>
    <col min="12289" max="12291" width="11" style="8"/>
    <col min="12292" max="12292" width="2.8984375" style="8" customWidth="1"/>
    <col min="12293" max="12529" width="11" style="8"/>
    <col min="12530" max="12530" width="10.19921875" style="8" customWidth="1"/>
    <col min="12531" max="12532" width="5.69921875" style="8" customWidth="1"/>
    <col min="12533" max="12533" width="1.5" style="8" customWidth="1"/>
    <col min="12534" max="12535" width="6.3984375" style="8" customWidth="1"/>
    <col min="12536" max="12536" width="1.5" style="8" customWidth="1"/>
    <col min="12537" max="12538" width="6" style="8" customWidth="1"/>
    <col min="12539" max="12543" width="11" style="8"/>
    <col min="12544" max="12544" width="2.5" style="8" customWidth="1"/>
    <col min="12545" max="12547" width="11" style="8"/>
    <col min="12548" max="12548" width="2.8984375" style="8" customWidth="1"/>
    <col min="12549" max="12785" width="11" style="8"/>
    <col min="12786" max="12786" width="10.19921875" style="8" customWidth="1"/>
    <col min="12787" max="12788" width="5.69921875" style="8" customWidth="1"/>
    <col min="12789" max="12789" width="1.5" style="8" customWidth="1"/>
    <col min="12790" max="12791" width="6.3984375" style="8" customWidth="1"/>
    <col min="12792" max="12792" width="1.5" style="8" customWidth="1"/>
    <col min="12793" max="12794" width="6" style="8" customWidth="1"/>
    <col min="12795" max="12799" width="11" style="8"/>
    <col min="12800" max="12800" width="2.5" style="8" customWidth="1"/>
    <col min="12801" max="12803" width="11" style="8"/>
    <col min="12804" max="12804" width="2.8984375" style="8" customWidth="1"/>
    <col min="12805" max="13041" width="11" style="8"/>
    <col min="13042" max="13042" width="10.19921875" style="8" customWidth="1"/>
    <col min="13043" max="13044" width="5.69921875" style="8" customWidth="1"/>
    <col min="13045" max="13045" width="1.5" style="8" customWidth="1"/>
    <col min="13046" max="13047" width="6.3984375" style="8" customWidth="1"/>
    <col min="13048" max="13048" width="1.5" style="8" customWidth="1"/>
    <col min="13049" max="13050" width="6" style="8" customWidth="1"/>
    <col min="13051" max="13055" width="11" style="8"/>
    <col min="13056" max="13056" width="2.5" style="8" customWidth="1"/>
    <col min="13057" max="13059" width="11" style="8"/>
    <col min="13060" max="13060" width="2.8984375" style="8" customWidth="1"/>
    <col min="13061" max="13297" width="11" style="8"/>
    <col min="13298" max="13298" width="10.19921875" style="8" customWidth="1"/>
    <col min="13299" max="13300" width="5.69921875" style="8" customWidth="1"/>
    <col min="13301" max="13301" width="1.5" style="8" customWidth="1"/>
    <col min="13302" max="13303" width="6.3984375" style="8" customWidth="1"/>
    <col min="13304" max="13304" width="1.5" style="8" customWidth="1"/>
    <col min="13305" max="13306" width="6" style="8" customWidth="1"/>
    <col min="13307" max="13311" width="11" style="8"/>
    <col min="13312" max="13312" width="2.5" style="8" customWidth="1"/>
    <col min="13313" max="13315" width="11" style="8"/>
    <col min="13316" max="13316" width="2.8984375" style="8" customWidth="1"/>
    <col min="13317" max="13553" width="11" style="8"/>
    <col min="13554" max="13554" width="10.19921875" style="8" customWidth="1"/>
    <col min="13555" max="13556" width="5.69921875" style="8" customWidth="1"/>
    <col min="13557" max="13557" width="1.5" style="8" customWidth="1"/>
    <col min="13558" max="13559" width="6.3984375" style="8" customWidth="1"/>
    <col min="13560" max="13560" width="1.5" style="8" customWidth="1"/>
    <col min="13561" max="13562" width="6" style="8" customWidth="1"/>
    <col min="13563" max="13567" width="11" style="8"/>
    <col min="13568" max="13568" width="2.5" style="8" customWidth="1"/>
    <col min="13569" max="13571" width="11" style="8"/>
    <col min="13572" max="13572" width="2.8984375" style="8" customWidth="1"/>
    <col min="13573" max="13809" width="11" style="8"/>
    <col min="13810" max="13810" width="10.19921875" style="8" customWidth="1"/>
    <col min="13811" max="13812" width="5.69921875" style="8" customWidth="1"/>
    <col min="13813" max="13813" width="1.5" style="8" customWidth="1"/>
    <col min="13814" max="13815" width="6.3984375" style="8" customWidth="1"/>
    <col min="13816" max="13816" width="1.5" style="8" customWidth="1"/>
    <col min="13817" max="13818" width="6" style="8" customWidth="1"/>
    <col min="13819" max="13823" width="11" style="8"/>
    <col min="13824" max="13824" width="2.5" style="8" customWidth="1"/>
    <col min="13825" max="13827" width="11" style="8"/>
    <col min="13828" max="13828" width="2.8984375" style="8" customWidth="1"/>
    <col min="13829" max="14065" width="11" style="8"/>
    <col min="14066" max="14066" width="10.19921875" style="8" customWidth="1"/>
    <col min="14067" max="14068" width="5.69921875" style="8" customWidth="1"/>
    <col min="14069" max="14069" width="1.5" style="8" customWidth="1"/>
    <col min="14070" max="14071" width="6.3984375" style="8" customWidth="1"/>
    <col min="14072" max="14072" width="1.5" style="8" customWidth="1"/>
    <col min="14073" max="14074" width="6" style="8" customWidth="1"/>
    <col min="14075" max="14079" width="11" style="8"/>
    <col min="14080" max="14080" width="2.5" style="8" customWidth="1"/>
    <col min="14081" max="14083" width="11" style="8"/>
    <col min="14084" max="14084" width="2.8984375" style="8" customWidth="1"/>
    <col min="14085" max="14321" width="11" style="8"/>
    <col min="14322" max="14322" width="10.19921875" style="8" customWidth="1"/>
    <col min="14323" max="14324" width="5.69921875" style="8" customWidth="1"/>
    <col min="14325" max="14325" width="1.5" style="8" customWidth="1"/>
    <col min="14326" max="14327" width="6.3984375" style="8" customWidth="1"/>
    <col min="14328" max="14328" width="1.5" style="8" customWidth="1"/>
    <col min="14329" max="14330" width="6" style="8" customWidth="1"/>
    <col min="14331" max="14335" width="11" style="8"/>
    <col min="14336" max="14336" width="2.5" style="8" customWidth="1"/>
    <col min="14337" max="14339" width="11" style="8"/>
    <col min="14340" max="14340" width="2.8984375" style="8" customWidth="1"/>
    <col min="14341" max="14577" width="11" style="8"/>
    <col min="14578" max="14578" width="10.19921875" style="8" customWidth="1"/>
    <col min="14579" max="14580" width="5.69921875" style="8" customWidth="1"/>
    <col min="14581" max="14581" width="1.5" style="8" customWidth="1"/>
    <col min="14582" max="14583" width="6.3984375" style="8" customWidth="1"/>
    <col min="14584" max="14584" width="1.5" style="8" customWidth="1"/>
    <col min="14585" max="14586" width="6" style="8" customWidth="1"/>
    <col min="14587" max="14591" width="11" style="8"/>
    <col min="14592" max="14592" width="2.5" style="8" customWidth="1"/>
    <col min="14593" max="14595" width="11" style="8"/>
    <col min="14596" max="14596" width="2.8984375" style="8" customWidth="1"/>
    <col min="14597" max="14833" width="11" style="8"/>
    <col min="14834" max="14834" width="10.19921875" style="8" customWidth="1"/>
    <col min="14835" max="14836" width="5.69921875" style="8" customWidth="1"/>
    <col min="14837" max="14837" width="1.5" style="8" customWidth="1"/>
    <col min="14838" max="14839" width="6.3984375" style="8" customWidth="1"/>
    <col min="14840" max="14840" width="1.5" style="8" customWidth="1"/>
    <col min="14841" max="14842" width="6" style="8" customWidth="1"/>
    <col min="14843" max="14847" width="11" style="8"/>
    <col min="14848" max="14848" width="2.5" style="8" customWidth="1"/>
    <col min="14849" max="14851" width="11" style="8"/>
    <col min="14852" max="14852" width="2.8984375" style="8" customWidth="1"/>
    <col min="14853" max="15089" width="11" style="8"/>
    <col min="15090" max="15090" width="10.19921875" style="8" customWidth="1"/>
    <col min="15091" max="15092" width="5.69921875" style="8" customWidth="1"/>
    <col min="15093" max="15093" width="1.5" style="8" customWidth="1"/>
    <col min="15094" max="15095" width="6.3984375" style="8" customWidth="1"/>
    <col min="15096" max="15096" width="1.5" style="8" customWidth="1"/>
    <col min="15097" max="15098" width="6" style="8" customWidth="1"/>
    <col min="15099" max="15103" width="11" style="8"/>
    <col min="15104" max="15104" width="2.5" style="8" customWidth="1"/>
    <col min="15105" max="15107" width="11" style="8"/>
    <col min="15108" max="15108" width="2.8984375" style="8" customWidth="1"/>
    <col min="15109" max="15345" width="11" style="8"/>
    <col min="15346" max="15346" width="10.19921875" style="8" customWidth="1"/>
    <col min="15347" max="15348" width="5.69921875" style="8" customWidth="1"/>
    <col min="15349" max="15349" width="1.5" style="8" customWidth="1"/>
    <col min="15350" max="15351" width="6.3984375" style="8" customWidth="1"/>
    <col min="15352" max="15352" width="1.5" style="8" customWidth="1"/>
    <col min="15353" max="15354" width="6" style="8" customWidth="1"/>
    <col min="15355" max="15359" width="11" style="8"/>
    <col min="15360" max="15360" width="2.5" style="8" customWidth="1"/>
    <col min="15361" max="15363" width="11" style="8"/>
    <col min="15364" max="15364" width="2.8984375" style="8" customWidth="1"/>
    <col min="15365" max="15601" width="11" style="8"/>
    <col min="15602" max="15602" width="10.19921875" style="8" customWidth="1"/>
    <col min="15603" max="15604" width="5.69921875" style="8" customWidth="1"/>
    <col min="15605" max="15605" width="1.5" style="8" customWidth="1"/>
    <col min="15606" max="15607" width="6.3984375" style="8" customWidth="1"/>
    <col min="15608" max="15608" width="1.5" style="8" customWidth="1"/>
    <col min="15609" max="15610" width="6" style="8" customWidth="1"/>
    <col min="15611" max="15615" width="11" style="8"/>
    <col min="15616" max="15616" width="2.5" style="8" customWidth="1"/>
    <col min="15617" max="15619" width="11" style="8"/>
    <col min="15620" max="15620" width="2.8984375" style="8" customWidth="1"/>
    <col min="15621" max="15857" width="11" style="8"/>
    <col min="15858" max="15858" width="10.19921875" style="8" customWidth="1"/>
    <col min="15859" max="15860" width="5.69921875" style="8" customWidth="1"/>
    <col min="15861" max="15861" width="1.5" style="8" customWidth="1"/>
    <col min="15862" max="15863" width="6.3984375" style="8" customWidth="1"/>
    <col min="15864" max="15864" width="1.5" style="8" customWidth="1"/>
    <col min="15865" max="15866" width="6" style="8" customWidth="1"/>
    <col min="15867" max="15871" width="11" style="8"/>
    <col min="15872" max="15872" width="2.5" style="8" customWidth="1"/>
    <col min="15873" max="15875" width="11" style="8"/>
    <col min="15876" max="15876" width="2.8984375" style="8" customWidth="1"/>
    <col min="15877" max="16113" width="11" style="8"/>
    <col min="16114" max="16114" width="10.19921875" style="8" customWidth="1"/>
    <col min="16115" max="16116" width="5.69921875" style="8" customWidth="1"/>
    <col min="16117" max="16117" width="1.5" style="8" customWidth="1"/>
    <col min="16118" max="16119" width="6.3984375" style="8" customWidth="1"/>
    <col min="16120" max="16120" width="1.5" style="8" customWidth="1"/>
    <col min="16121" max="16122" width="6" style="8" customWidth="1"/>
    <col min="16123" max="16127" width="11" style="8"/>
    <col min="16128" max="16128" width="2.5" style="8" customWidth="1"/>
    <col min="16129" max="16131" width="11" style="8"/>
    <col min="16132" max="16132" width="2.8984375" style="8" customWidth="1"/>
    <col min="16133" max="16384" width="11" style="8"/>
  </cols>
  <sheetData>
    <row r="1" spans="1:10" x14ac:dyDescent="0.25">
      <c r="A1" s="103"/>
      <c r="B1" s="103"/>
      <c r="C1" s="103"/>
      <c r="D1" s="103"/>
      <c r="E1" s="103"/>
    </row>
    <row r="2" spans="1:10" x14ac:dyDescent="0.25">
      <c r="A2" s="104" t="s">
        <v>505</v>
      </c>
      <c r="B2" s="105"/>
      <c r="C2" s="105"/>
      <c r="D2" s="105"/>
      <c r="E2" s="105"/>
    </row>
    <row r="3" spans="1:10" x14ac:dyDescent="0.25">
      <c r="A3" s="104"/>
      <c r="B3" s="105"/>
      <c r="C3" s="105"/>
      <c r="D3" s="105"/>
      <c r="E3" s="105"/>
    </row>
    <row r="4" spans="1:10" ht="15.05" thickBot="1" x14ac:dyDescent="0.3">
      <c r="A4" s="106" t="s">
        <v>187</v>
      </c>
      <c r="B4" s="107"/>
      <c r="C4" s="107"/>
      <c r="D4" s="113"/>
      <c r="E4" s="107"/>
      <c r="F4" s="112"/>
      <c r="G4" s="113"/>
      <c r="H4" s="108"/>
      <c r="I4" s="108"/>
      <c r="J4" s="108" t="s">
        <v>580</v>
      </c>
    </row>
    <row r="6" spans="1:10" s="4" customFormat="1" ht="13.15" x14ac:dyDescent="0.25">
      <c r="A6" s="1" t="s">
        <v>382</v>
      </c>
      <c r="B6" s="1"/>
      <c r="C6" s="2"/>
      <c r="D6" s="3"/>
      <c r="E6" s="3"/>
      <c r="F6" s="3"/>
      <c r="G6" s="3"/>
    </row>
    <row r="7" spans="1:10" ht="5.35" customHeight="1" x14ac:dyDescent="0.25"/>
    <row r="8" spans="1:10" s="13" customFormat="1" ht="35.700000000000003" x14ac:dyDescent="0.25">
      <c r="A8" s="9" t="s">
        <v>0</v>
      </c>
      <c r="B8" s="9" t="s">
        <v>1</v>
      </c>
      <c r="C8" s="10" t="s">
        <v>2</v>
      </c>
      <c r="D8" s="11" t="s">
        <v>383</v>
      </c>
      <c r="E8" s="11" t="s">
        <v>3</v>
      </c>
      <c r="F8" s="12" t="s">
        <v>384</v>
      </c>
      <c r="G8" s="12" t="s">
        <v>503</v>
      </c>
      <c r="H8" s="11" t="s">
        <v>190</v>
      </c>
      <c r="I8" s="11" t="s">
        <v>220</v>
      </c>
      <c r="J8" s="11" t="s">
        <v>191</v>
      </c>
    </row>
    <row r="9" spans="1:10" s="21" customFormat="1" ht="15.05" customHeight="1" x14ac:dyDescent="0.2">
      <c r="A9" s="14" t="s">
        <v>4</v>
      </c>
      <c r="B9" s="15" t="s">
        <v>5</v>
      </c>
      <c r="C9" s="16" t="s">
        <v>6</v>
      </c>
      <c r="D9" s="18">
        <v>25</v>
      </c>
      <c r="E9" s="17">
        <v>55</v>
      </c>
      <c r="F9" s="19">
        <v>5.37</v>
      </c>
      <c r="G9" s="20">
        <v>3.1208</v>
      </c>
      <c r="H9" s="18" t="s">
        <v>300</v>
      </c>
      <c r="I9" s="18">
        <v>39</v>
      </c>
      <c r="J9" s="20" t="s">
        <v>194</v>
      </c>
    </row>
    <row r="10" spans="1:10" s="21" customFormat="1" ht="15.05" customHeight="1" x14ac:dyDescent="0.2">
      <c r="A10" s="119" t="s">
        <v>7</v>
      </c>
      <c r="B10" s="120" t="s">
        <v>5</v>
      </c>
      <c r="C10" s="121" t="s">
        <v>188</v>
      </c>
      <c r="D10" s="122">
        <v>14</v>
      </c>
      <c r="E10" s="123">
        <v>40</v>
      </c>
      <c r="F10" s="124">
        <v>2</v>
      </c>
      <c r="G10" s="125">
        <v>1</v>
      </c>
      <c r="H10" s="122" t="s">
        <v>241</v>
      </c>
      <c r="I10" s="122">
        <v>40</v>
      </c>
      <c r="J10" s="125" t="s">
        <v>192</v>
      </c>
    </row>
    <row r="11" spans="1:10" s="21" customFormat="1" ht="15.05" customHeight="1" x14ac:dyDescent="0.2">
      <c r="A11" s="27" t="s">
        <v>9</v>
      </c>
      <c r="B11" s="28" t="s">
        <v>5</v>
      </c>
      <c r="C11" s="29" t="s">
        <v>189</v>
      </c>
      <c r="D11" s="31">
        <v>15</v>
      </c>
      <c r="E11" s="30">
        <v>20</v>
      </c>
      <c r="F11" s="22">
        <v>1</v>
      </c>
      <c r="G11" s="32">
        <v>0.5</v>
      </c>
      <c r="H11" s="31" t="s">
        <v>277</v>
      </c>
      <c r="I11" s="31">
        <v>38.200000000000003</v>
      </c>
      <c r="J11" s="32" t="s">
        <v>192</v>
      </c>
    </row>
    <row r="12" spans="1:10" s="21" customFormat="1" ht="15.05" customHeight="1" x14ac:dyDescent="0.2">
      <c r="A12" s="14" t="s">
        <v>11</v>
      </c>
      <c r="B12" s="15" t="s">
        <v>5</v>
      </c>
      <c r="C12" s="16" t="s">
        <v>12</v>
      </c>
      <c r="D12" s="18">
        <v>16</v>
      </c>
      <c r="E12" s="17">
        <v>25</v>
      </c>
      <c r="F12" s="19">
        <v>1.17</v>
      </c>
      <c r="G12" s="20">
        <v>0.56999999999999995</v>
      </c>
      <c r="H12" s="117" t="s">
        <v>311</v>
      </c>
      <c r="I12" s="18">
        <v>38</v>
      </c>
      <c r="J12" s="20" t="s">
        <v>192</v>
      </c>
    </row>
    <row r="13" spans="1:10" s="21" customFormat="1" ht="15.05" customHeight="1" x14ac:dyDescent="0.2">
      <c r="A13" s="14" t="s">
        <v>13</v>
      </c>
      <c r="B13" s="15" t="s">
        <v>14</v>
      </c>
      <c r="C13" s="126" t="s">
        <v>312</v>
      </c>
      <c r="D13" s="18">
        <v>88</v>
      </c>
      <c r="E13" s="17">
        <v>115</v>
      </c>
      <c r="F13" s="19">
        <v>30.5</v>
      </c>
      <c r="G13" s="20">
        <v>12.5</v>
      </c>
      <c r="H13" s="18" t="s">
        <v>235</v>
      </c>
      <c r="I13" s="18">
        <v>46.2</v>
      </c>
      <c r="J13" s="20" t="s">
        <v>194</v>
      </c>
    </row>
    <row r="14" spans="1:10" s="21" customFormat="1" ht="15.05" customHeight="1" x14ac:dyDescent="0.2">
      <c r="A14" s="46"/>
      <c r="B14" s="127" t="s">
        <v>5</v>
      </c>
      <c r="C14" s="128" t="s">
        <v>225</v>
      </c>
      <c r="D14" s="129">
        <v>15</v>
      </c>
      <c r="E14" s="130">
        <v>24</v>
      </c>
      <c r="F14" s="131">
        <v>0.7</v>
      </c>
      <c r="G14" s="132">
        <v>0.65</v>
      </c>
      <c r="H14" s="129" t="s">
        <v>277</v>
      </c>
      <c r="I14" s="129">
        <v>42</v>
      </c>
      <c r="J14" s="132" t="s">
        <v>192</v>
      </c>
    </row>
    <row r="15" spans="1:10" s="21" customFormat="1" ht="15.05" customHeight="1" x14ac:dyDescent="0.2">
      <c r="A15" s="14" t="s">
        <v>15</v>
      </c>
      <c r="B15" s="15" t="s">
        <v>14</v>
      </c>
      <c r="C15" s="35" t="s">
        <v>15</v>
      </c>
      <c r="D15" s="18">
        <v>78</v>
      </c>
      <c r="E15" s="17">
        <v>105</v>
      </c>
      <c r="F15" s="20">
        <v>21.5</v>
      </c>
      <c r="G15" s="20">
        <v>11.9</v>
      </c>
      <c r="H15" s="18" t="s">
        <v>257</v>
      </c>
      <c r="I15" s="18">
        <v>47</v>
      </c>
      <c r="J15" s="20" t="s">
        <v>194</v>
      </c>
    </row>
    <row r="16" spans="1:10" s="24" customFormat="1" ht="15.05" customHeight="1" x14ac:dyDescent="0.25">
      <c r="A16" s="33"/>
      <c r="B16" s="27" t="s">
        <v>16</v>
      </c>
      <c r="C16" s="36"/>
      <c r="D16" s="38">
        <v>78</v>
      </c>
      <c r="E16" s="37">
        <v>105</v>
      </c>
      <c r="F16" s="40">
        <f>F15</f>
        <v>21.5</v>
      </c>
      <c r="G16" s="40">
        <f>G15</f>
        <v>11.9</v>
      </c>
      <c r="H16" s="38" t="s">
        <v>193</v>
      </c>
      <c r="I16" s="38" t="s">
        <v>193</v>
      </c>
      <c r="J16" s="40" t="s">
        <v>193</v>
      </c>
    </row>
    <row r="17" spans="1:10" s="21" customFormat="1" ht="15.05" customHeight="1" x14ac:dyDescent="0.2">
      <c r="A17" s="27"/>
      <c r="B17" s="28" t="s">
        <v>5</v>
      </c>
      <c r="C17" s="29" t="s">
        <v>17</v>
      </c>
      <c r="D17" s="31">
        <v>15</v>
      </c>
      <c r="E17" s="30">
        <v>20</v>
      </c>
      <c r="F17" s="22">
        <v>1.32</v>
      </c>
      <c r="G17" s="32">
        <v>0.7</v>
      </c>
      <c r="H17" s="31" t="s">
        <v>309</v>
      </c>
      <c r="I17" s="31">
        <v>38</v>
      </c>
      <c r="J17" s="32" t="s">
        <v>192</v>
      </c>
    </row>
    <row r="18" spans="1:10" s="21" customFormat="1" ht="15.05" customHeight="1" x14ac:dyDescent="0.25">
      <c r="A18" s="27"/>
      <c r="B18" s="41"/>
      <c r="C18" s="29" t="s">
        <v>18</v>
      </c>
      <c r="D18" s="31">
        <v>15</v>
      </c>
      <c r="E18" s="30">
        <v>24</v>
      </c>
      <c r="F18" s="22">
        <v>1.56</v>
      </c>
      <c r="G18" s="32">
        <v>0.8</v>
      </c>
      <c r="H18" s="32" t="s">
        <v>310</v>
      </c>
      <c r="I18" s="31">
        <v>38</v>
      </c>
      <c r="J18" s="32" t="s">
        <v>192</v>
      </c>
    </row>
    <row r="19" spans="1:10" s="21" customFormat="1" ht="15.05" customHeight="1" x14ac:dyDescent="0.25">
      <c r="A19" s="27"/>
      <c r="B19" s="41"/>
      <c r="C19" s="29" t="s">
        <v>19</v>
      </c>
      <c r="D19" s="31">
        <v>16</v>
      </c>
      <c r="E19" s="30">
        <v>22</v>
      </c>
      <c r="F19" s="22">
        <v>1.32</v>
      </c>
      <c r="G19" s="32">
        <v>0.7</v>
      </c>
      <c r="H19" s="31" t="s">
        <v>309</v>
      </c>
      <c r="I19" s="31">
        <v>38</v>
      </c>
      <c r="J19" s="32" t="s">
        <v>192</v>
      </c>
    </row>
    <row r="20" spans="1:10" s="44" customFormat="1" ht="15.05" customHeight="1" x14ac:dyDescent="0.25">
      <c r="A20" s="27"/>
      <c r="B20" s="27" t="s">
        <v>20</v>
      </c>
      <c r="C20" s="36"/>
      <c r="D20" s="37">
        <f>SUM(D17:D19)</f>
        <v>46</v>
      </c>
      <c r="E20" s="37">
        <f>SUM(E17:E19)</f>
        <v>66</v>
      </c>
      <c r="F20" s="43">
        <f t="shared" ref="F20:G20" si="0">SUM(F17:F19)</f>
        <v>4.2</v>
      </c>
      <c r="G20" s="43">
        <f t="shared" si="0"/>
        <v>2.2000000000000002</v>
      </c>
      <c r="H20" s="37" t="s">
        <v>193</v>
      </c>
      <c r="I20" s="37" t="s">
        <v>193</v>
      </c>
      <c r="J20" s="43" t="s">
        <v>193</v>
      </c>
    </row>
    <row r="21" spans="1:10" s="21" customFormat="1" ht="15.05" customHeight="1" x14ac:dyDescent="0.2">
      <c r="A21" s="14" t="s">
        <v>21</v>
      </c>
      <c r="B21" s="15" t="s">
        <v>14</v>
      </c>
      <c r="C21" s="16" t="s">
        <v>22</v>
      </c>
      <c r="D21" s="18">
        <v>20</v>
      </c>
      <c r="E21" s="17">
        <v>23</v>
      </c>
      <c r="F21" s="19">
        <v>4.5999999999999996</v>
      </c>
      <c r="G21" s="20">
        <v>3</v>
      </c>
      <c r="H21" s="18" t="s">
        <v>235</v>
      </c>
      <c r="I21" s="18" t="s">
        <v>232</v>
      </c>
      <c r="J21" s="20" t="s">
        <v>194</v>
      </c>
    </row>
    <row r="22" spans="1:10" s="21" customFormat="1" ht="15.05" customHeight="1" x14ac:dyDescent="0.25">
      <c r="A22" s="27"/>
      <c r="B22" s="41"/>
      <c r="C22" s="29" t="s">
        <v>23</v>
      </c>
      <c r="D22" s="31">
        <v>74</v>
      </c>
      <c r="E22" s="30">
        <v>95</v>
      </c>
      <c r="F22" s="22">
        <v>22.8</v>
      </c>
      <c r="G22" s="32">
        <v>14.3</v>
      </c>
      <c r="H22" s="31" t="s">
        <v>235</v>
      </c>
      <c r="I22" s="31" t="s">
        <v>232</v>
      </c>
      <c r="J22" s="32" t="s">
        <v>194</v>
      </c>
    </row>
    <row r="23" spans="1:10" s="21" customFormat="1" ht="15.05" customHeight="1" x14ac:dyDescent="0.25">
      <c r="A23" s="27"/>
      <c r="B23" s="41"/>
      <c r="C23" s="29" t="s">
        <v>24</v>
      </c>
      <c r="D23" s="31">
        <v>61</v>
      </c>
      <c r="E23" s="30">
        <v>78</v>
      </c>
      <c r="F23" s="22">
        <v>16.399999999999999</v>
      </c>
      <c r="G23" s="32">
        <v>9.4</v>
      </c>
      <c r="H23" s="31" t="s">
        <v>235</v>
      </c>
      <c r="I23" s="31" t="s">
        <v>233</v>
      </c>
      <c r="J23" s="32" t="s">
        <v>194</v>
      </c>
    </row>
    <row r="24" spans="1:10" s="21" customFormat="1" ht="15.05" customHeight="1" x14ac:dyDescent="0.25">
      <c r="A24" s="27"/>
      <c r="B24" s="41"/>
      <c r="C24" s="29" t="s">
        <v>25</v>
      </c>
      <c r="D24" s="31">
        <v>90</v>
      </c>
      <c r="E24" s="30">
        <v>121</v>
      </c>
      <c r="F24" s="22">
        <v>24.8</v>
      </c>
      <c r="G24" s="32">
        <v>16.399999999999999</v>
      </c>
      <c r="H24" s="31" t="s">
        <v>236</v>
      </c>
      <c r="I24" s="31" t="s">
        <v>232</v>
      </c>
      <c r="J24" s="32" t="s">
        <v>194</v>
      </c>
    </row>
    <row r="25" spans="1:10" s="21" customFormat="1" ht="15.05" customHeight="1" x14ac:dyDescent="0.25">
      <c r="A25" s="27"/>
      <c r="B25" s="41"/>
      <c r="C25" s="29" t="s">
        <v>26</v>
      </c>
      <c r="D25" s="31">
        <v>43</v>
      </c>
      <c r="E25" s="30">
        <v>54</v>
      </c>
      <c r="F25" s="22">
        <v>12.3</v>
      </c>
      <c r="G25" s="32">
        <v>8</v>
      </c>
      <c r="H25" s="31" t="s">
        <v>235</v>
      </c>
      <c r="I25" s="31" t="s">
        <v>234</v>
      </c>
      <c r="J25" s="32" t="s">
        <v>194</v>
      </c>
    </row>
    <row r="26" spans="1:10" s="44" customFormat="1" ht="15.05" customHeight="1" x14ac:dyDescent="0.25">
      <c r="A26" s="27"/>
      <c r="B26" s="27" t="s">
        <v>16</v>
      </c>
      <c r="C26" s="36"/>
      <c r="D26" s="37">
        <f>SUM(D21:D25)</f>
        <v>288</v>
      </c>
      <c r="E26" s="37">
        <f>SUM(E21:E25)</f>
        <v>371</v>
      </c>
      <c r="F26" s="43">
        <f t="shared" ref="F26:G26" si="1">SUM(F21:F25)</f>
        <v>80.899999999999991</v>
      </c>
      <c r="G26" s="43">
        <f t="shared" si="1"/>
        <v>51.1</v>
      </c>
      <c r="H26" s="37" t="s">
        <v>193</v>
      </c>
      <c r="I26" s="37" t="s">
        <v>193</v>
      </c>
      <c r="J26" s="43" t="s">
        <v>193</v>
      </c>
    </row>
    <row r="27" spans="1:10" s="21" customFormat="1" ht="15.05" customHeight="1" x14ac:dyDescent="0.2">
      <c r="A27" s="27"/>
      <c r="B27" s="28" t="s">
        <v>5</v>
      </c>
      <c r="C27" s="29" t="s">
        <v>27</v>
      </c>
      <c r="D27" s="31">
        <v>15</v>
      </c>
      <c r="E27" s="30">
        <v>42</v>
      </c>
      <c r="F27" s="22">
        <v>2.56</v>
      </c>
      <c r="G27" s="32">
        <v>1.8</v>
      </c>
      <c r="H27" s="31" t="s">
        <v>239</v>
      </c>
      <c r="I27" s="31" t="s">
        <v>238</v>
      </c>
      <c r="J27" s="32" t="s">
        <v>192</v>
      </c>
    </row>
    <row r="28" spans="1:10" s="21" customFormat="1" ht="15.05" customHeight="1" x14ac:dyDescent="0.25">
      <c r="A28" s="27"/>
      <c r="B28" s="41"/>
      <c r="C28" s="29" t="s">
        <v>28</v>
      </c>
      <c r="D28" s="31">
        <v>26</v>
      </c>
      <c r="E28" s="30">
        <v>57</v>
      </c>
      <c r="F28" s="22">
        <v>5</v>
      </c>
      <c r="G28" s="32">
        <v>3</v>
      </c>
      <c r="H28" s="31" t="s">
        <v>240</v>
      </c>
      <c r="I28" s="31" t="s">
        <v>234</v>
      </c>
      <c r="J28" s="32" t="s">
        <v>192</v>
      </c>
    </row>
    <row r="29" spans="1:10" s="21" customFormat="1" ht="15.05" customHeight="1" x14ac:dyDescent="0.25">
      <c r="A29" s="27"/>
      <c r="B29" s="41"/>
      <c r="C29" s="29" t="s">
        <v>237</v>
      </c>
      <c r="D29" s="31">
        <v>19</v>
      </c>
      <c r="E29" s="30">
        <v>30</v>
      </c>
      <c r="F29" s="22">
        <v>1.6</v>
      </c>
      <c r="G29" s="32">
        <v>0.8</v>
      </c>
      <c r="H29" s="31" t="s">
        <v>241</v>
      </c>
      <c r="I29" s="31" t="s">
        <v>238</v>
      </c>
      <c r="J29" s="32" t="s">
        <v>192</v>
      </c>
    </row>
    <row r="30" spans="1:10" s="21" customFormat="1" ht="15.05" customHeight="1" x14ac:dyDescent="0.25">
      <c r="A30" s="27"/>
      <c r="B30" s="41"/>
      <c r="C30" s="29" t="s">
        <v>30</v>
      </c>
      <c r="D30" s="31">
        <v>23</v>
      </c>
      <c r="E30" s="30">
        <v>45</v>
      </c>
      <c r="F30" s="22">
        <v>3.16</v>
      </c>
      <c r="G30" s="32">
        <v>1.8</v>
      </c>
      <c r="H30" s="31" t="s">
        <v>239</v>
      </c>
      <c r="I30" s="31" t="s">
        <v>238</v>
      </c>
      <c r="J30" s="32" t="s">
        <v>192</v>
      </c>
    </row>
    <row r="31" spans="1:10" s="21" customFormat="1" ht="15.05" customHeight="1" x14ac:dyDescent="0.25">
      <c r="A31" s="27"/>
      <c r="B31" s="27" t="s">
        <v>20</v>
      </c>
      <c r="C31" s="29"/>
      <c r="D31" s="37">
        <f>SUM(D27:D30)</f>
        <v>83</v>
      </c>
      <c r="E31" s="37">
        <f>SUM(E27:E30)</f>
        <v>174</v>
      </c>
      <c r="F31" s="43">
        <f t="shared" ref="F31:G31" si="2">SUM(F27:F30)</f>
        <v>12.32</v>
      </c>
      <c r="G31" s="43">
        <f t="shared" si="2"/>
        <v>7.3999999999999995</v>
      </c>
      <c r="H31" s="37" t="s">
        <v>193</v>
      </c>
      <c r="I31" s="37" t="s">
        <v>193</v>
      </c>
      <c r="J31" s="43" t="s">
        <v>193</v>
      </c>
    </row>
    <row r="32" spans="1:10" s="21" customFormat="1" ht="15.05" customHeight="1" x14ac:dyDescent="0.2">
      <c r="A32" s="119" t="s">
        <v>31</v>
      </c>
      <c r="B32" s="120" t="s">
        <v>5</v>
      </c>
      <c r="C32" s="121" t="s">
        <v>313</v>
      </c>
      <c r="D32" s="122">
        <v>16</v>
      </c>
      <c r="E32" s="123">
        <v>22</v>
      </c>
      <c r="F32" s="124">
        <v>0.8</v>
      </c>
      <c r="G32" s="125">
        <v>0.4</v>
      </c>
      <c r="H32" s="122" t="s">
        <v>242</v>
      </c>
      <c r="I32" s="122" t="s">
        <v>238</v>
      </c>
      <c r="J32" s="125" t="s">
        <v>192</v>
      </c>
    </row>
    <row r="33" spans="1:10" s="21" customFormat="1" ht="15.05" customHeight="1" x14ac:dyDescent="0.2">
      <c r="A33" s="14" t="s">
        <v>32</v>
      </c>
      <c r="B33" s="15" t="s">
        <v>5</v>
      </c>
      <c r="C33" s="16" t="s">
        <v>33</v>
      </c>
      <c r="D33" s="18">
        <v>24</v>
      </c>
      <c r="E33" s="17">
        <v>33</v>
      </c>
      <c r="F33" s="19">
        <v>1.1000000000000001</v>
      </c>
      <c r="G33" s="20">
        <v>0.7</v>
      </c>
      <c r="H33" s="18" t="s">
        <v>243</v>
      </c>
      <c r="I33" s="18" t="s">
        <v>238</v>
      </c>
      <c r="J33" s="20" t="s">
        <v>192</v>
      </c>
    </row>
    <row r="34" spans="1:10" s="21" customFormat="1" ht="15.05" customHeight="1" x14ac:dyDescent="0.2">
      <c r="A34" s="14" t="s">
        <v>34</v>
      </c>
      <c r="B34" s="15" t="s">
        <v>14</v>
      </c>
      <c r="C34" s="126" t="s">
        <v>314</v>
      </c>
      <c r="D34" s="18">
        <v>54</v>
      </c>
      <c r="E34" s="17">
        <v>67</v>
      </c>
      <c r="F34" s="19">
        <v>14.3</v>
      </c>
      <c r="G34" s="20">
        <v>8.8000000000000007</v>
      </c>
      <c r="H34" s="18" t="s">
        <v>244</v>
      </c>
      <c r="I34" s="18" t="s">
        <v>232</v>
      </c>
      <c r="J34" s="20" t="s">
        <v>194</v>
      </c>
    </row>
    <row r="35" spans="1:10" s="21" customFormat="1" ht="15.05" customHeight="1" x14ac:dyDescent="0.2">
      <c r="A35" s="27"/>
      <c r="B35" s="28"/>
      <c r="C35" s="34" t="s">
        <v>218</v>
      </c>
      <c r="D35" s="31">
        <v>63</v>
      </c>
      <c r="E35" s="30">
        <v>79</v>
      </c>
      <c r="F35" s="22">
        <v>17.3</v>
      </c>
      <c r="G35" s="32">
        <v>10.8</v>
      </c>
      <c r="H35" s="31" t="s">
        <v>235</v>
      </c>
      <c r="I35" s="31" t="s">
        <v>232</v>
      </c>
      <c r="J35" s="32" t="s">
        <v>194</v>
      </c>
    </row>
    <row r="36" spans="1:10" s="44" customFormat="1" ht="15.05" customHeight="1" x14ac:dyDescent="0.25">
      <c r="A36" s="27"/>
      <c r="B36" s="27" t="s">
        <v>16</v>
      </c>
      <c r="C36" s="36"/>
      <c r="D36" s="37">
        <f>SUM(D34:D35)</f>
        <v>117</v>
      </c>
      <c r="E36" s="37">
        <f>SUM(E34:E35)</f>
        <v>146</v>
      </c>
      <c r="F36" s="43">
        <f t="shared" ref="F36:G36" si="3">SUM(F34:F35)</f>
        <v>31.6</v>
      </c>
      <c r="G36" s="43">
        <f t="shared" si="3"/>
        <v>19.600000000000001</v>
      </c>
      <c r="H36" s="38" t="s">
        <v>193</v>
      </c>
      <c r="I36" s="38" t="s">
        <v>193</v>
      </c>
      <c r="J36" s="40" t="s">
        <v>193</v>
      </c>
    </row>
    <row r="37" spans="1:10" s="51" customFormat="1" ht="15.05" customHeight="1" x14ac:dyDescent="0.2">
      <c r="A37" s="47"/>
      <c r="B37" s="28" t="s">
        <v>5</v>
      </c>
      <c r="C37" s="48" t="s">
        <v>35</v>
      </c>
      <c r="D37" s="50">
        <v>19</v>
      </c>
      <c r="E37" s="49">
        <v>34</v>
      </c>
      <c r="F37" s="22">
        <v>2.2000000000000002</v>
      </c>
      <c r="G37" s="22">
        <v>1</v>
      </c>
      <c r="H37" s="50" t="s">
        <v>248</v>
      </c>
      <c r="I37" s="50" t="s">
        <v>245</v>
      </c>
      <c r="J37" s="22" t="s">
        <v>192</v>
      </c>
    </row>
    <row r="38" spans="1:10" s="51" customFormat="1" ht="15.05" customHeight="1" x14ac:dyDescent="0.25">
      <c r="A38" s="47"/>
      <c r="B38" s="48"/>
      <c r="C38" s="53" t="s">
        <v>36</v>
      </c>
      <c r="D38" s="50">
        <v>22</v>
      </c>
      <c r="E38" s="49">
        <v>40</v>
      </c>
      <c r="F38" s="22">
        <v>8</v>
      </c>
      <c r="G38" s="22">
        <v>3.2</v>
      </c>
      <c r="H38" s="50" t="s">
        <v>239</v>
      </c>
      <c r="I38" s="50" t="s">
        <v>246</v>
      </c>
      <c r="J38" s="22" t="s">
        <v>194</v>
      </c>
    </row>
    <row r="39" spans="1:10" s="51" customFormat="1" ht="15.05" customHeight="1" x14ac:dyDescent="0.25">
      <c r="A39" s="47"/>
      <c r="B39" s="48"/>
      <c r="C39" s="53" t="s">
        <v>38</v>
      </c>
      <c r="D39" s="50">
        <v>22</v>
      </c>
      <c r="E39" s="49">
        <v>43</v>
      </c>
      <c r="F39" s="22">
        <v>3.24</v>
      </c>
      <c r="G39" s="22">
        <v>1.4</v>
      </c>
      <c r="H39" s="50" t="s">
        <v>247</v>
      </c>
      <c r="I39" s="50" t="s">
        <v>238</v>
      </c>
      <c r="J39" s="22" t="s">
        <v>192</v>
      </c>
    </row>
    <row r="40" spans="1:10" s="51" customFormat="1" ht="15.05" customHeight="1" x14ac:dyDescent="0.25">
      <c r="A40" s="133"/>
      <c r="B40" s="46" t="s">
        <v>20</v>
      </c>
      <c r="C40" s="134"/>
      <c r="D40" s="135">
        <f>SUM(D37:D39)</f>
        <v>63</v>
      </c>
      <c r="E40" s="135">
        <f>SUM(E37:E39)</f>
        <v>117</v>
      </c>
      <c r="F40" s="136">
        <f>SUM(F37:F39)</f>
        <v>13.44</v>
      </c>
      <c r="G40" s="136">
        <f>SUM(G37:G39)</f>
        <v>5.6</v>
      </c>
      <c r="H40" s="135" t="s">
        <v>193</v>
      </c>
      <c r="I40" s="135" t="s">
        <v>193</v>
      </c>
      <c r="J40" s="136" t="s">
        <v>193</v>
      </c>
    </row>
    <row r="41" spans="1:10" s="51" customFormat="1" ht="15.05" customHeight="1" x14ac:dyDescent="0.2">
      <c r="A41" s="57" t="s">
        <v>39</v>
      </c>
      <c r="B41" s="15" t="s">
        <v>14</v>
      </c>
      <c r="C41" s="58" t="s">
        <v>315</v>
      </c>
      <c r="D41" s="60">
        <v>63</v>
      </c>
      <c r="E41" s="59">
        <v>64</v>
      </c>
      <c r="F41" s="19">
        <v>16.600000000000001</v>
      </c>
      <c r="G41" s="19">
        <v>9.9</v>
      </c>
      <c r="H41" s="60" t="s">
        <v>251</v>
      </c>
      <c r="I41" s="60" t="s">
        <v>249</v>
      </c>
      <c r="J41" s="19" t="s">
        <v>194</v>
      </c>
    </row>
    <row r="42" spans="1:10" s="51" customFormat="1" ht="15.05" customHeight="1" x14ac:dyDescent="0.25">
      <c r="A42" s="47"/>
      <c r="B42" s="48"/>
      <c r="C42" s="53" t="s">
        <v>40</v>
      </c>
      <c r="D42" s="50">
        <v>60</v>
      </c>
      <c r="E42" s="49">
        <v>63</v>
      </c>
      <c r="F42" s="22">
        <v>15.6</v>
      </c>
      <c r="G42" s="22">
        <v>10.199999999999999</v>
      </c>
      <c r="H42" s="50" t="s">
        <v>250</v>
      </c>
      <c r="I42" s="50" t="s">
        <v>233</v>
      </c>
      <c r="J42" s="22" t="s">
        <v>194</v>
      </c>
    </row>
    <row r="43" spans="1:10" s="51" customFormat="1" ht="15.05" customHeight="1" x14ac:dyDescent="0.25">
      <c r="A43" s="47"/>
      <c r="B43" s="48"/>
      <c r="C43" s="62" t="s">
        <v>41</v>
      </c>
      <c r="D43" s="50">
        <v>40</v>
      </c>
      <c r="E43" s="49">
        <v>43</v>
      </c>
      <c r="F43" s="22">
        <v>15.2</v>
      </c>
      <c r="G43" s="22">
        <v>9.6</v>
      </c>
      <c r="H43" s="50" t="s">
        <v>250</v>
      </c>
      <c r="I43" s="50" t="s">
        <v>233</v>
      </c>
      <c r="J43" s="22" t="s">
        <v>194</v>
      </c>
    </row>
    <row r="44" spans="1:10" s="66" customFormat="1" ht="15.05" customHeight="1" x14ac:dyDescent="0.25">
      <c r="A44" s="63"/>
      <c r="B44" s="27" t="s">
        <v>16</v>
      </c>
      <c r="C44" s="64"/>
      <c r="D44" s="65">
        <f>SUM(D41:D43)</f>
        <v>163</v>
      </c>
      <c r="E44" s="65">
        <f>SUM(E41:E43)</f>
        <v>170</v>
      </c>
      <c r="F44" s="39">
        <f t="shared" ref="F44:G44" si="4">SUM(F41:F43)</f>
        <v>47.400000000000006</v>
      </c>
      <c r="G44" s="39">
        <f t="shared" si="4"/>
        <v>29.700000000000003</v>
      </c>
      <c r="H44" s="65" t="s">
        <v>193</v>
      </c>
      <c r="I44" s="65" t="s">
        <v>193</v>
      </c>
      <c r="J44" s="39" t="s">
        <v>193</v>
      </c>
    </row>
    <row r="45" spans="1:10" s="51" customFormat="1" ht="15.05" customHeight="1" x14ac:dyDescent="0.2">
      <c r="A45" s="63"/>
      <c r="B45" s="28" t="s">
        <v>5</v>
      </c>
      <c r="C45" s="68" t="s">
        <v>42</v>
      </c>
      <c r="D45" s="50">
        <v>16</v>
      </c>
      <c r="E45" s="50">
        <v>32</v>
      </c>
      <c r="F45" s="22">
        <v>1.4</v>
      </c>
      <c r="G45" s="22">
        <v>0.7</v>
      </c>
      <c r="H45" s="50" t="s">
        <v>241</v>
      </c>
      <c r="I45" s="50" t="s">
        <v>252</v>
      </c>
      <c r="J45" s="22" t="s">
        <v>192</v>
      </c>
    </row>
    <row r="46" spans="1:10" s="51" customFormat="1" ht="15.05" customHeight="1" x14ac:dyDescent="0.25">
      <c r="A46" s="63"/>
      <c r="B46" s="69"/>
      <c r="C46" s="62" t="s">
        <v>43</v>
      </c>
      <c r="D46" s="50">
        <v>15</v>
      </c>
      <c r="E46" s="50">
        <v>32</v>
      </c>
      <c r="F46" s="22">
        <v>1.6</v>
      </c>
      <c r="G46" s="22">
        <v>0.8</v>
      </c>
      <c r="H46" s="50" t="s">
        <v>254</v>
      </c>
      <c r="I46" s="50" t="s">
        <v>253</v>
      </c>
      <c r="J46" s="22" t="s">
        <v>192</v>
      </c>
    </row>
    <row r="47" spans="1:10" s="66" customFormat="1" ht="15.05" customHeight="1" x14ac:dyDescent="0.25">
      <c r="A47" s="63"/>
      <c r="B47" s="63" t="s">
        <v>20</v>
      </c>
      <c r="C47" s="70"/>
      <c r="D47" s="65">
        <f>SUM(D45:D46)</f>
        <v>31</v>
      </c>
      <c r="E47" s="65">
        <f>SUM(E45:E46)</f>
        <v>64</v>
      </c>
      <c r="F47" s="39">
        <f t="shared" ref="F47:G47" si="5">SUM(F45:F46)</f>
        <v>3</v>
      </c>
      <c r="G47" s="39">
        <f t="shared" si="5"/>
        <v>1.5</v>
      </c>
      <c r="H47" s="65" t="s">
        <v>193</v>
      </c>
      <c r="I47" s="65" t="s">
        <v>193</v>
      </c>
      <c r="J47" s="39" t="s">
        <v>193</v>
      </c>
    </row>
    <row r="48" spans="1:10" s="51" customFormat="1" ht="15.05" customHeight="1" x14ac:dyDescent="0.2">
      <c r="A48" s="137" t="s">
        <v>44</v>
      </c>
      <c r="B48" s="120" t="s">
        <v>5</v>
      </c>
      <c r="C48" s="138" t="s">
        <v>45</v>
      </c>
      <c r="D48" s="139">
        <v>32</v>
      </c>
      <c r="E48" s="139">
        <v>35</v>
      </c>
      <c r="F48" s="124">
        <v>2</v>
      </c>
      <c r="G48" s="124">
        <v>1</v>
      </c>
      <c r="H48" s="139" t="s">
        <v>255</v>
      </c>
      <c r="I48" s="139" t="s">
        <v>238</v>
      </c>
      <c r="J48" s="124" t="s">
        <v>192</v>
      </c>
    </row>
    <row r="49" spans="1:10" s="51" customFormat="1" ht="15.05" customHeight="1" x14ac:dyDescent="0.2">
      <c r="A49" s="71" t="s">
        <v>46</v>
      </c>
      <c r="B49" s="15" t="s">
        <v>14</v>
      </c>
      <c r="C49" s="72" t="s">
        <v>316</v>
      </c>
      <c r="D49" s="60">
        <v>96</v>
      </c>
      <c r="E49" s="60">
        <v>127</v>
      </c>
      <c r="F49" s="19">
        <v>31.05</v>
      </c>
      <c r="G49" s="19">
        <v>17.2</v>
      </c>
      <c r="H49" s="60" t="s">
        <v>257</v>
      </c>
      <c r="I49" s="60" t="s">
        <v>256</v>
      </c>
      <c r="J49" s="19" t="s">
        <v>194</v>
      </c>
    </row>
    <row r="50" spans="1:10" s="66" customFormat="1" ht="15.05" customHeight="1" x14ac:dyDescent="0.25">
      <c r="A50" s="47"/>
      <c r="B50" s="27" t="s">
        <v>16</v>
      </c>
      <c r="C50" s="70"/>
      <c r="D50" s="65">
        <v>96</v>
      </c>
      <c r="E50" s="65">
        <f>E49</f>
        <v>127</v>
      </c>
      <c r="F50" s="39">
        <f>F49</f>
        <v>31.05</v>
      </c>
      <c r="G50" s="39">
        <f>G49</f>
        <v>17.2</v>
      </c>
      <c r="H50" s="65" t="s">
        <v>193</v>
      </c>
      <c r="I50" s="65" t="s">
        <v>193</v>
      </c>
      <c r="J50" s="39" t="s">
        <v>193</v>
      </c>
    </row>
    <row r="51" spans="1:10" s="76" customFormat="1" ht="15.05" customHeight="1" x14ac:dyDescent="0.25">
      <c r="A51" s="47"/>
      <c r="B51" s="28" t="s">
        <v>5</v>
      </c>
      <c r="C51" s="73" t="s">
        <v>47</v>
      </c>
      <c r="D51" s="74">
        <v>19</v>
      </c>
      <c r="E51" s="74">
        <v>19</v>
      </c>
      <c r="F51" s="75">
        <v>1</v>
      </c>
      <c r="G51" s="75">
        <v>0.5</v>
      </c>
      <c r="H51" s="74" t="s">
        <v>259</v>
      </c>
      <c r="I51" s="74" t="s">
        <v>258</v>
      </c>
      <c r="J51" s="75" t="s">
        <v>192</v>
      </c>
    </row>
    <row r="52" spans="1:10" s="76" customFormat="1" ht="15.05" customHeight="1" x14ac:dyDescent="0.25">
      <c r="A52" s="77"/>
      <c r="B52" s="28"/>
      <c r="C52" s="73" t="s">
        <v>48</v>
      </c>
      <c r="D52" s="74">
        <v>17</v>
      </c>
      <c r="E52" s="74">
        <v>29</v>
      </c>
      <c r="F52" s="75">
        <v>1.71</v>
      </c>
      <c r="G52" s="75">
        <v>1</v>
      </c>
      <c r="H52" s="74" t="s">
        <v>254</v>
      </c>
      <c r="I52" s="74" t="s">
        <v>258</v>
      </c>
      <c r="J52" s="75" t="s">
        <v>192</v>
      </c>
    </row>
    <row r="53" spans="1:10" s="76" customFormat="1" ht="15.05" customHeight="1" x14ac:dyDescent="0.25">
      <c r="A53" s="77"/>
      <c r="B53" s="28"/>
      <c r="C53" s="73" t="s">
        <v>49</v>
      </c>
      <c r="D53" s="74">
        <v>31</v>
      </c>
      <c r="E53" s="74">
        <v>58</v>
      </c>
      <c r="F53" s="75">
        <v>4.5</v>
      </c>
      <c r="G53" s="75">
        <v>2.5</v>
      </c>
      <c r="H53" s="74" t="s">
        <v>254</v>
      </c>
      <c r="I53" s="74" t="s">
        <v>258</v>
      </c>
      <c r="J53" s="75" t="s">
        <v>192</v>
      </c>
    </row>
    <row r="54" spans="1:10" s="80" customFormat="1" ht="15.05" customHeight="1" x14ac:dyDescent="0.25">
      <c r="A54" s="77"/>
      <c r="B54" s="63" t="s">
        <v>20</v>
      </c>
      <c r="C54" s="70"/>
      <c r="D54" s="78">
        <f>SUM(D51:D53)</f>
        <v>67</v>
      </c>
      <c r="E54" s="78">
        <f>SUM(E51:E53)</f>
        <v>106</v>
      </c>
      <c r="F54" s="79">
        <f t="shared" ref="F54:G54" si="6">SUM(F51:F53)</f>
        <v>7.21</v>
      </c>
      <c r="G54" s="79">
        <f t="shared" si="6"/>
        <v>4</v>
      </c>
      <c r="H54" s="78" t="s">
        <v>193</v>
      </c>
      <c r="I54" s="78" t="s">
        <v>193</v>
      </c>
      <c r="J54" s="79" t="s">
        <v>193</v>
      </c>
    </row>
    <row r="55" spans="1:10" s="76" customFormat="1" ht="15.05" customHeight="1" x14ac:dyDescent="0.25">
      <c r="A55" s="82" t="s">
        <v>50</v>
      </c>
      <c r="B55" s="15" t="s">
        <v>14</v>
      </c>
      <c r="C55" s="83" t="s">
        <v>317</v>
      </c>
      <c r="D55" s="84">
        <v>63</v>
      </c>
      <c r="E55" s="84">
        <v>88</v>
      </c>
      <c r="F55" s="85">
        <v>21.8</v>
      </c>
      <c r="G55" s="85">
        <v>9.9499999999999993</v>
      </c>
      <c r="H55" s="84" t="s">
        <v>235</v>
      </c>
      <c r="I55" s="84" t="s">
        <v>233</v>
      </c>
      <c r="J55" s="85" t="s">
        <v>194</v>
      </c>
    </row>
    <row r="56" spans="1:10" s="76" customFormat="1" ht="15.05" customHeight="1" x14ac:dyDescent="0.25">
      <c r="A56" s="77"/>
      <c r="B56" s="28"/>
      <c r="C56" s="86" t="s">
        <v>318</v>
      </c>
      <c r="D56" s="74">
        <v>53</v>
      </c>
      <c r="E56" s="74">
        <v>60</v>
      </c>
      <c r="F56" s="75">
        <v>14.8</v>
      </c>
      <c r="G56" s="75">
        <v>9.5</v>
      </c>
      <c r="H56" s="74" t="s">
        <v>235</v>
      </c>
      <c r="I56" s="74" t="s">
        <v>233</v>
      </c>
      <c r="J56" s="75" t="s">
        <v>194</v>
      </c>
    </row>
    <row r="57" spans="1:10" s="80" customFormat="1" ht="15.05" customHeight="1" x14ac:dyDescent="0.25">
      <c r="A57" s="77"/>
      <c r="B57" s="27" t="s">
        <v>16</v>
      </c>
      <c r="C57" s="70"/>
      <c r="D57" s="78">
        <f>D55+D56</f>
        <v>116</v>
      </c>
      <c r="E57" s="78">
        <f>E55+E56</f>
        <v>148</v>
      </c>
      <c r="F57" s="79">
        <f t="shared" ref="F57:G57" si="7">F55+F56</f>
        <v>36.6</v>
      </c>
      <c r="G57" s="79">
        <f t="shared" si="7"/>
        <v>19.45</v>
      </c>
      <c r="H57" s="78" t="s">
        <v>193</v>
      </c>
      <c r="I57" s="78" t="s">
        <v>193</v>
      </c>
      <c r="J57" s="79" t="s">
        <v>193</v>
      </c>
    </row>
    <row r="58" spans="1:10" s="76" customFormat="1" ht="15.05" customHeight="1" x14ac:dyDescent="0.25">
      <c r="A58" s="77"/>
      <c r="B58" s="28" t="s">
        <v>5</v>
      </c>
      <c r="C58" s="68" t="s">
        <v>51</v>
      </c>
      <c r="D58" s="74">
        <v>19</v>
      </c>
      <c r="E58" s="74">
        <v>36</v>
      </c>
      <c r="F58" s="75">
        <v>1.3</v>
      </c>
      <c r="G58" s="75">
        <v>1.3</v>
      </c>
      <c r="H58" s="74" t="s">
        <v>255</v>
      </c>
      <c r="I58" s="74" t="s">
        <v>256</v>
      </c>
      <c r="J58" s="75" t="s">
        <v>192</v>
      </c>
    </row>
    <row r="59" spans="1:10" s="80" customFormat="1" ht="15.05" customHeight="1" x14ac:dyDescent="0.25">
      <c r="A59" s="140"/>
      <c r="B59" s="141" t="s">
        <v>20</v>
      </c>
      <c r="C59" s="142"/>
      <c r="D59" s="143">
        <v>19</v>
      </c>
      <c r="E59" s="143">
        <f>E58</f>
        <v>36</v>
      </c>
      <c r="F59" s="144">
        <f>F58</f>
        <v>1.3</v>
      </c>
      <c r="G59" s="144">
        <f>G58</f>
        <v>1.3</v>
      </c>
      <c r="H59" s="143" t="s">
        <v>193</v>
      </c>
      <c r="I59" s="143" t="s">
        <v>193</v>
      </c>
      <c r="J59" s="144" t="s">
        <v>193</v>
      </c>
    </row>
    <row r="60" spans="1:10" s="76" customFormat="1" ht="15.05" customHeight="1" x14ac:dyDescent="0.25">
      <c r="A60" s="77" t="s">
        <v>52</v>
      </c>
      <c r="B60" s="28" t="s">
        <v>14</v>
      </c>
      <c r="C60" s="87" t="s">
        <v>319</v>
      </c>
      <c r="D60" s="74">
        <v>60</v>
      </c>
      <c r="E60" s="74">
        <v>88</v>
      </c>
      <c r="F60" s="75">
        <v>14.8</v>
      </c>
      <c r="G60" s="75">
        <v>9.6</v>
      </c>
      <c r="H60" s="74" t="s">
        <v>257</v>
      </c>
      <c r="I60" s="74" t="s">
        <v>232</v>
      </c>
      <c r="J60" s="75" t="s">
        <v>194</v>
      </c>
    </row>
    <row r="61" spans="1:10" s="76" customFormat="1" ht="15.05" customHeight="1" x14ac:dyDescent="0.25">
      <c r="A61" s="77"/>
      <c r="B61" s="27" t="s">
        <v>16</v>
      </c>
      <c r="C61" s="62"/>
      <c r="D61" s="78">
        <v>60</v>
      </c>
      <c r="E61" s="78">
        <f>E60</f>
        <v>88</v>
      </c>
      <c r="F61" s="79">
        <f>F60</f>
        <v>14.8</v>
      </c>
      <c r="G61" s="79">
        <f>G60</f>
        <v>9.6</v>
      </c>
      <c r="H61" s="78" t="s">
        <v>193</v>
      </c>
      <c r="I61" s="78" t="s">
        <v>193</v>
      </c>
      <c r="J61" s="79" t="s">
        <v>193</v>
      </c>
    </row>
    <row r="62" spans="1:10" s="76" customFormat="1" ht="15.05" customHeight="1" x14ac:dyDescent="0.25">
      <c r="A62" s="77"/>
      <c r="B62" s="28" t="s">
        <v>5</v>
      </c>
      <c r="C62" s="62" t="s">
        <v>195</v>
      </c>
      <c r="D62" s="74">
        <v>14</v>
      </c>
      <c r="E62" s="74">
        <v>15</v>
      </c>
      <c r="F62" s="75">
        <v>1.36</v>
      </c>
      <c r="G62" s="75">
        <v>0.7</v>
      </c>
      <c r="H62" s="74" t="s">
        <v>260</v>
      </c>
      <c r="I62" s="74" t="s">
        <v>232</v>
      </c>
      <c r="J62" s="75" t="s">
        <v>194</v>
      </c>
    </row>
    <row r="63" spans="1:10" s="76" customFormat="1" ht="15.05" customHeight="1" x14ac:dyDescent="0.25">
      <c r="A63" s="47"/>
      <c r="B63" s="48"/>
      <c r="C63" s="62" t="s">
        <v>53</v>
      </c>
      <c r="D63" s="74">
        <v>11</v>
      </c>
      <c r="E63" s="74">
        <v>16</v>
      </c>
      <c r="F63" s="75">
        <v>2</v>
      </c>
      <c r="G63" s="75">
        <v>2</v>
      </c>
      <c r="H63" s="74" t="s">
        <v>261</v>
      </c>
      <c r="I63" s="74" t="s">
        <v>258</v>
      </c>
      <c r="J63" s="75" t="s">
        <v>194</v>
      </c>
    </row>
    <row r="64" spans="1:10" s="76" customFormat="1" ht="15.05" customHeight="1" x14ac:dyDescent="0.25">
      <c r="A64" s="47"/>
      <c r="B64" s="48"/>
      <c r="C64" s="62" t="s">
        <v>54</v>
      </c>
      <c r="D64" s="74">
        <v>18</v>
      </c>
      <c r="E64" s="74">
        <v>20</v>
      </c>
      <c r="F64" s="75">
        <v>0.77</v>
      </c>
      <c r="G64" s="75">
        <v>0.4</v>
      </c>
      <c r="H64" s="74" t="s">
        <v>242</v>
      </c>
      <c r="I64" s="74" t="s">
        <v>238</v>
      </c>
      <c r="J64" s="75" t="s">
        <v>192</v>
      </c>
    </row>
    <row r="65" spans="1:10" s="76" customFormat="1" ht="15.05" customHeight="1" x14ac:dyDescent="0.25">
      <c r="A65" s="88"/>
      <c r="B65" s="63" t="s">
        <v>20</v>
      </c>
      <c r="C65" s="62"/>
      <c r="D65" s="78">
        <f>SUM(D62:D64)</f>
        <v>43</v>
      </c>
      <c r="E65" s="78">
        <f>SUM(E62:E64)</f>
        <v>51</v>
      </c>
      <c r="F65" s="79">
        <f t="shared" ref="F65:G65" si="8">SUM(F62:F64)</f>
        <v>4.1300000000000008</v>
      </c>
      <c r="G65" s="79">
        <f t="shared" si="8"/>
        <v>3.1</v>
      </c>
      <c r="H65" s="78" t="s">
        <v>193</v>
      </c>
      <c r="I65" s="78" t="s">
        <v>193</v>
      </c>
      <c r="J65" s="79" t="s">
        <v>193</v>
      </c>
    </row>
    <row r="66" spans="1:10" s="76" customFormat="1" ht="15.05" customHeight="1" x14ac:dyDescent="0.25">
      <c r="A66" s="92" t="s">
        <v>55</v>
      </c>
      <c r="B66" s="15" t="s">
        <v>5</v>
      </c>
      <c r="C66" s="83" t="s">
        <v>56</v>
      </c>
      <c r="D66" s="84">
        <v>26</v>
      </c>
      <c r="E66" s="84">
        <v>29</v>
      </c>
      <c r="F66" s="85">
        <v>0.92</v>
      </c>
      <c r="G66" s="85">
        <v>0.4</v>
      </c>
      <c r="H66" s="84" t="s">
        <v>262</v>
      </c>
      <c r="I66" s="84" t="s">
        <v>238</v>
      </c>
      <c r="J66" s="85" t="s">
        <v>192</v>
      </c>
    </row>
    <row r="67" spans="1:10" s="76" customFormat="1" ht="15.05" customHeight="1" x14ac:dyDescent="0.25">
      <c r="A67" s="82" t="s">
        <v>57</v>
      </c>
      <c r="B67" s="15" t="s">
        <v>14</v>
      </c>
      <c r="C67" s="83" t="s">
        <v>263</v>
      </c>
      <c r="D67" s="84">
        <v>20</v>
      </c>
      <c r="E67" s="84">
        <v>34</v>
      </c>
      <c r="F67" s="85">
        <v>6.1</v>
      </c>
      <c r="G67" s="85">
        <v>3.1</v>
      </c>
      <c r="H67" s="84" t="s">
        <v>235</v>
      </c>
      <c r="I67" s="84" t="s">
        <v>232</v>
      </c>
      <c r="J67" s="85" t="s">
        <v>194</v>
      </c>
    </row>
    <row r="68" spans="1:10" s="76" customFormat="1" ht="15.05" customHeight="1" x14ac:dyDescent="0.25">
      <c r="A68" s="140"/>
      <c r="B68" s="127" t="s">
        <v>5</v>
      </c>
      <c r="C68" s="145" t="s">
        <v>264</v>
      </c>
      <c r="D68" s="146">
        <v>12</v>
      </c>
      <c r="E68" s="146">
        <v>28</v>
      </c>
      <c r="F68" s="147">
        <v>4.8</v>
      </c>
      <c r="G68" s="147">
        <v>2</v>
      </c>
      <c r="H68" s="146" t="s">
        <v>265</v>
      </c>
      <c r="I68" s="146" t="s">
        <v>238</v>
      </c>
      <c r="J68" s="147" t="s">
        <v>194</v>
      </c>
    </row>
    <row r="69" spans="1:10" s="76" customFormat="1" ht="15.05" customHeight="1" x14ac:dyDescent="0.25">
      <c r="A69" s="82" t="s">
        <v>59</v>
      </c>
      <c r="B69" s="15" t="s">
        <v>14</v>
      </c>
      <c r="C69" s="83" t="s">
        <v>60</v>
      </c>
      <c r="D69" s="84">
        <v>60</v>
      </c>
      <c r="E69" s="84">
        <v>71</v>
      </c>
      <c r="F69" s="85">
        <v>16.600000000000001</v>
      </c>
      <c r="G69" s="85">
        <v>10.85</v>
      </c>
      <c r="H69" s="84" t="s">
        <v>236</v>
      </c>
      <c r="I69" s="84" t="s">
        <v>233</v>
      </c>
      <c r="J69" s="85" t="s">
        <v>194</v>
      </c>
    </row>
    <row r="70" spans="1:10" s="76" customFormat="1" ht="15.05" customHeight="1" x14ac:dyDescent="0.25">
      <c r="A70" s="77"/>
      <c r="B70" s="28"/>
      <c r="C70" s="73" t="s">
        <v>320</v>
      </c>
      <c r="D70" s="74">
        <v>65</v>
      </c>
      <c r="E70" s="74">
        <v>83</v>
      </c>
      <c r="F70" s="75">
        <v>18.149999999999999</v>
      </c>
      <c r="G70" s="75">
        <v>9.75</v>
      </c>
      <c r="H70" s="74" t="s">
        <v>236</v>
      </c>
      <c r="I70" s="74" t="s">
        <v>233</v>
      </c>
      <c r="J70" s="75" t="s">
        <v>194</v>
      </c>
    </row>
    <row r="71" spans="1:10" s="76" customFormat="1" ht="15.05" customHeight="1" x14ac:dyDescent="0.25">
      <c r="A71" s="77"/>
      <c r="B71" s="28"/>
      <c r="C71" s="73" t="s">
        <v>62</v>
      </c>
      <c r="D71" s="74">
        <v>20</v>
      </c>
      <c r="E71" s="74">
        <v>23</v>
      </c>
      <c r="F71" s="75">
        <v>4</v>
      </c>
      <c r="G71" s="75">
        <v>3.2</v>
      </c>
      <c r="H71" s="74" t="s">
        <v>235</v>
      </c>
      <c r="I71" s="74" t="s">
        <v>233</v>
      </c>
      <c r="J71" s="75" t="s">
        <v>194</v>
      </c>
    </row>
    <row r="72" spans="1:10" s="76" customFormat="1" ht="15.05" customHeight="1" x14ac:dyDescent="0.25">
      <c r="A72" s="77"/>
      <c r="B72" s="28"/>
      <c r="C72" s="73" t="s">
        <v>63</v>
      </c>
      <c r="D72" s="74">
        <v>70</v>
      </c>
      <c r="E72" s="74">
        <v>84</v>
      </c>
      <c r="F72" s="75">
        <v>17.11</v>
      </c>
      <c r="G72" s="75">
        <v>11.5</v>
      </c>
      <c r="H72" s="74" t="s">
        <v>235</v>
      </c>
      <c r="I72" s="74" t="s">
        <v>233</v>
      </c>
      <c r="J72" s="75" t="s">
        <v>194</v>
      </c>
    </row>
    <row r="73" spans="1:10" s="76" customFormat="1" ht="15.05" customHeight="1" x14ac:dyDescent="0.25">
      <c r="A73" s="77"/>
      <c r="B73" s="28"/>
      <c r="C73" s="73" t="s">
        <v>64</v>
      </c>
      <c r="D73" s="74">
        <v>44</v>
      </c>
      <c r="E73" s="74">
        <v>45</v>
      </c>
      <c r="F73" s="75">
        <v>10.95</v>
      </c>
      <c r="G73" s="75">
        <v>6.3</v>
      </c>
      <c r="H73" s="74" t="s">
        <v>257</v>
      </c>
      <c r="I73" s="74" t="s">
        <v>233</v>
      </c>
      <c r="J73" s="75" t="s">
        <v>194</v>
      </c>
    </row>
    <row r="74" spans="1:10" s="76" customFormat="1" ht="15.05" customHeight="1" x14ac:dyDescent="0.25">
      <c r="A74" s="77"/>
      <c r="B74" s="28"/>
      <c r="C74" s="73" t="s">
        <v>321</v>
      </c>
      <c r="D74" s="74">
        <v>60</v>
      </c>
      <c r="E74" s="74">
        <v>75</v>
      </c>
      <c r="F74" s="75">
        <v>17.7</v>
      </c>
      <c r="G74" s="75">
        <v>11.7</v>
      </c>
      <c r="H74" s="74" t="s">
        <v>236</v>
      </c>
      <c r="I74" s="74" t="s">
        <v>233</v>
      </c>
      <c r="J74" s="75" t="s">
        <v>194</v>
      </c>
    </row>
    <row r="75" spans="1:10" s="76" customFormat="1" ht="15.05" customHeight="1" x14ac:dyDescent="0.25">
      <c r="A75" s="77"/>
      <c r="B75" s="28"/>
      <c r="C75" s="73" t="s">
        <v>65</v>
      </c>
      <c r="D75" s="74">
        <v>63</v>
      </c>
      <c r="E75" s="74">
        <v>71</v>
      </c>
      <c r="F75" s="75">
        <v>18.399999999999999</v>
      </c>
      <c r="G75" s="75">
        <v>11</v>
      </c>
      <c r="H75" s="74" t="s">
        <v>236</v>
      </c>
      <c r="I75" s="74" t="s">
        <v>234</v>
      </c>
      <c r="J75" s="75" t="s">
        <v>194</v>
      </c>
    </row>
    <row r="76" spans="1:10" s="76" customFormat="1" ht="15.05" customHeight="1" x14ac:dyDescent="0.25">
      <c r="A76" s="77"/>
      <c r="B76" s="28"/>
      <c r="C76" s="73" t="s">
        <v>322</v>
      </c>
      <c r="D76" s="74">
        <v>28</v>
      </c>
      <c r="E76" s="74">
        <v>37</v>
      </c>
      <c r="F76" s="75">
        <v>8.5</v>
      </c>
      <c r="G76" s="75">
        <v>4.8</v>
      </c>
      <c r="H76" s="74" t="s">
        <v>236</v>
      </c>
      <c r="I76" s="74" t="s">
        <v>232</v>
      </c>
      <c r="J76" s="75" t="s">
        <v>194</v>
      </c>
    </row>
    <row r="77" spans="1:10" s="76" customFormat="1" ht="15.05" customHeight="1" x14ac:dyDescent="0.25">
      <c r="A77" s="77"/>
      <c r="B77" s="28"/>
      <c r="C77" s="62" t="s">
        <v>66</v>
      </c>
      <c r="D77" s="74">
        <v>54</v>
      </c>
      <c r="E77" s="74">
        <v>58</v>
      </c>
      <c r="F77" s="75">
        <v>13</v>
      </c>
      <c r="G77" s="75">
        <v>8.1999999999999993</v>
      </c>
      <c r="H77" s="74" t="s">
        <v>236</v>
      </c>
      <c r="I77" s="74" t="s">
        <v>233</v>
      </c>
      <c r="J77" s="75" t="s">
        <v>194</v>
      </c>
    </row>
    <row r="78" spans="1:10" s="76" customFormat="1" ht="15.05" customHeight="1" x14ac:dyDescent="0.25">
      <c r="A78" s="77"/>
      <c r="B78" s="28"/>
      <c r="C78" s="114" t="s">
        <v>197</v>
      </c>
      <c r="D78" s="74">
        <v>92</v>
      </c>
      <c r="E78" s="74">
        <v>103</v>
      </c>
      <c r="F78" s="75">
        <v>26.5</v>
      </c>
      <c r="G78" s="75">
        <v>15.2</v>
      </c>
      <c r="H78" s="74" t="s">
        <v>236</v>
      </c>
      <c r="I78" s="74" t="s">
        <v>233</v>
      </c>
      <c r="J78" s="75" t="s">
        <v>194</v>
      </c>
    </row>
    <row r="79" spans="1:10" s="76" customFormat="1" ht="15.05" customHeight="1" x14ac:dyDescent="0.25">
      <c r="A79" s="77"/>
      <c r="B79" s="28"/>
      <c r="C79" s="73" t="s">
        <v>198</v>
      </c>
      <c r="D79" s="74">
        <v>54</v>
      </c>
      <c r="E79" s="74">
        <v>60</v>
      </c>
      <c r="F79" s="75">
        <v>14.2</v>
      </c>
      <c r="G79" s="75">
        <v>8.85</v>
      </c>
      <c r="H79" s="74" t="s">
        <v>236</v>
      </c>
      <c r="I79" s="74" t="s">
        <v>233</v>
      </c>
      <c r="J79" s="75" t="s">
        <v>194</v>
      </c>
    </row>
    <row r="80" spans="1:10" s="76" customFormat="1" ht="15.05" customHeight="1" x14ac:dyDescent="0.25">
      <c r="A80" s="77"/>
      <c r="B80" s="28"/>
      <c r="C80" s="73" t="s">
        <v>67</v>
      </c>
      <c r="D80" s="74">
        <v>52</v>
      </c>
      <c r="E80" s="74">
        <v>61</v>
      </c>
      <c r="F80" s="75">
        <v>14</v>
      </c>
      <c r="G80" s="75">
        <v>8.4</v>
      </c>
      <c r="H80" s="74" t="s">
        <v>236</v>
      </c>
      <c r="I80" s="74" t="s">
        <v>233</v>
      </c>
      <c r="J80" s="75" t="s">
        <v>194</v>
      </c>
    </row>
    <row r="81" spans="1:10" s="76" customFormat="1" ht="15.05" customHeight="1" x14ac:dyDescent="0.25">
      <c r="A81" s="77"/>
      <c r="B81" s="28"/>
      <c r="C81" s="73" t="s">
        <v>323</v>
      </c>
      <c r="D81" s="74">
        <v>104</v>
      </c>
      <c r="E81" s="74">
        <v>122</v>
      </c>
      <c r="F81" s="75">
        <v>28.8</v>
      </c>
      <c r="G81" s="75">
        <v>17.7</v>
      </c>
      <c r="H81" s="74" t="s">
        <v>236</v>
      </c>
      <c r="I81" s="74" t="s">
        <v>232</v>
      </c>
      <c r="J81" s="75" t="s">
        <v>194</v>
      </c>
    </row>
    <row r="82" spans="1:10" s="76" customFormat="1" ht="15.05" customHeight="1" x14ac:dyDescent="0.25">
      <c r="A82" s="77"/>
      <c r="B82" s="28"/>
      <c r="C82" s="73" t="s">
        <v>226</v>
      </c>
      <c r="D82" s="74">
        <v>52</v>
      </c>
      <c r="E82" s="74">
        <v>56</v>
      </c>
      <c r="F82" s="75">
        <v>14.5</v>
      </c>
      <c r="G82" s="75">
        <v>7.5</v>
      </c>
      <c r="H82" s="74" t="s">
        <v>236</v>
      </c>
      <c r="I82" s="74" t="s">
        <v>232</v>
      </c>
      <c r="J82" s="75" t="s">
        <v>194</v>
      </c>
    </row>
    <row r="83" spans="1:10" s="76" customFormat="1" ht="15.05" customHeight="1" x14ac:dyDescent="0.25">
      <c r="A83" s="77"/>
      <c r="B83" s="28"/>
      <c r="C83" s="73" t="s">
        <v>266</v>
      </c>
      <c r="D83" s="74">
        <v>70</v>
      </c>
      <c r="E83" s="74">
        <v>85</v>
      </c>
      <c r="F83" s="75">
        <v>20</v>
      </c>
      <c r="G83" s="75">
        <v>10.8</v>
      </c>
      <c r="H83" s="74" t="s">
        <v>236</v>
      </c>
      <c r="I83" s="74" t="s">
        <v>233</v>
      </c>
      <c r="J83" s="75" t="s">
        <v>194</v>
      </c>
    </row>
    <row r="84" spans="1:10" s="76" customFormat="1" ht="15.05" customHeight="1" x14ac:dyDescent="0.25">
      <c r="A84" s="77"/>
      <c r="B84" s="28"/>
      <c r="C84" s="73" t="s">
        <v>199</v>
      </c>
      <c r="D84" s="74">
        <v>107</v>
      </c>
      <c r="E84" s="74">
        <v>112</v>
      </c>
      <c r="F84" s="75">
        <v>32</v>
      </c>
      <c r="G84" s="75">
        <v>19.100000000000001</v>
      </c>
      <c r="H84" s="74" t="s">
        <v>236</v>
      </c>
      <c r="I84" s="74" t="s">
        <v>234</v>
      </c>
      <c r="J84" s="75" t="s">
        <v>194</v>
      </c>
    </row>
    <row r="85" spans="1:10" s="76" customFormat="1" ht="15.05" customHeight="1" x14ac:dyDescent="0.25">
      <c r="A85" s="77"/>
      <c r="B85" s="28"/>
      <c r="C85" s="73" t="s">
        <v>70</v>
      </c>
      <c r="D85" s="74">
        <v>62</v>
      </c>
      <c r="E85" s="74">
        <v>71</v>
      </c>
      <c r="F85" s="75">
        <v>15.8</v>
      </c>
      <c r="G85" s="75">
        <v>10</v>
      </c>
      <c r="H85" s="74" t="s">
        <v>257</v>
      </c>
      <c r="I85" s="74" t="s">
        <v>233</v>
      </c>
      <c r="J85" s="75" t="s">
        <v>194</v>
      </c>
    </row>
    <row r="86" spans="1:10" s="76" customFormat="1" ht="15.05" customHeight="1" x14ac:dyDescent="0.25">
      <c r="A86" s="77"/>
      <c r="B86" s="28"/>
      <c r="C86" s="73" t="s">
        <v>324</v>
      </c>
      <c r="D86" s="74">
        <v>27</v>
      </c>
      <c r="E86" s="74">
        <v>25</v>
      </c>
      <c r="F86" s="75">
        <v>5.2</v>
      </c>
      <c r="G86" s="75">
        <v>3.6</v>
      </c>
      <c r="H86" s="74" t="s">
        <v>235</v>
      </c>
      <c r="I86" s="74" t="s">
        <v>233</v>
      </c>
      <c r="J86" s="75" t="s">
        <v>194</v>
      </c>
    </row>
    <row r="87" spans="1:10" s="76" customFormat="1" ht="15.05" customHeight="1" x14ac:dyDescent="0.25">
      <c r="A87" s="77"/>
      <c r="B87" s="28"/>
      <c r="C87" s="73" t="s">
        <v>200</v>
      </c>
      <c r="D87" s="74">
        <v>94</v>
      </c>
      <c r="E87" s="74">
        <v>104</v>
      </c>
      <c r="F87" s="75">
        <v>27.3</v>
      </c>
      <c r="G87" s="75">
        <v>14.9</v>
      </c>
      <c r="H87" s="74" t="s">
        <v>236</v>
      </c>
      <c r="I87" s="74" t="s">
        <v>234</v>
      </c>
      <c r="J87" s="75" t="s">
        <v>194</v>
      </c>
    </row>
    <row r="88" spans="1:10" s="76" customFormat="1" ht="15.05" customHeight="1" x14ac:dyDescent="0.25">
      <c r="A88" s="77"/>
      <c r="B88" s="28"/>
      <c r="C88" s="73" t="s">
        <v>72</v>
      </c>
      <c r="D88" s="74">
        <v>92</v>
      </c>
      <c r="E88" s="74">
        <v>111</v>
      </c>
      <c r="F88" s="75">
        <v>24.8</v>
      </c>
      <c r="G88" s="75">
        <v>14.9</v>
      </c>
      <c r="H88" s="74" t="s">
        <v>235</v>
      </c>
      <c r="I88" s="74" t="s">
        <v>233</v>
      </c>
      <c r="J88" s="75" t="s">
        <v>194</v>
      </c>
    </row>
    <row r="89" spans="1:10" s="76" customFormat="1" ht="15.05" customHeight="1" x14ac:dyDescent="0.25">
      <c r="A89" s="77"/>
      <c r="B89" s="28"/>
      <c r="C89" s="73" t="s">
        <v>73</v>
      </c>
      <c r="D89" s="74">
        <v>64</v>
      </c>
      <c r="E89" s="74">
        <v>79</v>
      </c>
      <c r="F89" s="75">
        <v>19</v>
      </c>
      <c r="G89" s="75">
        <v>10.9</v>
      </c>
      <c r="H89" s="74" t="s">
        <v>236</v>
      </c>
      <c r="I89" s="74" t="s">
        <v>233</v>
      </c>
      <c r="J89" s="75" t="s">
        <v>194</v>
      </c>
    </row>
    <row r="90" spans="1:10" s="76" customFormat="1" ht="15.05" customHeight="1" x14ac:dyDescent="0.25">
      <c r="A90" s="77"/>
      <c r="B90" s="28"/>
      <c r="C90" s="73" t="s">
        <v>325</v>
      </c>
      <c r="D90" s="74">
        <v>59</v>
      </c>
      <c r="E90" s="74">
        <v>73</v>
      </c>
      <c r="F90" s="75">
        <v>16.5</v>
      </c>
      <c r="G90" s="75">
        <v>10.4</v>
      </c>
      <c r="H90" s="74" t="s">
        <v>235</v>
      </c>
      <c r="I90" s="74" t="s">
        <v>232</v>
      </c>
      <c r="J90" s="75" t="s">
        <v>194</v>
      </c>
    </row>
    <row r="91" spans="1:10" s="76" customFormat="1" ht="15.05" customHeight="1" x14ac:dyDescent="0.25">
      <c r="A91" s="77"/>
      <c r="B91" s="28"/>
      <c r="C91" s="73" t="s">
        <v>326</v>
      </c>
      <c r="D91" s="74">
        <v>55</v>
      </c>
      <c r="E91" s="74">
        <v>66</v>
      </c>
      <c r="F91" s="75">
        <v>15.5</v>
      </c>
      <c r="G91" s="75">
        <v>7.7</v>
      </c>
      <c r="H91" s="74" t="s">
        <v>235</v>
      </c>
      <c r="I91" s="74" t="s">
        <v>232</v>
      </c>
      <c r="J91" s="75" t="s">
        <v>194</v>
      </c>
    </row>
    <row r="92" spans="1:10" s="76" customFormat="1" ht="15.05" customHeight="1" x14ac:dyDescent="0.25">
      <c r="A92" s="77"/>
      <c r="B92" s="28"/>
      <c r="C92" s="62" t="s">
        <v>327</v>
      </c>
      <c r="D92" s="74">
        <v>67</v>
      </c>
      <c r="E92" s="74">
        <v>68</v>
      </c>
      <c r="F92" s="75">
        <v>16.600000000000001</v>
      </c>
      <c r="G92" s="75">
        <v>9.8000000000000007</v>
      </c>
      <c r="H92" s="74" t="s">
        <v>268</v>
      </c>
      <c r="I92" s="74" t="s">
        <v>249</v>
      </c>
      <c r="J92" s="75" t="s">
        <v>194</v>
      </c>
    </row>
    <row r="93" spans="1:10" s="76" customFormat="1" ht="15.05" customHeight="1" x14ac:dyDescent="0.25">
      <c r="A93" s="77"/>
      <c r="B93" s="28"/>
      <c r="C93" s="62" t="s">
        <v>74</v>
      </c>
      <c r="D93" s="74">
        <v>60</v>
      </c>
      <c r="E93" s="74">
        <v>67</v>
      </c>
      <c r="F93" s="75">
        <v>18.46</v>
      </c>
      <c r="G93" s="75">
        <v>11.5</v>
      </c>
      <c r="H93" s="74" t="s">
        <v>236</v>
      </c>
      <c r="I93" s="74" t="s">
        <v>267</v>
      </c>
      <c r="J93" s="75" t="s">
        <v>194</v>
      </c>
    </row>
    <row r="94" spans="1:10" s="76" customFormat="1" ht="15.05" customHeight="1" x14ac:dyDescent="0.25">
      <c r="A94" s="77"/>
      <c r="B94" s="28"/>
      <c r="C94" s="73" t="s">
        <v>328</v>
      </c>
      <c r="D94" s="74">
        <v>84</v>
      </c>
      <c r="E94" s="74">
        <v>98</v>
      </c>
      <c r="F94" s="75">
        <v>21.85</v>
      </c>
      <c r="G94" s="75">
        <v>12.7</v>
      </c>
      <c r="H94" s="74" t="s">
        <v>236</v>
      </c>
      <c r="I94" s="74" t="s">
        <v>233</v>
      </c>
      <c r="J94" s="75" t="s">
        <v>194</v>
      </c>
    </row>
    <row r="95" spans="1:10" s="76" customFormat="1" ht="15.05" customHeight="1" x14ac:dyDescent="0.25">
      <c r="A95" s="77"/>
      <c r="B95" s="28"/>
      <c r="C95" s="73" t="s">
        <v>329</v>
      </c>
      <c r="D95" s="74">
        <v>118</v>
      </c>
      <c r="E95" s="74">
        <v>119</v>
      </c>
      <c r="F95" s="75">
        <v>29.6</v>
      </c>
      <c r="G95" s="75">
        <v>20.399999999999999</v>
      </c>
      <c r="H95" s="74" t="s">
        <v>236</v>
      </c>
      <c r="I95" s="74" t="s">
        <v>233</v>
      </c>
      <c r="J95" s="75" t="s">
        <v>194</v>
      </c>
    </row>
    <row r="96" spans="1:10" s="76" customFormat="1" ht="15.05" customHeight="1" x14ac:dyDescent="0.25">
      <c r="A96" s="77"/>
      <c r="B96" s="28"/>
      <c r="C96" s="62" t="s">
        <v>76</v>
      </c>
      <c r="D96" s="74">
        <v>112</v>
      </c>
      <c r="E96" s="74">
        <v>126</v>
      </c>
      <c r="F96" s="75">
        <v>30.45</v>
      </c>
      <c r="G96" s="75">
        <v>18</v>
      </c>
      <c r="H96" s="74" t="s">
        <v>235</v>
      </c>
      <c r="I96" s="74" t="s">
        <v>232</v>
      </c>
      <c r="J96" s="75" t="s">
        <v>194</v>
      </c>
    </row>
    <row r="97" spans="1:10" s="76" customFormat="1" ht="15.05" customHeight="1" x14ac:dyDescent="0.25">
      <c r="A97" s="77"/>
      <c r="B97" s="28"/>
      <c r="C97" s="62" t="s">
        <v>227</v>
      </c>
      <c r="D97" s="74">
        <v>57</v>
      </c>
      <c r="E97" s="74">
        <v>72</v>
      </c>
      <c r="F97" s="75">
        <v>17.3</v>
      </c>
      <c r="G97" s="75">
        <v>10.3</v>
      </c>
      <c r="H97" s="74" t="s">
        <v>269</v>
      </c>
      <c r="I97" s="74" t="s">
        <v>233</v>
      </c>
      <c r="J97" s="75" t="s">
        <v>194</v>
      </c>
    </row>
    <row r="98" spans="1:10" s="76" customFormat="1" ht="15.05" customHeight="1" x14ac:dyDescent="0.25">
      <c r="A98" s="77"/>
      <c r="B98" s="28"/>
      <c r="C98" s="73" t="s">
        <v>330</v>
      </c>
      <c r="D98" s="74">
        <v>45</v>
      </c>
      <c r="E98" s="74">
        <v>54</v>
      </c>
      <c r="F98" s="75">
        <v>12.5</v>
      </c>
      <c r="G98" s="75">
        <v>7.5</v>
      </c>
      <c r="H98" s="74" t="s">
        <v>236</v>
      </c>
      <c r="I98" s="74" t="s">
        <v>232</v>
      </c>
      <c r="J98" s="75" t="s">
        <v>194</v>
      </c>
    </row>
    <row r="99" spans="1:10" s="76" customFormat="1" ht="15.05" customHeight="1" x14ac:dyDescent="0.25">
      <c r="A99" s="77"/>
      <c r="B99" s="28"/>
      <c r="C99" s="62" t="s">
        <v>201</v>
      </c>
      <c r="D99" s="74">
        <v>56</v>
      </c>
      <c r="E99" s="74">
        <v>76</v>
      </c>
      <c r="F99" s="75">
        <v>16.2</v>
      </c>
      <c r="G99" s="75">
        <v>10.3</v>
      </c>
      <c r="H99" s="74" t="s">
        <v>236</v>
      </c>
      <c r="I99" s="74" t="s">
        <v>233</v>
      </c>
      <c r="J99" s="75" t="s">
        <v>194</v>
      </c>
    </row>
    <row r="100" spans="1:10" s="76" customFormat="1" ht="15.05" customHeight="1" x14ac:dyDescent="0.25">
      <c r="A100" s="77"/>
      <c r="B100" s="28"/>
      <c r="C100" s="62" t="s">
        <v>331</v>
      </c>
      <c r="D100" s="74">
        <v>38</v>
      </c>
      <c r="E100" s="74">
        <v>55</v>
      </c>
      <c r="F100" s="75">
        <v>11.9</v>
      </c>
      <c r="G100" s="75">
        <v>7.2</v>
      </c>
      <c r="H100" s="74" t="s">
        <v>235</v>
      </c>
      <c r="I100" s="74" t="s">
        <v>232</v>
      </c>
      <c r="J100" s="75" t="s">
        <v>194</v>
      </c>
    </row>
    <row r="101" spans="1:10" s="76" customFormat="1" ht="15.05" customHeight="1" x14ac:dyDescent="0.25">
      <c r="A101" s="77"/>
      <c r="B101" s="28"/>
      <c r="C101" s="73" t="s">
        <v>332</v>
      </c>
      <c r="D101" s="74">
        <v>22</v>
      </c>
      <c r="E101" s="74">
        <v>25</v>
      </c>
      <c r="F101" s="75">
        <v>9.8000000000000007</v>
      </c>
      <c r="G101" s="75">
        <v>5</v>
      </c>
      <c r="H101" s="74" t="s">
        <v>236</v>
      </c>
      <c r="I101" s="74" t="s">
        <v>233</v>
      </c>
      <c r="J101" s="75" t="s">
        <v>194</v>
      </c>
    </row>
    <row r="102" spans="1:10" s="76" customFormat="1" ht="15.05" customHeight="1" x14ac:dyDescent="0.25">
      <c r="A102" s="77"/>
      <c r="B102" s="28"/>
      <c r="C102" s="62" t="s">
        <v>77</v>
      </c>
      <c r="D102" s="74">
        <v>30</v>
      </c>
      <c r="E102" s="74">
        <v>34</v>
      </c>
      <c r="F102" s="75">
        <v>7.57</v>
      </c>
      <c r="G102" s="75">
        <v>4.8</v>
      </c>
      <c r="H102" s="74" t="s">
        <v>250</v>
      </c>
      <c r="I102" s="74" t="s">
        <v>232</v>
      </c>
      <c r="J102" s="75" t="s">
        <v>194</v>
      </c>
    </row>
    <row r="103" spans="1:10" s="76" customFormat="1" ht="15.05" customHeight="1" x14ac:dyDescent="0.25">
      <c r="A103" s="80"/>
      <c r="B103" s="28"/>
      <c r="C103" s="73" t="s">
        <v>333</v>
      </c>
      <c r="D103" s="74">
        <v>117</v>
      </c>
      <c r="E103" s="74">
        <v>129</v>
      </c>
      <c r="F103" s="75">
        <v>32.700000000000003</v>
      </c>
      <c r="G103" s="75">
        <v>19.600000000000001</v>
      </c>
      <c r="H103" s="74" t="s">
        <v>235</v>
      </c>
      <c r="I103" s="74" t="s">
        <v>233</v>
      </c>
      <c r="J103" s="75" t="s">
        <v>194</v>
      </c>
    </row>
    <row r="104" spans="1:10" s="76" customFormat="1" ht="15.05" customHeight="1" x14ac:dyDescent="0.25">
      <c r="A104" s="80"/>
      <c r="B104" s="28"/>
      <c r="C104" s="73" t="s">
        <v>228</v>
      </c>
      <c r="D104" s="74">
        <v>52</v>
      </c>
      <c r="E104" s="74">
        <v>57</v>
      </c>
      <c r="F104" s="75">
        <v>15</v>
      </c>
      <c r="G104" s="75">
        <v>9</v>
      </c>
      <c r="H104" s="74" t="s">
        <v>236</v>
      </c>
      <c r="I104" s="74" t="s">
        <v>233</v>
      </c>
      <c r="J104" s="75" t="s">
        <v>194</v>
      </c>
    </row>
    <row r="105" spans="1:10" s="76" customFormat="1" ht="15.05" customHeight="1" x14ac:dyDescent="0.25">
      <c r="A105" s="80"/>
      <c r="B105" s="28"/>
      <c r="C105" s="73" t="s">
        <v>202</v>
      </c>
      <c r="D105" s="74">
        <v>104</v>
      </c>
      <c r="E105" s="74">
        <v>92</v>
      </c>
      <c r="F105" s="75">
        <v>29.6</v>
      </c>
      <c r="G105" s="75">
        <v>17.600000000000001</v>
      </c>
      <c r="H105" s="74" t="s">
        <v>236</v>
      </c>
      <c r="I105" s="74" t="s">
        <v>232</v>
      </c>
      <c r="J105" s="75" t="s">
        <v>194</v>
      </c>
    </row>
    <row r="106" spans="1:10" s="76" customFormat="1" ht="15.05" customHeight="1" x14ac:dyDescent="0.25">
      <c r="A106" s="77"/>
      <c r="B106" s="28"/>
      <c r="C106" s="73" t="s">
        <v>78</v>
      </c>
      <c r="D106" s="74">
        <v>92</v>
      </c>
      <c r="E106" s="74">
        <v>107</v>
      </c>
      <c r="F106" s="75">
        <v>27.21</v>
      </c>
      <c r="G106" s="75">
        <v>14.5</v>
      </c>
      <c r="H106" s="74" t="s">
        <v>236</v>
      </c>
      <c r="I106" s="74" t="s">
        <v>233</v>
      </c>
      <c r="J106" s="75" t="s">
        <v>194</v>
      </c>
    </row>
    <row r="107" spans="1:10" s="76" customFormat="1" ht="15.05" customHeight="1" x14ac:dyDescent="0.25">
      <c r="A107" s="77"/>
      <c r="B107" s="28"/>
      <c r="C107" s="73" t="s">
        <v>334</v>
      </c>
      <c r="D107" s="74">
        <v>47</v>
      </c>
      <c r="E107" s="74">
        <v>53</v>
      </c>
      <c r="F107" s="75">
        <v>12.8</v>
      </c>
      <c r="G107" s="75">
        <v>8.3000000000000007</v>
      </c>
      <c r="H107" s="74" t="s">
        <v>235</v>
      </c>
      <c r="I107" s="74" t="s">
        <v>232</v>
      </c>
      <c r="J107" s="75" t="s">
        <v>194</v>
      </c>
    </row>
    <row r="108" spans="1:10" s="76" customFormat="1" ht="15.05" customHeight="1" x14ac:dyDescent="0.25">
      <c r="A108" s="77"/>
      <c r="B108" s="28"/>
      <c r="C108" s="62" t="s">
        <v>79</v>
      </c>
      <c r="D108" s="74">
        <v>20</v>
      </c>
      <c r="E108" s="74">
        <v>22</v>
      </c>
      <c r="F108" s="75">
        <v>5.2</v>
      </c>
      <c r="G108" s="75">
        <v>2.8</v>
      </c>
      <c r="H108" s="74" t="s">
        <v>257</v>
      </c>
      <c r="I108" s="74" t="s">
        <v>233</v>
      </c>
      <c r="J108" s="75" t="s">
        <v>194</v>
      </c>
    </row>
    <row r="109" spans="1:10" s="76" customFormat="1" ht="15.05" customHeight="1" x14ac:dyDescent="0.25">
      <c r="A109" s="77"/>
      <c r="B109" s="28"/>
      <c r="C109" s="62" t="s">
        <v>80</v>
      </c>
      <c r="D109" s="74">
        <v>60</v>
      </c>
      <c r="E109" s="74">
        <v>70</v>
      </c>
      <c r="F109" s="75">
        <v>16.350000000000001</v>
      </c>
      <c r="G109" s="75">
        <v>9</v>
      </c>
      <c r="H109" s="74" t="s">
        <v>236</v>
      </c>
      <c r="I109" s="74" t="s">
        <v>233</v>
      </c>
      <c r="J109" s="75" t="s">
        <v>194</v>
      </c>
    </row>
    <row r="110" spans="1:10" s="76" customFormat="1" ht="15.05" customHeight="1" x14ac:dyDescent="0.25">
      <c r="A110" s="77"/>
      <c r="B110" s="28"/>
      <c r="C110" s="62" t="s">
        <v>229</v>
      </c>
      <c r="D110" s="74">
        <v>104</v>
      </c>
      <c r="E110" s="74">
        <v>128</v>
      </c>
      <c r="F110" s="75">
        <v>32.700000000000003</v>
      </c>
      <c r="G110" s="75">
        <v>18.8</v>
      </c>
      <c r="H110" s="74" t="s">
        <v>236</v>
      </c>
      <c r="I110" s="74" t="s">
        <v>233</v>
      </c>
      <c r="J110" s="75" t="s">
        <v>194</v>
      </c>
    </row>
    <row r="111" spans="1:10" s="76" customFormat="1" ht="15.05" customHeight="1" x14ac:dyDescent="0.25">
      <c r="A111" s="77"/>
      <c r="B111" s="28"/>
      <c r="C111" s="73" t="s">
        <v>335</v>
      </c>
      <c r="D111" s="74">
        <v>121</v>
      </c>
      <c r="E111" s="74">
        <v>118</v>
      </c>
      <c r="F111" s="75">
        <v>34.6</v>
      </c>
      <c r="G111" s="75">
        <v>20.6</v>
      </c>
      <c r="H111" s="74" t="s">
        <v>236</v>
      </c>
      <c r="I111" s="74" t="s">
        <v>249</v>
      </c>
      <c r="J111" s="75" t="s">
        <v>194</v>
      </c>
    </row>
    <row r="112" spans="1:10" s="76" customFormat="1" ht="15.05" customHeight="1" x14ac:dyDescent="0.25">
      <c r="A112" s="77"/>
      <c r="B112" s="28"/>
      <c r="C112" s="62" t="s">
        <v>81</v>
      </c>
      <c r="D112" s="74">
        <v>88</v>
      </c>
      <c r="E112" s="74">
        <v>105</v>
      </c>
      <c r="F112" s="75">
        <v>27.2</v>
      </c>
      <c r="G112" s="75">
        <v>13.4</v>
      </c>
      <c r="H112" s="74" t="s">
        <v>270</v>
      </c>
      <c r="I112" s="74" t="s">
        <v>232</v>
      </c>
      <c r="J112" s="75" t="s">
        <v>194</v>
      </c>
    </row>
    <row r="113" spans="1:10" s="76" customFormat="1" ht="15.05" customHeight="1" x14ac:dyDescent="0.25">
      <c r="A113" s="115"/>
      <c r="B113" s="28"/>
      <c r="C113" s="62" t="s">
        <v>82</v>
      </c>
      <c r="D113" s="74">
        <v>87</v>
      </c>
      <c r="E113" s="74">
        <v>95</v>
      </c>
      <c r="F113" s="75">
        <v>26.5</v>
      </c>
      <c r="G113" s="75">
        <v>14.7</v>
      </c>
      <c r="H113" s="74" t="s">
        <v>235</v>
      </c>
      <c r="I113" s="74" t="s">
        <v>267</v>
      </c>
      <c r="J113" s="75" t="s">
        <v>194</v>
      </c>
    </row>
    <row r="114" spans="1:10" s="76" customFormat="1" ht="15.05" customHeight="1" x14ac:dyDescent="0.25">
      <c r="A114" s="77"/>
      <c r="B114" s="28"/>
      <c r="C114" s="62" t="s">
        <v>83</v>
      </c>
      <c r="D114" s="74">
        <v>48</v>
      </c>
      <c r="E114" s="74">
        <v>62</v>
      </c>
      <c r="F114" s="75">
        <v>14.45</v>
      </c>
      <c r="G114" s="75">
        <v>9.1999999999999993</v>
      </c>
      <c r="H114" s="74" t="s">
        <v>257</v>
      </c>
      <c r="I114" s="74" t="s">
        <v>233</v>
      </c>
      <c r="J114" s="75" t="s">
        <v>194</v>
      </c>
    </row>
    <row r="115" spans="1:10" s="76" customFormat="1" ht="15.05" customHeight="1" x14ac:dyDescent="0.25">
      <c r="A115" s="77"/>
      <c r="B115" s="28"/>
      <c r="C115" s="62" t="s">
        <v>84</v>
      </c>
      <c r="D115" s="74">
        <v>40</v>
      </c>
      <c r="E115" s="74">
        <v>43</v>
      </c>
      <c r="F115" s="75">
        <v>10.75</v>
      </c>
      <c r="G115" s="75">
        <v>6</v>
      </c>
      <c r="H115" s="74" t="s">
        <v>257</v>
      </c>
      <c r="I115" s="74" t="s">
        <v>233</v>
      </c>
      <c r="J115" s="75" t="s">
        <v>194</v>
      </c>
    </row>
    <row r="116" spans="1:10" s="76" customFormat="1" ht="15.05" customHeight="1" x14ac:dyDescent="0.25">
      <c r="A116" s="77"/>
      <c r="B116" s="28"/>
      <c r="C116" s="62" t="s">
        <v>85</v>
      </c>
      <c r="D116" s="74">
        <v>48</v>
      </c>
      <c r="E116" s="74">
        <v>54</v>
      </c>
      <c r="F116" s="75">
        <v>12.1</v>
      </c>
      <c r="G116" s="75">
        <v>7.7</v>
      </c>
      <c r="H116" s="74" t="s">
        <v>236</v>
      </c>
      <c r="I116" s="74" t="s">
        <v>233</v>
      </c>
      <c r="J116" s="75" t="s">
        <v>194</v>
      </c>
    </row>
    <row r="117" spans="1:10" s="76" customFormat="1" ht="15.05" customHeight="1" x14ac:dyDescent="0.25">
      <c r="A117" s="77"/>
      <c r="B117" s="28"/>
      <c r="C117" s="62" t="s">
        <v>86</v>
      </c>
      <c r="D117" s="74">
        <v>30</v>
      </c>
      <c r="E117" s="74">
        <v>36</v>
      </c>
      <c r="F117" s="75">
        <v>6.07</v>
      </c>
      <c r="G117" s="75">
        <v>4.2</v>
      </c>
      <c r="H117" s="74" t="s">
        <v>257</v>
      </c>
      <c r="I117" s="74" t="s">
        <v>233</v>
      </c>
      <c r="J117" s="75" t="s">
        <v>194</v>
      </c>
    </row>
    <row r="118" spans="1:10" s="80" customFormat="1" ht="15.05" customHeight="1" x14ac:dyDescent="0.25">
      <c r="A118" s="77"/>
      <c r="B118" s="77" t="s">
        <v>16</v>
      </c>
      <c r="C118" s="70"/>
      <c r="D118" s="94">
        <f>SUM(D69:D117)</f>
        <v>3195</v>
      </c>
      <c r="E118" s="94">
        <f>SUM(E69:E117)</f>
        <v>3640</v>
      </c>
      <c r="F118" s="95">
        <f>SUM(F69:F117)</f>
        <v>893.97000000000037</v>
      </c>
      <c r="G118" s="95">
        <f>SUM(G69:G117)</f>
        <v>530.1500000000002</v>
      </c>
      <c r="H118" s="78" t="s">
        <v>193</v>
      </c>
      <c r="I118" s="78" t="s">
        <v>193</v>
      </c>
      <c r="J118" s="95" t="s">
        <v>193</v>
      </c>
    </row>
    <row r="119" spans="1:10" s="76" customFormat="1" ht="15.05" customHeight="1" x14ac:dyDescent="0.25">
      <c r="A119" s="115"/>
      <c r="B119" s="28" t="s">
        <v>5</v>
      </c>
      <c r="C119" s="62" t="s">
        <v>87</v>
      </c>
      <c r="D119" s="74">
        <v>16</v>
      </c>
      <c r="E119" s="74">
        <v>24</v>
      </c>
      <c r="F119" s="75">
        <v>2.5</v>
      </c>
      <c r="G119" s="75">
        <v>0.5</v>
      </c>
      <c r="H119" s="74" t="s">
        <v>277</v>
      </c>
      <c r="I119" s="74" t="s">
        <v>258</v>
      </c>
      <c r="J119" s="75" t="s">
        <v>192</v>
      </c>
    </row>
    <row r="120" spans="1:10" s="76" customFormat="1" ht="15.05" customHeight="1" x14ac:dyDescent="0.25">
      <c r="A120" s="115"/>
      <c r="B120" s="28"/>
      <c r="C120" s="62" t="s">
        <v>205</v>
      </c>
      <c r="D120" s="74">
        <v>21</v>
      </c>
      <c r="E120" s="74">
        <v>41</v>
      </c>
      <c r="F120" s="75">
        <v>2.9</v>
      </c>
      <c r="G120" s="75">
        <v>2</v>
      </c>
      <c r="H120" s="74" t="s">
        <v>278</v>
      </c>
      <c r="I120" s="74" t="s">
        <v>258</v>
      </c>
      <c r="J120" s="75" t="s">
        <v>192</v>
      </c>
    </row>
    <row r="121" spans="1:10" s="76" customFormat="1" ht="15.05" customHeight="1" x14ac:dyDescent="0.25">
      <c r="A121" s="77"/>
      <c r="B121" s="28"/>
      <c r="C121" s="62" t="s">
        <v>88</v>
      </c>
      <c r="D121" s="74">
        <v>20</v>
      </c>
      <c r="E121" s="74">
        <v>21</v>
      </c>
      <c r="F121" s="75">
        <v>1.5</v>
      </c>
      <c r="G121" s="75">
        <v>1</v>
      </c>
      <c r="H121" s="74" t="s">
        <v>279</v>
      </c>
      <c r="I121" s="74" t="s">
        <v>238</v>
      </c>
      <c r="J121" s="75" t="s">
        <v>192</v>
      </c>
    </row>
    <row r="122" spans="1:10" s="76" customFormat="1" ht="15.05" customHeight="1" x14ac:dyDescent="0.25">
      <c r="A122" s="77"/>
      <c r="B122" s="28"/>
      <c r="C122" s="62" t="s">
        <v>230</v>
      </c>
      <c r="D122" s="74">
        <v>15</v>
      </c>
      <c r="E122" s="74">
        <v>17</v>
      </c>
      <c r="F122" s="75">
        <v>1.2</v>
      </c>
      <c r="G122" s="75">
        <v>0.4</v>
      </c>
      <c r="H122" s="74" t="s">
        <v>242</v>
      </c>
      <c r="I122" s="74" t="s">
        <v>272</v>
      </c>
      <c r="J122" s="75" t="s">
        <v>192</v>
      </c>
    </row>
    <row r="123" spans="1:10" s="76" customFormat="1" ht="15.05" customHeight="1" x14ac:dyDescent="0.25">
      <c r="A123" s="77"/>
      <c r="B123" s="28"/>
      <c r="C123" s="62" t="s">
        <v>473</v>
      </c>
      <c r="D123" s="74">
        <v>21</v>
      </c>
      <c r="E123" s="74">
        <v>47</v>
      </c>
      <c r="F123" s="75">
        <v>3.11</v>
      </c>
      <c r="G123" s="75">
        <v>2.1</v>
      </c>
      <c r="H123" s="74" t="s">
        <v>255</v>
      </c>
      <c r="I123" s="74" t="s">
        <v>258</v>
      </c>
      <c r="J123" s="75" t="s">
        <v>192</v>
      </c>
    </row>
    <row r="124" spans="1:10" s="76" customFormat="1" ht="15.05" customHeight="1" x14ac:dyDescent="0.25">
      <c r="A124" s="77"/>
      <c r="B124" s="28"/>
      <c r="C124" s="62" t="s">
        <v>90</v>
      </c>
      <c r="D124" s="74">
        <v>17</v>
      </c>
      <c r="E124" s="74">
        <v>16</v>
      </c>
      <c r="F124" s="75">
        <v>3</v>
      </c>
      <c r="G124" s="75">
        <v>1</v>
      </c>
      <c r="H124" s="74" t="s">
        <v>240</v>
      </c>
      <c r="I124" s="74" t="s">
        <v>256</v>
      </c>
      <c r="J124" s="75" t="s">
        <v>192</v>
      </c>
    </row>
    <row r="125" spans="1:10" s="76" customFormat="1" ht="15.05" customHeight="1" x14ac:dyDescent="0.25">
      <c r="A125" s="77"/>
      <c r="B125" s="28"/>
      <c r="C125" s="62" t="s">
        <v>91</v>
      </c>
      <c r="D125" s="74">
        <v>14</v>
      </c>
      <c r="E125" s="74">
        <v>30</v>
      </c>
      <c r="F125" s="75">
        <v>2.77</v>
      </c>
      <c r="G125" s="75">
        <v>1.9</v>
      </c>
      <c r="H125" s="74" t="s">
        <v>280</v>
      </c>
      <c r="I125" s="74" t="s">
        <v>273</v>
      </c>
      <c r="J125" s="75" t="s">
        <v>194</v>
      </c>
    </row>
    <row r="126" spans="1:10" s="76" customFormat="1" ht="15.05" customHeight="1" x14ac:dyDescent="0.25">
      <c r="A126" s="77"/>
      <c r="B126" s="28"/>
      <c r="C126" s="73" t="s">
        <v>336</v>
      </c>
      <c r="D126" s="74">
        <v>24</v>
      </c>
      <c r="E126" s="74">
        <v>44</v>
      </c>
      <c r="F126" s="75">
        <v>3.83</v>
      </c>
      <c r="G126" s="75">
        <v>2.2000000000000002</v>
      </c>
      <c r="H126" s="74" t="s">
        <v>281</v>
      </c>
      <c r="I126" s="74" t="s">
        <v>238</v>
      </c>
      <c r="J126" s="75" t="s">
        <v>192</v>
      </c>
    </row>
    <row r="127" spans="1:10" s="76" customFormat="1" ht="15.05" customHeight="1" x14ac:dyDescent="0.25">
      <c r="A127" s="77"/>
      <c r="B127" s="28"/>
      <c r="C127" s="73" t="s">
        <v>271</v>
      </c>
      <c r="D127" s="74">
        <v>12</v>
      </c>
      <c r="E127" s="74">
        <v>13</v>
      </c>
      <c r="F127" s="75">
        <v>1.2</v>
      </c>
      <c r="G127" s="75">
        <v>0.6</v>
      </c>
      <c r="H127" s="74" t="s">
        <v>282</v>
      </c>
      <c r="I127" s="74" t="s">
        <v>253</v>
      </c>
      <c r="J127" s="75" t="s">
        <v>192</v>
      </c>
    </row>
    <row r="128" spans="1:10" s="76" customFormat="1" ht="15.05" customHeight="1" x14ac:dyDescent="0.25">
      <c r="A128" s="77"/>
      <c r="B128" s="28"/>
      <c r="C128" s="62" t="s">
        <v>401</v>
      </c>
      <c r="D128" s="74">
        <v>24</v>
      </c>
      <c r="E128" s="74">
        <v>39</v>
      </c>
      <c r="F128" s="75">
        <v>4.08</v>
      </c>
      <c r="G128" s="75">
        <v>2.6</v>
      </c>
      <c r="H128" s="74" t="s">
        <v>239</v>
      </c>
      <c r="I128" s="74" t="s">
        <v>253</v>
      </c>
      <c r="J128" s="75" t="s">
        <v>194</v>
      </c>
    </row>
    <row r="129" spans="1:10" s="76" customFormat="1" ht="15.05" customHeight="1" x14ac:dyDescent="0.25">
      <c r="A129" s="77"/>
      <c r="B129" s="28"/>
      <c r="C129" s="62" t="s">
        <v>94</v>
      </c>
      <c r="D129" s="74">
        <v>23</v>
      </c>
      <c r="E129" s="74">
        <v>55</v>
      </c>
      <c r="F129" s="75">
        <v>3.21</v>
      </c>
      <c r="G129" s="75">
        <v>2.1</v>
      </c>
      <c r="H129" s="74" t="s">
        <v>240</v>
      </c>
      <c r="I129" s="74" t="s">
        <v>274</v>
      </c>
      <c r="J129" s="75" t="s">
        <v>192</v>
      </c>
    </row>
    <row r="130" spans="1:10" s="76" customFormat="1" ht="15.05" customHeight="1" x14ac:dyDescent="0.25">
      <c r="A130" s="115"/>
      <c r="C130" s="62" t="s">
        <v>95</v>
      </c>
      <c r="D130" s="74">
        <v>24</v>
      </c>
      <c r="E130" s="74">
        <v>52</v>
      </c>
      <c r="F130" s="75">
        <v>3.5</v>
      </c>
      <c r="G130" s="75">
        <v>2.5</v>
      </c>
      <c r="H130" s="74" t="s">
        <v>283</v>
      </c>
      <c r="I130" s="74" t="s">
        <v>238</v>
      </c>
      <c r="J130" s="75" t="s">
        <v>192</v>
      </c>
    </row>
    <row r="131" spans="1:10" s="76" customFormat="1" ht="15.05" customHeight="1" x14ac:dyDescent="0.25">
      <c r="A131" s="77"/>
      <c r="B131" s="28"/>
      <c r="C131" s="62" t="s">
        <v>203</v>
      </c>
      <c r="D131" s="74">
        <v>16</v>
      </c>
      <c r="E131" s="74">
        <v>32</v>
      </c>
      <c r="F131" s="75">
        <v>1.6</v>
      </c>
      <c r="G131" s="75">
        <v>0.8</v>
      </c>
      <c r="H131" s="74" t="s">
        <v>241</v>
      </c>
      <c r="I131" s="74" t="s">
        <v>238</v>
      </c>
      <c r="J131" s="75" t="s">
        <v>192</v>
      </c>
    </row>
    <row r="132" spans="1:10" s="76" customFormat="1" ht="15.05" customHeight="1" x14ac:dyDescent="0.25">
      <c r="A132" s="115" t="s">
        <v>222</v>
      </c>
      <c r="B132" s="28"/>
      <c r="C132" s="62" t="s">
        <v>99</v>
      </c>
      <c r="D132" s="74">
        <v>28</v>
      </c>
      <c r="E132" s="74">
        <v>57</v>
      </c>
      <c r="F132" s="75">
        <v>5.5</v>
      </c>
      <c r="G132" s="75">
        <v>5</v>
      </c>
      <c r="H132" s="74" t="s">
        <v>283</v>
      </c>
      <c r="I132" s="74" t="s">
        <v>238</v>
      </c>
      <c r="J132" s="75" t="s">
        <v>192</v>
      </c>
    </row>
    <row r="133" spans="1:10" s="76" customFormat="1" ht="15.05" customHeight="1" x14ac:dyDescent="0.25">
      <c r="A133" s="115"/>
      <c r="B133" s="28"/>
      <c r="C133" s="62" t="s">
        <v>100</v>
      </c>
      <c r="D133" s="74">
        <v>22</v>
      </c>
      <c r="E133" s="74">
        <v>48</v>
      </c>
      <c r="F133" s="75">
        <v>3.68</v>
      </c>
      <c r="G133" s="75">
        <v>2.5</v>
      </c>
      <c r="H133" s="74" t="s">
        <v>282</v>
      </c>
      <c r="I133" s="74" t="s">
        <v>238</v>
      </c>
      <c r="J133" s="75" t="s">
        <v>192</v>
      </c>
    </row>
    <row r="134" spans="1:10" s="76" customFormat="1" ht="15.05" customHeight="1" x14ac:dyDescent="0.25">
      <c r="A134" s="77"/>
      <c r="B134" s="28"/>
      <c r="C134" s="62" t="s">
        <v>101</v>
      </c>
      <c r="D134" s="74">
        <v>8</v>
      </c>
      <c r="E134" s="74">
        <v>15</v>
      </c>
      <c r="F134" s="75">
        <v>3</v>
      </c>
      <c r="G134" s="75">
        <v>1</v>
      </c>
      <c r="H134" s="74" t="s">
        <v>240</v>
      </c>
      <c r="I134" s="74" t="s">
        <v>275</v>
      </c>
      <c r="J134" s="75" t="s">
        <v>192</v>
      </c>
    </row>
    <row r="135" spans="1:10" s="76" customFormat="1" ht="15.05" customHeight="1" x14ac:dyDescent="0.25">
      <c r="A135" s="115"/>
      <c r="B135" s="28"/>
      <c r="C135" s="62" t="s">
        <v>106</v>
      </c>
      <c r="D135" s="74">
        <v>18</v>
      </c>
      <c r="E135" s="74">
        <v>16</v>
      </c>
      <c r="F135" s="75">
        <v>2.5299999999999998</v>
      </c>
      <c r="G135" s="75">
        <v>1.8</v>
      </c>
      <c r="H135" s="74" t="s">
        <v>260</v>
      </c>
      <c r="I135" s="74" t="s">
        <v>232</v>
      </c>
      <c r="J135" s="75" t="s">
        <v>192</v>
      </c>
    </row>
    <row r="136" spans="1:10" s="76" customFormat="1" ht="15.05" customHeight="1" x14ac:dyDescent="0.25">
      <c r="A136" s="77"/>
      <c r="B136" s="28"/>
      <c r="C136" s="62" t="s">
        <v>102</v>
      </c>
      <c r="D136" s="74">
        <v>20</v>
      </c>
      <c r="E136" s="74">
        <v>42</v>
      </c>
      <c r="F136" s="75">
        <v>3.7</v>
      </c>
      <c r="G136" s="75">
        <v>1.7</v>
      </c>
      <c r="H136" s="74" t="s">
        <v>254</v>
      </c>
      <c r="I136" s="74" t="s">
        <v>238</v>
      </c>
      <c r="J136" s="75" t="s">
        <v>192</v>
      </c>
    </row>
    <row r="137" spans="1:10" s="76" customFormat="1" ht="15.05" customHeight="1" x14ac:dyDescent="0.25">
      <c r="A137" s="77"/>
      <c r="B137" s="28"/>
      <c r="C137" s="62" t="s">
        <v>103</v>
      </c>
      <c r="D137" s="74">
        <v>25</v>
      </c>
      <c r="E137" s="74">
        <v>53</v>
      </c>
      <c r="F137" s="75">
        <v>4</v>
      </c>
      <c r="G137" s="75">
        <v>3</v>
      </c>
      <c r="H137" s="74" t="s">
        <v>255</v>
      </c>
      <c r="I137" s="74" t="s">
        <v>258</v>
      </c>
      <c r="J137" s="75" t="s">
        <v>192</v>
      </c>
    </row>
    <row r="138" spans="1:10" s="76" customFormat="1" ht="15.05" customHeight="1" x14ac:dyDescent="0.25">
      <c r="A138" s="77"/>
      <c r="B138" s="28"/>
      <c r="C138" s="62" t="s">
        <v>104</v>
      </c>
      <c r="D138" s="74">
        <v>17</v>
      </c>
      <c r="E138" s="74">
        <v>17</v>
      </c>
      <c r="F138" s="75">
        <v>0.48</v>
      </c>
      <c r="G138" s="75">
        <v>0</v>
      </c>
      <c r="H138" s="74" t="s">
        <v>279</v>
      </c>
      <c r="I138" s="74" t="s">
        <v>258</v>
      </c>
      <c r="J138" s="75" t="s">
        <v>192</v>
      </c>
    </row>
    <row r="139" spans="1:10" s="76" customFormat="1" ht="15.05" customHeight="1" x14ac:dyDescent="0.25">
      <c r="A139" s="77"/>
      <c r="B139" s="28"/>
      <c r="C139" s="62" t="s">
        <v>105</v>
      </c>
      <c r="D139" s="74">
        <v>25</v>
      </c>
      <c r="E139" s="74">
        <v>65</v>
      </c>
      <c r="F139" s="75">
        <v>4</v>
      </c>
      <c r="G139" s="75">
        <v>2.4</v>
      </c>
      <c r="H139" s="74" t="s">
        <v>281</v>
      </c>
      <c r="I139" s="74" t="s">
        <v>238</v>
      </c>
      <c r="J139" s="75" t="s">
        <v>192</v>
      </c>
    </row>
    <row r="140" spans="1:10" s="76" customFormat="1" ht="15.05" customHeight="1" x14ac:dyDescent="0.25">
      <c r="A140" s="77"/>
      <c r="B140" s="28"/>
      <c r="C140" s="62" t="s">
        <v>337</v>
      </c>
      <c r="D140" s="74">
        <v>16</v>
      </c>
      <c r="E140" s="74">
        <v>23</v>
      </c>
      <c r="F140" s="75">
        <v>1.2</v>
      </c>
      <c r="G140" s="75">
        <v>0.6</v>
      </c>
      <c r="H140" s="74" t="s">
        <v>261</v>
      </c>
      <c r="I140" s="74" t="s">
        <v>238</v>
      </c>
      <c r="J140" s="75" t="s">
        <v>192</v>
      </c>
    </row>
    <row r="141" spans="1:10" s="76" customFormat="1" ht="15.05" customHeight="1" x14ac:dyDescent="0.25">
      <c r="A141" s="77"/>
      <c r="B141" s="28"/>
      <c r="C141" s="62" t="s">
        <v>107</v>
      </c>
      <c r="D141" s="74">
        <v>21</v>
      </c>
      <c r="E141" s="74">
        <v>49</v>
      </c>
      <c r="F141" s="75">
        <v>3.69</v>
      </c>
      <c r="G141" s="75">
        <v>2.5</v>
      </c>
      <c r="H141" s="74" t="s">
        <v>282</v>
      </c>
      <c r="I141" s="74" t="s">
        <v>253</v>
      </c>
      <c r="J141" s="75" t="s">
        <v>192</v>
      </c>
    </row>
    <row r="142" spans="1:10" s="76" customFormat="1" ht="15.05" customHeight="1" x14ac:dyDescent="0.25">
      <c r="A142" s="77"/>
      <c r="B142" s="28"/>
      <c r="C142" s="62" t="s">
        <v>204</v>
      </c>
      <c r="D142" s="74">
        <v>20</v>
      </c>
      <c r="E142" s="74">
        <v>57</v>
      </c>
      <c r="F142" s="75">
        <v>3.21</v>
      </c>
      <c r="G142" s="75">
        <v>2.1</v>
      </c>
      <c r="H142" s="74" t="s">
        <v>281</v>
      </c>
      <c r="I142" s="74" t="s">
        <v>274</v>
      </c>
      <c r="J142" s="75" t="s">
        <v>192</v>
      </c>
    </row>
    <row r="143" spans="1:10" s="76" customFormat="1" ht="15.05" customHeight="1" x14ac:dyDescent="0.25">
      <c r="A143" s="77"/>
      <c r="B143" s="28"/>
      <c r="C143" s="62" t="s">
        <v>108</v>
      </c>
      <c r="D143" s="74">
        <v>32</v>
      </c>
      <c r="E143" s="74">
        <v>32</v>
      </c>
      <c r="F143" s="75">
        <v>7.5</v>
      </c>
      <c r="G143" s="75">
        <v>2</v>
      </c>
      <c r="H143" s="74" t="s">
        <v>241</v>
      </c>
      <c r="I143" s="74" t="s">
        <v>253</v>
      </c>
      <c r="J143" s="75" t="s">
        <v>194</v>
      </c>
    </row>
    <row r="144" spans="1:10" s="76" customFormat="1" ht="15.05" customHeight="1" x14ac:dyDescent="0.25">
      <c r="A144" s="77"/>
      <c r="B144" s="28"/>
      <c r="C144" s="62" t="s">
        <v>109</v>
      </c>
      <c r="D144" s="74">
        <v>17</v>
      </c>
      <c r="E144" s="74">
        <v>31</v>
      </c>
      <c r="F144" s="75">
        <v>4.0999999999999996</v>
      </c>
      <c r="G144" s="75">
        <v>2.4</v>
      </c>
      <c r="H144" s="74" t="s">
        <v>276</v>
      </c>
      <c r="I144" s="74" t="s">
        <v>232</v>
      </c>
      <c r="J144" s="75" t="s">
        <v>192</v>
      </c>
    </row>
    <row r="145" spans="1:10" s="80" customFormat="1" ht="15.05" customHeight="1" x14ac:dyDescent="0.25">
      <c r="A145" s="77"/>
      <c r="B145" s="77" t="s">
        <v>20</v>
      </c>
      <c r="C145" s="70"/>
      <c r="D145" s="94">
        <f>SUM(D119:D144)</f>
        <v>516</v>
      </c>
      <c r="E145" s="94">
        <f>SUM(E119:E144)</f>
        <v>936</v>
      </c>
      <c r="F145" s="95">
        <f>SUM(F119:F144)</f>
        <v>80.989999999999995</v>
      </c>
      <c r="G145" s="95">
        <f>SUM(G119:G144)</f>
        <v>46.7</v>
      </c>
      <c r="H145" s="78" t="s">
        <v>193</v>
      </c>
      <c r="I145" s="78" t="s">
        <v>193</v>
      </c>
      <c r="J145" s="95" t="s">
        <v>193</v>
      </c>
    </row>
    <row r="146" spans="1:10" s="76" customFormat="1" ht="15.05" customHeight="1" x14ac:dyDescent="0.25">
      <c r="A146" s="148" t="s">
        <v>110</v>
      </c>
      <c r="B146" s="120" t="s">
        <v>5</v>
      </c>
      <c r="C146" s="138" t="s">
        <v>338</v>
      </c>
      <c r="D146" s="149">
        <v>18</v>
      </c>
      <c r="E146" s="149">
        <v>44</v>
      </c>
      <c r="F146" s="150">
        <v>2.0499999999999998</v>
      </c>
      <c r="G146" s="150">
        <v>1.6</v>
      </c>
      <c r="H146" s="149" t="s">
        <v>285</v>
      </c>
      <c r="I146" s="149" t="s">
        <v>284</v>
      </c>
      <c r="J146" s="150" t="s">
        <v>192</v>
      </c>
    </row>
    <row r="147" spans="1:10" s="76" customFormat="1" ht="15.05" customHeight="1" x14ac:dyDescent="0.25">
      <c r="A147" s="82" t="s">
        <v>111</v>
      </c>
      <c r="B147" s="15" t="s">
        <v>14</v>
      </c>
      <c r="C147" s="83" t="s">
        <v>206</v>
      </c>
      <c r="D147" s="84">
        <v>25</v>
      </c>
      <c r="E147" s="84">
        <v>29</v>
      </c>
      <c r="F147" s="85">
        <v>7.1</v>
      </c>
      <c r="G147" s="85">
        <v>4.0999999999999996</v>
      </c>
      <c r="H147" s="84" t="s">
        <v>235</v>
      </c>
      <c r="I147" s="84" t="s">
        <v>275</v>
      </c>
      <c r="J147" s="85" t="s">
        <v>194</v>
      </c>
    </row>
    <row r="148" spans="1:10" s="76" customFormat="1" ht="15.05" customHeight="1" x14ac:dyDescent="0.25">
      <c r="A148" s="77"/>
      <c r="B148" s="28"/>
      <c r="C148" s="86" t="s">
        <v>339</v>
      </c>
      <c r="D148" s="74">
        <v>100</v>
      </c>
      <c r="E148" s="74">
        <v>97</v>
      </c>
      <c r="F148" s="75">
        <v>29.9</v>
      </c>
      <c r="G148" s="75">
        <v>17.2</v>
      </c>
      <c r="H148" s="74" t="s">
        <v>236</v>
      </c>
      <c r="I148" s="74" t="s">
        <v>233</v>
      </c>
      <c r="J148" s="75" t="s">
        <v>194</v>
      </c>
    </row>
    <row r="149" spans="1:10" s="76" customFormat="1" ht="15.05" customHeight="1" x14ac:dyDescent="0.25">
      <c r="A149" s="77"/>
      <c r="B149" s="28"/>
      <c r="C149" s="73" t="s">
        <v>113</v>
      </c>
      <c r="D149" s="74">
        <v>81</v>
      </c>
      <c r="E149" s="74">
        <v>93</v>
      </c>
      <c r="F149" s="75">
        <v>23.4</v>
      </c>
      <c r="G149" s="75">
        <v>15.1</v>
      </c>
      <c r="H149" s="74" t="s">
        <v>235</v>
      </c>
      <c r="I149" s="74" t="s">
        <v>233</v>
      </c>
      <c r="J149" s="75" t="s">
        <v>194</v>
      </c>
    </row>
    <row r="150" spans="1:10" s="76" customFormat="1" ht="15.05" customHeight="1" x14ac:dyDescent="0.25">
      <c r="A150" s="77"/>
      <c r="B150" s="28"/>
      <c r="C150" s="62" t="s">
        <v>114</v>
      </c>
      <c r="D150" s="74">
        <v>52</v>
      </c>
      <c r="E150" s="74">
        <v>71</v>
      </c>
      <c r="F150" s="75">
        <v>13.7</v>
      </c>
      <c r="G150" s="75">
        <v>8.6</v>
      </c>
      <c r="H150" s="74" t="s">
        <v>257</v>
      </c>
      <c r="I150" s="74" t="s">
        <v>232</v>
      </c>
      <c r="J150" s="75" t="s">
        <v>194</v>
      </c>
    </row>
    <row r="151" spans="1:10" s="76" customFormat="1" ht="15.05" customHeight="1" x14ac:dyDescent="0.25">
      <c r="A151" s="77"/>
      <c r="B151" s="28"/>
      <c r="C151" s="62" t="s">
        <v>115</v>
      </c>
      <c r="D151" s="74">
        <v>52</v>
      </c>
      <c r="E151" s="74">
        <v>70</v>
      </c>
      <c r="F151" s="75">
        <v>12.9</v>
      </c>
      <c r="G151" s="75">
        <v>8.1</v>
      </c>
      <c r="H151" s="74" t="s">
        <v>257</v>
      </c>
      <c r="I151" s="74" t="s">
        <v>232</v>
      </c>
      <c r="J151" s="75" t="s">
        <v>194</v>
      </c>
    </row>
    <row r="152" spans="1:10" s="80" customFormat="1" ht="15.05" customHeight="1" x14ac:dyDescent="0.25">
      <c r="A152" s="77"/>
      <c r="B152" s="77" t="s">
        <v>16</v>
      </c>
      <c r="C152" s="70"/>
      <c r="D152" s="78">
        <f>SUM(D147:D151)</f>
        <v>310</v>
      </c>
      <c r="E152" s="78">
        <f>SUM(E147:E151)</f>
        <v>360</v>
      </c>
      <c r="F152" s="79">
        <f>SUM(F147:F151)</f>
        <v>87</v>
      </c>
      <c r="G152" s="79">
        <f>SUM(G147:G151)</f>
        <v>53.1</v>
      </c>
      <c r="H152" s="78" t="s">
        <v>193</v>
      </c>
      <c r="I152" s="78" t="s">
        <v>193</v>
      </c>
      <c r="J152" s="79" t="s">
        <v>193</v>
      </c>
    </row>
    <row r="153" spans="1:10" s="76" customFormat="1" ht="15.05" customHeight="1" x14ac:dyDescent="0.25">
      <c r="A153" s="77"/>
      <c r="B153" s="28" t="s">
        <v>5</v>
      </c>
      <c r="C153" s="62" t="s">
        <v>118</v>
      </c>
      <c r="D153" s="74">
        <v>4</v>
      </c>
      <c r="E153" s="74">
        <v>5</v>
      </c>
      <c r="F153" s="75">
        <v>4</v>
      </c>
      <c r="G153" s="75">
        <v>4</v>
      </c>
      <c r="H153" s="74" t="s">
        <v>254</v>
      </c>
      <c r="I153" s="74" t="s">
        <v>286</v>
      </c>
      <c r="J153" s="75" t="s">
        <v>192</v>
      </c>
    </row>
    <row r="154" spans="1:10" s="76" customFormat="1" ht="15.05" customHeight="1" x14ac:dyDescent="0.25">
      <c r="A154" s="77"/>
      <c r="C154" s="62" t="s">
        <v>116</v>
      </c>
      <c r="D154" s="74">
        <v>17</v>
      </c>
      <c r="E154" s="74">
        <v>53</v>
      </c>
      <c r="F154" s="75">
        <v>2.2000000000000002</v>
      </c>
      <c r="G154" s="75">
        <v>0.8</v>
      </c>
      <c r="H154" s="74" t="s">
        <v>288</v>
      </c>
      <c r="I154" s="74" t="s">
        <v>286</v>
      </c>
      <c r="J154" s="75" t="s">
        <v>192</v>
      </c>
    </row>
    <row r="155" spans="1:10" s="76" customFormat="1" ht="15.05" customHeight="1" x14ac:dyDescent="0.25">
      <c r="A155" s="77"/>
      <c r="B155" s="28"/>
      <c r="C155" s="62" t="s">
        <v>117</v>
      </c>
      <c r="D155" s="74">
        <v>17</v>
      </c>
      <c r="E155" s="74">
        <v>30</v>
      </c>
      <c r="F155" s="75">
        <v>1.1000000000000001</v>
      </c>
      <c r="G155" s="75">
        <v>0.6</v>
      </c>
      <c r="H155" s="74" t="s">
        <v>287</v>
      </c>
      <c r="I155" s="74" t="s">
        <v>234</v>
      </c>
      <c r="J155" s="75" t="s">
        <v>192</v>
      </c>
    </row>
    <row r="156" spans="1:10" s="80" customFormat="1" ht="15.05" customHeight="1" x14ac:dyDescent="0.25">
      <c r="A156" s="77"/>
      <c r="B156" s="77" t="s">
        <v>20</v>
      </c>
      <c r="C156" s="70"/>
      <c r="D156" s="78">
        <f>SUM(D153:D155)</f>
        <v>38</v>
      </c>
      <c r="E156" s="78">
        <f>SUM(E153:E155)</f>
        <v>88</v>
      </c>
      <c r="F156" s="79">
        <f t="shared" ref="F156:G156" si="9">SUM(F153:F155)</f>
        <v>7.3000000000000007</v>
      </c>
      <c r="G156" s="79">
        <f t="shared" si="9"/>
        <v>5.3999999999999995</v>
      </c>
      <c r="H156" s="78" t="s">
        <v>193</v>
      </c>
      <c r="I156" s="78" t="s">
        <v>193</v>
      </c>
      <c r="J156" s="79" t="s">
        <v>193</v>
      </c>
    </row>
    <row r="157" spans="1:10" s="76" customFormat="1" ht="15.05" customHeight="1" x14ac:dyDescent="0.25">
      <c r="A157" s="148" t="s">
        <v>119</v>
      </c>
      <c r="B157" s="120" t="s">
        <v>5</v>
      </c>
      <c r="C157" s="138" t="s">
        <v>207</v>
      </c>
      <c r="D157" s="149">
        <v>17</v>
      </c>
      <c r="E157" s="149">
        <v>28</v>
      </c>
      <c r="F157" s="150">
        <v>1.9</v>
      </c>
      <c r="G157" s="150">
        <v>0.9</v>
      </c>
      <c r="H157" s="149" t="s">
        <v>289</v>
      </c>
      <c r="I157" s="149" t="s">
        <v>238</v>
      </c>
      <c r="J157" s="150" t="s">
        <v>192</v>
      </c>
    </row>
    <row r="158" spans="1:10" s="76" customFormat="1" ht="15.05" customHeight="1" x14ac:dyDescent="0.25">
      <c r="A158" s="148" t="s">
        <v>121</v>
      </c>
      <c r="B158" s="120" t="s">
        <v>5</v>
      </c>
      <c r="C158" s="151" t="s">
        <v>340</v>
      </c>
      <c r="D158" s="149">
        <v>17</v>
      </c>
      <c r="E158" s="149">
        <v>17</v>
      </c>
      <c r="F158" s="150">
        <v>0.74</v>
      </c>
      <c r="G158" s="150">
        <v>0.4</v>
      </c>
      <c r="H158" s="149" t="s">
        <v>290</v>
      </c>
      <c r="I158" s="149" t="s">
        <v>238</v>
      </c>
      <c r="J158" s="150" t="s">
        <v>192</v>
      </c>
    </row>
    <row r="159" spans="1:10" s="76" customFormat="1" ht="15.05" customHeight="1" x14ac:dyDescent="0.25">
      <c r="A159" s="77" t="s">
        <v>122</v>
      </c>
      <c r="B159" s="28" t="s">
        <v>14</v>
      </c>
      <c r="C159" s="62" t="s">
        <v>123</v>
      </c>
      <c r="D159" s="74">
        <v>90</v>
      </c>
      <c r="E159" s="74">
        <v>127</v>
      </c>
      <c r="F159" s="75">
        <v>26.1</v>
      </c>
      <c r="G159" s="75">
        <v>15.2</v>
      </c>
      <c r="H159" s="74" t="s">
        <v>235</v>
      </c>
      <c r="I159" s="74" t="s">
        <v>291</v>
      </c>
      <c r="J159" s="75" t="s">
        <v>194</v>
      </c>
    </row>
    <row r="160" spans="1:10" s="76" customFormat="1" ht="15.05" customHeight="1" x14ac:dyDescent="0.25">
      <c r="A160" s="77"/>
      <c r="B160" s="28"/>
      <c r="C160" s="73" t="s">
        <v>341</v>
      </c>
      <c r="D160" s="74">
        <v>118</v>
      </c>
      <c r="E160" s="74">
        <v>155</v>
      </c>
      <c r="F160" s="75">
        <v>38</v>
      </c>
      <c r="G160" s="75">
        <v>23.2</v>
      </c>
      <c r="H160" s="74" t="s">
        <v>235</v>
      </c>
      <c r="I160" s="74" t="s">
        <v>234</v>
      </c>
      <c r="J160" s="75" t="s">
        <v>194</v>
      </c>
    </row>
    <row r="161" spans="1:10" s="76" customFormat="1" ht="15.05" customHeight="1" x14ac:dyDescent="0.25">
      <c r="A161" s="77"/>
      <c r="B161" s="28"/>
      <c r="C161" s="73" t="s">
        <v>124</v>
      </c>
      <c r="D161" s="74">
        <v>98</v>
      </c>
      <c r="E161" s="74">
        <v>137</v>
      </c>
      <c r="F161" s="75">
        <v>31.8</v>
      </c>
      <c r="G161" s="75">
        <v>21.8</v>
      </c>
      <c r="H161" s="74" t="s">
        <v>235</v>
      </c>
      <c r="I161" s="74" t="s">
        <v>232</v>
      </c>
      <c r="J161" s="75" t="s">
        <v>194</v>
      </c>
    </row>
    <row r="162" spans="1:10" s="76" customFormat="1" ht="15.05" customHeight="1" x14ac:dyDescent="0.25">
      <c r="A162" s="77"/>
      <c r="B162" s="28"/>
      <c r="C162" s="73" t="s">
        <v>342</v>
      </c>
      <c r="D162" s="74">
        <v>60</v>
      </c>
      <c r="E162" s="74">
        <v>78</v>
      </c>
      <c r="F162" s="75">
        <v>16.5</v>
      </c>
      <c r="G162" s="75">
        <v>10.95</v>
      </c>
      <c r="H162" s="74" t="s">
        <v>235</v>
      </c>
      <c r="I162" s="74" t="s">
        <v>233</v>
      </c>
      <c r="J162" s="75" t="s">
        <v>194</v>
      </c>
    </row>
    <row r="163" spans="1:10" s="80" customFormat="1" ht="15.05" customHeight="1" x14ac:dyDescent="0.25">
      <c r="A163" s="77"/>
      <c r="B163" s="77" t="s">
        <v>16</v>
      </c>
      <c r="C163" s="77"/>
      <c r="D163" s="78">
        <f>SUM(D159:D162)</f>
        <v>366</v>
      </c>
      <c r="E163" s="78">
        <f>SUM(E159:E162)</f>
        <v>497</v>
      </c>
      <c r="F163" s="79">
        <f t="shared" ref="F163:G163" si="10">SUM(F159:F162)</f>
        <v>112.39999999999999</v>
      </c>
      <c r="G163" s="79">
        <f t="shared" si="10"/>
        <v>71.150000000000006</v>
      </c>
      <c r="H163" s="78" t="s">
        <v>193</v>
      </c>
      <c r="I163" s="78" t="s">
        <v>193</v>
      </c>
      <c r="J163" s="79" t="s">
        <v>193</v>
      </c>
    </row>
    <row r="164" spans="1:10" s="76" customFormat="1" ht="15.05" customHeight="1" x14ac:dyDescent="0.25">
      <c r="A164" s="77"/>
      <c r="B164" s="28" t="s">
        <v>5</v>
      </c>
      <c r="C164" s="62" t="s">
        <v>125</v>
      </c>
      <c r="D164" s="74">
        <v>15</v>
      </c>
      <c r="E164" s="74">
        <v>41</v>
      </c>
      <c r="F164" s="75">
        <v>2.19</v>
      </c>
      <c r="G164" s="75">
        <v>0.9</v>
      </c>
      <c r="H164" s="74" t="s">
        <v>239</v>
      </c>
      <c r="I164" s="74" t="s">
        <v>258</v>
      </c>
      <c r="J164" s="75" t="s">
        <v>192</v>
      </c>
    </row>
    <row r="165" spans="1:10" s="76" customFormat="1" ht="15.05" customHeight="1" x14ac:dyDescent="0.25">
      <c r="A165" s="77"/>
      <c r="B165" s="28"/>
      <c r="C165" s="62" t="s">
        <v>343</v>
      </c>
      <c r="D165" s="74">
        <v>16</v>
      </c>
      <c r="E165" s="74">
        <v>31</v>
      </c>
      <c r="F165" s="75">
        <v>1.4</v>
      </c>
      <c r="G165" s="75">
        <v>0.7</v>
      </c>
      <c r="H165" s="74" t="s">
        <v>293</v>
      </c>
      <c r="I165" s="74" t="s">
        <v>238</v>
      </c>
      <c r="J165" s="75" t="s">
        <v>192</v>
      </c>
    </row>
    <row r="166" spans="1:10" s="76" customFormat="1" ht="15.05" customHeight="1" x14ac:dyDescent="0.25">
      <c r="A166" s="77"/>
      <c r="B166" s="28"/>
      <c r="C166" s="62" t="s">
        <v>126</v>
      </c>
      <c r="D166" s="74">
        <v>33</v>
      </c>
      <c r="E166" s="74">
        <v>81</v>
      </c>
      <c r="F166" s="75">
        <v>4.78</v>
      </c>
      <c r="G166" s="75">
        <v>2.6</v>
      </c>
      <c r="H166" s="74" t="s">
        <v>285</v>
      </c>
      <c r="I166" s="74" t="s">
        <v>238</v>
      </c>
      <c r="J166" s="75" t="s">
        <v>192</v>
      </c>
    </row>
    <row r="167" spans="1:10" s="76" customFormat="1" ht="15.05" customHeight="1" x14ac:dyDescent="0.25">
      <c r="A167" s="77"/>
      <c r="B167" s="28"/>
      <c r="C167" s="73" t="s">
        <v>344</v>
      </c>
      <c r="D167" s="74">
        <v>12</v>
      </c>
      <c r="E167" s="74">
        <v>33</v>
      </c>
      <c r="F167" s="75">
        <v>2.64</v>
      </c>
      <c r="G167" s="75">
        <v>0.9</v>
      </c>
      <c r="H167" s="74" t="s">
        <v>239</v>
      </c>
      <c r="I167" s="74" t="s">
        <v>292</v>
      </c>
      <c r="J167" s="75" t="s">
        <v>192</v>
      </c>
    </row>
    <row r="168" spans="1:10" s="76" customFormat="1" ht="15.05" customHeight="1" x14ac:dyDescent="0.25">
      <c r="A168" s="77"/>
      <c r="B168" s="28"/>
      <c r="C168" s="62" t="s">
        <v>127</v>
      </c>
      <c r="D168" s="74">
        <v>21</v>
      </c>
      <c r="E168" s="74">
        <v>54</v>
      </c>
      <c r="F168" s="75">
        <v>2.4</v>
      </c>
      <c r="G168" s="75">
        <v>1.6</v>
      </c>
      <c r="H168" s="74" t="s">
        <v>239</v>
      </c>
      <c r="I168" s="74" t="s">
        <v>238</v>
      </c>
      <c r="J168" s="75" t="s">
        <v>192</v>
      </c>
    </row>
    <row r="169" spans="1:10" s="76" customFormat="1" ht="15.05" customHeight="1" x14ac:dyDescent="0.25">
      <c r="A169" s="77"/>
      <c r="B169" s="28"/>
      <c r="C169" s="62" t="s">
        <v>128</v>
      </c>
      <c r="D169" s="74">
        <v>18</v>
      </c>
      <c r="E169" s="74">
        <v>47</v>
      </c>
      <c r="F169" s="75">
        <v>2</v>
      </c>
      <c r="G169" s="75">
        <v>1</v>
      </c>
      <c r="H169" s="74" t="s">
        <v>239</v>
      </c>
      <c r="I169" s="74" t="s">
        <v>286</v>
      </c>
      <c r="J169" s="75" t="s">
        <v>192</v>
      </c>
    </row>
    <row r="170" spans="1:10" s="80" customFormat="1" ht="15.05" customHeight="1" x14ac:dyDescent="0.25">
      <c r="A170" s="77"/>
      <c r="B170" s="77" t="s">
        <v>20</v>
      </c>
      <c r="C170" s="77"/>
      <c r="D170" s="78">
        <f>SUM(D164:D169)</f>
        <v>115</v>
      </c>
      <c r="E170" s="78">
        <f>SUM(E164:E169)</f>
        <v>287</v>
      </c>
      <c r="F170" s="79">
        <f t="shared" ref="F170:G170" si="11">SUM(F164:F169)</f>
        <v>15.410000000000002</v>
      </c>
      <c r="G170" s="79">
        <f t="shared" si="11"/>
        <v>7.7000000000000011</v>
      </c>
      <c r="H170" s="78" t="s">
        <v>193</v>
      </c>
      <c r="I170" s="78" t="s">
        <v>193</v>
      </c>
      <c r="J170" s="79" t="s">
        <v>193</v>
      </c>
    </row>
    <row r="171" spans="1:10" s="76" customFormat="1" ht="15.05" customHeight="1" x14ac:dyDescent="0.25">
      <c r="A171" s="82" t="s">
        <v>129</v>
      </c>
      <c r="B171" s="15" t="s">
        <v>14</v>
      </c>
      <c r="C171" s="72" t="s">
        <v>345</v>
      </c>
      <c r="D171" s="84">
        <v>42</v>
      </c>
      <c r="E171" s="84">
        <v>58</v>
      </c>
      <c r="F171" s="85">
        <v>11.65</v>
      </c>
      <c r="G171" s="85">
        <v>6.8</v>
      </c>
      <c r="H171" s="84" t="s">
        <v>244</v>
      </c>
      <c r="I171" s="84" t="s">
        <v>246</v>
      </c>
      <c r="J171" s="85" t="s">
        <v>194</v>
      </c>
    </row>
    <row r="172" spans="1:10" s="76" customFormat="1" ht="15.05" customHeight="1" x14ac:dyDescent="0.25">
      <c r="A172" s="140"/>
      <c r="B172" s="127" t="s">
        <v>5</v>
      </c>
      <c r="C172" s="145" t="s">
        <v>129</v>
      </c>
      <c r="D172" s="146">
        <v>23</v>
      </c>
      <c r="E172" s="146">
        <v>26</v>
      </c>
      <c r="F172" s="147">
        <v>1.71</v>
      </c>
      <c r="G172" s="147">
        <v>1.3</v>
      </c>
      <c r="H172" s="146" t="s">
        <v>294</v>
      </c>
      <c r="I172" s="146" t="s">
        <v>258</v>
      </c>
      <c r="J172" s="147" t="s">
        <v>192</v>
      </c>
    </row>
    <row r="173" spans="1:10" s="76" customFormat="1" ht="15.05" customHeight="1" x14ac:dyDescent="0.25">
      <c r="A173" s="77" t="s">
        <v>130</v>
      </c>
      <c r="B173" s="28" t="s">
        <v>14</v>
      </c>
      <c r="C173" s="73" t="s">
        <v>346</v>
      </c>
      <c r="D173" s="74">
        <v>90</v>
      </c>
      <c r="E173" s="74">
        <v>94</v>
      </c>
      <c r="F173" s="75">
        <v>21</v>
      </c>
      <c r="G173" s="75">
        <v>12.2</v>
      </c>
      <c r="H173" s="74" t="s">
        <v>235</v>
      </c>
      <c r="I173" s="74" t="s">
        <v>232</v>
      </c>
      <c r="J173" s="75" t="s">
        <v>194</v>
      </c>
    </row>
    <row r="174" spans="1:10" s="76" customFormat="1" ht="15.05" customHeight="1" x14ac:dyDescent="0.25">
      <c r="A174" s="77"/>
      <c r="B174" s="28"/>
      <c r="C174" s="62" t="s">
        <v>132</v>
      </c>
      <c r="D174" s="74">
        <v>50</v>
      </c>
      <c r="E174" s="74">
        <v>44</v>
      </c>
      <c r="F174" s="75">
        <v>10.3</v>
      </c>
      <c r="G174" s="75">
        <v>5.8</v>
      </c>
      <c r="H174" s="74" t="s">
        <v>250</v>
      </c>
      <c r="I174" s="74" t="s">
        <v>267</v>
      </c>
      <c r="J174" s="75" t="s">
        <v>194</v>
      </c>
    </row>
    <row r="175" spans="1:10" s="76" customFormat="1" ht="15.05" customHeight="1" x14ac:dyDescent="0.25">
      <c r="A175" s="77"/>
      <c r="B175" s="28"/>
      <c r="C175" s="114" t="s">
        <v>208</v>
      </c>
      <c r="D175" s="74">
        <v>90</v>
      </c>
      <c r="E175" s="74">
        <v>89</v>
      </c>
      <c r="F175" s="75">
        <v>24</v>
      </c>
      <c r="G175" s="75">
        <v>14.4</v>
      </c>
      <c r="H175" s="74" t="s">
        <v>235</v>
      </c>
      <c r="I175" s="74" t="s">
        <v>232</v>
      </c>
      <c r="J175" s="75" t="s">
        <v>194</v>
      </c>
    </row>
    <row r="176" spans="1:10" s="76" customFormat="1" ht="15.05" customHeight="1" x14ac:dyDescent="0.25">
      <c r="A176" s="77"/>
      <c r="B176" s="28"/>
      <c r="C176" s="114" t="s">
        <v>295</v>
      </c>
      <c r="D176" s="74">
        <v>60</v>
      </c>
      <c r="E176" s="74">
        <v>61</v>
      </c>
      <c r="F176" s="75">
        <v>15.8</v>
      </c>
      <c r="G176" s="75">
        <v>10.8</v>
      </c>
      <c r="H176" s="74" t="s">
        <v>235</v>
      </c>
      <c r="I176" s="74" t="s">
        <v>232</v>
      </c>
      <c r="J176" s="75" t="s">
        <v>194</v>
      </c>
    </row>
    <row r="177" spans="1:10" s="76" customFormat="1" ht="15.05" customHeight="1" x14ac:dyDescent="0.25">
      <c r="A177" s="77"/>
      <c r="B177" s="28"/>
      <c r="C177" s="62" t="s">
        <v>347</v>
      </c>
      <c r="D177" s="74">
        <v>44</v>
      </c>
      <c r="E177" s="74">
        <v>36</v>
      </c>
      <c r="F177" s="75">
        <v>11.6</v>
      </c>
      <c r="G177" s="75">
        <v>6.2</v>
      </c>
      <c r="H177" s="74" t="s">
        <v>235</v>
      </c>
      <c r="I177" s="74" t="s">
        <v>233</v>
      </c>
      <c r="J177" s="75" t="s">
        <v>194</v>
      </c>
    </row>
    <row r="178" spans="1:10" s="76" customFormat="1" ht="15.05" customHeight="1" x14ac:dyDescent="0.25">
      <c r="A178" s="77"/>
      <c r="B178" s="28"/>
      <c r="C178" s="62" t="s">
        <v>296</v>
      </c>
      <c r="D178" s="74">
        <v>36</v>
      </c>
      <c r="E178" s="74">
        <v>37</v>
      </c>
      <c r="F178" s="75">
        <v>8.8000000000000007</v>
      </c>
      <c r="G178" s="75">
        <v>5.4</v>
      </c>
      <c r="H178" s="74" t="s">
        <v>235</v>
      </c>
      <c r="I178" s="74" t="s">
        <v>232</v>
      </c>
      <c r="J178" s="75" t="s">
        <v>194</v>
      </c>
    </row>
    <row r="179" spans="1:10" s="80" customFormat="1" ht="15.05" customHeight="1" x14ac:dyDescent="0.25">
      <c r="A179" s="77"/>
      <c r="B179" s="77" t="s">
        <v>16</v>
      </c>
      <c r="C179" s="77"/>
      <c r="D179" s="78">
        <f>SUM(D173:D178)</f>
        <v>370</v>
      </c>
      <c r="E179" s="78">
        <f t="shared" ref="E179:G179" si="12">SUM(E173:E178)</f>
        <v>361</v>
      </c>
      <c r="F179" s="78">
        <f t="shared" si="12"/>
        <v>91.499999999999986</v>
      </c>
      <c r="G179" s="78">
        <f t="shared" si="12"/>
        <v>54.800000000000004</v>
      </c>
      <c r="H179" s="78" t="s">
        <v>193</v>
      </c>
      <c r="I179" s="78" t="s">
        <v>193</v>
      </c>
      <c r="J179" s="79" t="s">
        <v>193</v>
      </c>
    </row>
    <row r="180" spans="1:10" s="76" customFormat="1" ht="15.05" customHeight="1" x14ac:dyDescent="0.25">
      <c r="A180" s="77"/>
      <c r="B180" s="28" t="s">
        <v>5</v>
      </c>
      <c r="C180" s="62" t="s">
        <v>348</v>
      </c>
      <c r="D180" s="74">
        <v>80</v>
      </c>
      <c r="E180" s="74">
        <v>67</v>
      </c>
      <c r="F180" s="75">
        <v>9.4499999999999993</v>
      </c>
      <c r="G180" s="75">
        <v>4.5999999999999996</v>
      </c>
      <c r="H180" s="74" t="s">
        <v>282</v>
      </c>
      <c r="I180" s="74" t="s">
        <v>238</v>
      </c>
      <c r="J180" s="75" t="s">
        <v>194</v>
      </c>
    </row>
    <row r="181" spans="1:10" s="76" customFormat="1" ht="15.05" customHeight="1" x14ac:dyDescent="0.25">
      <c r="A181" s="77"/>
      <c r="B181" s="28"/>
      <c r="C181" s="62" t="s">
        <v>297</v>
      </c>
      <c r="D181" s="74">
        <v>60</v>
      </c>
      <c r="E181" s="74">
        <v>123</v>
      </c>
      <c r="F181" s="75">
        <v>11.6</v>
      </c>
      <c r="G181" s="75">
        <v>7</v>
      </c>
      <c r="H181" s="74" t="s">
        <v>240</v>
      </c>
      <c r="I181" s="74" t="s">
        <v>253</v>
      </c>
      <c r="J181" s="75" t="s">
        <v>192</v>
      </c>
    </row>
    <row r="182" spans="1:10" s="76" customFormat="1" ht="15.05" customHeight="1" x14ac:dyDescent="0.25">
      <c r="A182" s="77"/>
      <c r="B182" s="28"/>
      <c r="C182" s="62" t="s">
        <v>209</v>
      </c>
      <c r="D182" s="74">
        <v>16</v>
      </c>
      <c r="E182" s="74">
        <v>41</v>
      </c>
      <c r="F182" s="75">
        <v>2.1</v>
      </c>
      <c r="G182" s="75">
        <v>0.9</v>
      </c>
      <c r="H182" s="74" t="s">
        <v>241</v>
      </c>
      <c r="I182" s="74" t="s">
        <v>238</v>
      </c>
      <c r="J182" s="75" t="s">
        <v>192</v>
      </c>
    </row>
    <row r="183" spans="1:10" s="76" customFormat="1" ht="15.05" customHeight="1" x14ac:dyDescent="0.25">
      <c r="A183" s="77"/>
      <c r="B183" s="77" t="s">
        <v>20</v>
      </c>
      <c r="C183" s="28"/>
      <c r="D183" s="78">
        <f>SUM(D180:D182)</f>
        <v>156</v>
      </c>
      <c r="E183" s="78">
        <f>SUM(E180:E182)</f>
        <v>231</v>
      </c>
      <c r="F183" s="79">
        <f>SUM(F180:F182)</f>
        <v>23.15</v>
      </c>
      <c r="G183" s="79">
        <f>SUM(G180:G182)</f>
        <v>12.5</v>
      </c>
      <c r="H183" s="78" t="s">
        <v>193</v>
      </c>
      <c r="I183" s="78" t="s">
        <v>193</v>
      </c>
      <c r="J183" s="79" t="s">
        <v>193</v>
      </c>
    </row>
    <row r="184" spans="1:10" s="76" customFormat="1" ht="15.05" customHeight="1" x14ac:dyDescent="0.25">
      <c r="A184" s="82" t="s">
        <v>136</v>
      </c>
      <c r="B184" s="15" t="s">
        <v>14</v>
      </c>
      <c r="C184" s="72" t="s">
        <v>349</v>
      </c>
      <c r="D184" s="84">
        <v>22</v>
      </c>
      <c r="E184" s="84">
        <v>28</v>
      </c>
      <c r="F184" s="85">
        <v>7.2</v>
      </c>
      <c r="G184" s="85">
        <v>4.2</v>
      </c>
      <c r="H184" s="84" t="s">
        <v>257</v>
      </c>
      <c r="I184" s="84" t="s">
        <v>232</v>
      </c>
      <c r="J184" s="85" t="s">
        <v>194</v>
      </c>
    </row>
    <row r="185" spans="1:10" s="76" customFormat="1" ht="15.05" customHeight="1" x14ac:dyDescent="0.25">
      <c r="A185" s="77"/>
      <c r="B185" s="28"/>
      <c r="C185" s="62" t="s">
        <v>137</v>
      </c>
      <c r="D185" s="74">
        <v>57</v>
      </c>
      <c r="E185" s="74">
        <v>79</v>
      </c>
      <c r="F185" s="75">
        <v>16.5</v>
      </c>
      <c r="G185" s="75">
        <v>11</v>
      </c>
      <c r="H185" s="74" t="s">
        <v>257</v>
      </c>
      <c r="I185" s="74" t="s">
        <v>234</v>
      </c>
      <c r="J185" s="75" t="s">
        <v>194</v>
      </c>
    </row>
    <row r="186" spans="1:10" s="76" customFormat="1" ht="15.05" customHeight="1" x14ac:dyDescent="0.25">
      <c r="A186" s="77"/>
      <c r="B186" s="28"/>
      <c r="C186" s="62" t="s">
        <v>138</v>
      </c>
      <c r="D186" s="74">
        <v>59</v>
      </c>
      <c r="E186" s="74">
        <v>75</v>
      </c>
      <c r="F186" s="75">
        <v>14.37</v>
      </c>
      <c r="G186" s="75">
        <v>9</v>
      </c>
      <c r="H186" s="74" t="s">
        <v>244</v>
      </c>
      <c r="I186" s="74" t="s">
        <v>233</v>
      </c>
      <c r="J186" s="75" t="s">
        <v>194</v>
      </c>
    </row>
    <row r="187" spans="1:10" s="80" customFormat="1" ht="15.05" customHeight="1" x14ac:dyDescent="0.25">
      <c r="A187" s="77"/>
      <c r="B187" s="77" t="s">
        <v>16</v>
      </c>
      <c r="C187" s="77"/>
      <c r="D187" s="78">
        <f>SUM(D184:D186)</f>
        <v>138</v>
      </c>
      <c r="E187" s="78">
        <f>SUM(E184:E186)</f>
        <v>182</v>
      </c>
      <c r="F187" s="79">
        <f t="shared" ref="F187:G187" si="13">SUM(F184:F186)</f>
        <v>38.07</v>
      </c>
      <c r="G187" s="79">
        <f t="shared" si="13"/>
        <v>24.2</v>
      </c>
      <c r="H187" s="78" t="s">
        <v>193</v>
      </c>
      <c r="I187" s="78" t="s">
        <v>193</v>
      </c>
      <c r="J187" s="79" t="s">
        <v>193</v>
      </c>
    </row>
    <row r="188" spans="1:10" s="76" customFormat="1" ht="15.05" customHeight="1" x14ac:dyDescent="0.25">
      <c r="A188" s="77"/>
      <c r="B188" s="28" t="s">
        <v>5</v>
      </c>
      <c r="C188" s="62" t="s">
        <v>139</v>
      </c>
      <c r="D188" s="74">
        <v>17</v>
      </c>
      <c r="E188" s="74">
        <v>40</v>
      </c>
      <c r="F188" s="75">
        <v>2</v>
      </c>
      <c r="G188" s="75">
        <v>1</v>
      </c>
      <c r="H188" s="74" t="s">
        <v>255</v>
      </c>
      <c r="I188" s="74" t="s">
        <v>273</v>
      </c>
      <c r="J188" s="75" t="s">
        <v>192</v>
      </c>
    </row>
    <row r="189" spans="1:10" s="76" customFormat="1" ht="15.05" customHeight="1" x14ac:dyDescent="0.25">
      <c r="A189" s="77"/>
      <c r="B189" s="28"/>
      <c r="C189" s="62" t="s">
        <v>140</v>
      </c>
      <c r="D189" s="74">
        <v>25</v>
      </c>
      <c r="E189" s="74">
        <v>60</v>
      </c>
      <c r="F189" s="75">
        <v>2.9</v>
      </c>
      <c r="G189" s="75">
        <v>1.9</v>
      </c>
      <c r="H189" s="74" t="s">
        <v>265</v>
      </c>
      <c r="I189" s="74" t="s">
        <v>233</v>
      </c>
      <c r="J189" s="75" t="s">
        <v>192</v>
      </c>
    </row>
    <row r="190" spans="1:10" s="76" customFormat="1" ht="15.05" customHeight="1" x14ac:dyDescent="0.25">
      <c r="A190" s="77"/>
      <c r="B190" s="28"/>
      <c r="C190" s="62" t="s">
        <v>141</v>
      </c>
      <c r="D190" s="74">
        <v>15</v>
      </c>
      <c r="E190" s="74">
        <v>39</v>
      </c>
      <c r="F190" s="75">
        <v>1.74</v>
      </c>
      <c r="G190" s="75">
        <v>0.9</v>
      </c>
      <c r="H190" s="74" t="s">
        <v>288</v>
      </c>
      <c r="I190" s="74" t="s">
        <v>246</v>
      </c>
      <c r="J190" s="75" t="s">
        <v>192</v>
      </c>
    </row>
    <row r="191" spans="1:10" s="80" customFormat="1" ht="15.05" customHeight="1" x14ac:dyDescent="0.25">
      <c r="A191" s="77"/>
      <c r="B191" s="77" t="s">
        <v>20</v>
      </c>
      <c r="C191" s="77"/>
      <c r="D191" s="78">
        <f>SUM(D188:D190)</f>
        <v>57</v>
      </c>
      <c r="E191" s="78">
        <f>SUM(E188:E190)</f>
        <v>139</v>
      </c>
      <c r="F191" s="79">
        <f t="shared" ref="F191:G191" si="14">SUM(F188:F190)</f>
        <v>6.6400000000000006</v>
      </c>
      <c r="G191" s="79">
        <f t="shared" si="14"/>
        <v>3.8</v>
      </c>
      <c r="H191" s="78" t="s">
        <v>193</v>
      </c>
      <c r="I191" s="78" t="s">
        <v>193</v>
      </c>
      <c r="J191" s="79" t="s">
        <v>193</v>
      </c>
    </row>
    <row r="192" spans="1:10" s="76" customFormat="1" ht="15.05" customHeight="1" x14ac:dyDescent="0.25">
      <c r="A192" s="148" t="s">
        <v>142</v>
      </c>
      <c r="B192" s="120" t="s">
        <v>5</v>
      </c>
      <c r="C192" s="138" t="s">
        <v>143</v>
      </c>
      <c r="D192" s="149">
        <v>18</v>
      </c>
      <c r="E192" s="149">
        <v>39</v>
      </c>
      <c r="F192" s="150">
        <v>2.25</v>
      </c>
      <c r="G192" s="150">
        <v>1.5</v>
      </c>
      <c r="H192" s="149" t="s">
        <v>254</v>
      </c>
      <c r="I192" s="149" t="s">
        <v>238</v>
      </c>
      <c r="J192" s="150" t="s">
        <v>192</v>
      </c>
    </row>
    <row r="193" spans="1:10" s="76" customFormat="1" ht="15.05" customHeight="1" x14ac:dyDescent="0.25">
      <c r="A193" s="82" t="s">
        <v>144</v>
      </c>
      <c r="B193" s="15" t="s">
        <v>14</v>
      </c>
      <c r="C193" s="83" t="s">
        <v>210</v>
      </c>
      <c r="D193" s="84">
        <v>60</v>
      </c>
      <c r="E193" s="84">
        <v>72</v>
      </c>
      <c r="F193" s="85">
        <v>17.8</v>
      </c>
      <c r="G193" s="85">
        <v>12.6</v>
      </c>
      <c r="H193" s="84" t="s">
        <v>298</v>
      </c>
      <c r="I193" s="84" t="s">
        <v>291</v>
      </c>
      <c r="J193" s="85" t="s">
        <v>194</v>
      </c>
    </row>
    <row r="194" spans="1:10" s="76" customFormat="1" ht="15.05" customHeight="1" x14ac:dyDescent="0.25">
      <c r="A194" s="77"/>
      <c r="B194" s="28"/>
      <c r="C194" s="62" t="s">
        <v>145</v>
      </c>
      <c r="D194" s="74">
        <v>97</v>
      </c>
      <c r="E194" s="74">
        <v>111</v>
      </c>
      <c r="F194" s="75">
        <v>24.21</v>
      </c>
      <c r="G194" s="75">
        <v>14.1</v>
      </c>
      <c r="H194" s="74" t="s">
        <v>244</v>
      </c>
      <c r="I194" s="74" t="s">
        <v>234</v>
      </c>
      <c r="J194" s="75" t="s">
        <v>194</v>
      </c>
    </row>
    <row r="195" spans="1:10" s="76" customFormat="1" ht="15.05" customHeight="1" x14ac:dyDescent="0.25">
      <c r="A195" s="77"/>
      <c r="B195" s="28"/>
      <c r="C195" s="62" t="s">
        <v>146</v>
      </c>
      <c r="D195" s="74">
        <v>32</v>
      </c>
      <c r="E195" s="74">
        <v>37</v>
      </c>
      <c r="F195" s="75">
        <v>9</v>
      </c>
      <c r="G195" s="75">
        <v>6.2</v>
      </c>
      <c r="H195" s="74" t="s">
        <v>235</v>
      </c>
      <c r="I195" s="74" t="s">
        <v>234</v>
      </c>
      <c r="J195" s="75" t="s">
        <v>194</v>
      </c>
    </row>
    <row r="196" spans="1:10" s="80" customFormat="1" ht="15.05" customHeight="1" x14ac:dyDescent="0.25">
      <c r="A196" s="77"/>
      <c r="B196" s="77" t="s">
        <v>16</v>
      </c>
      <c r="C196" s="77"/>
      <c r="D196" s="78">
        <f>SUM(D193:D195)</f>
        <v>189</v>
      </c>
      <c r="E196" s="78">
        <f>SUM(E193:E195)</f>
        <v>220</v>
      </c>
      <c r="F196" s="79">
        <f t="shared" ref="F196:G196" si="15">SUM(F193:F195)</f>
        <v>51.010000000000005</v>
      </c>
      <c r="G196" s="79">
        <f t="shared" si="15"/>
        <v>32.9</v>
      </c>
      <c r="H196" s="78" t="s">
        <v>193</v>
      </c>
      <c r="I196" s="78" t="s">
        <v>193</v>
      </c>
      <c r="J196" s="79" t="s">
        <v>193</v>
      </c>
    </row>
    <row r="197" spans="1:10" s="76" customFormat="1" ht="15.05" customHeight="1" x14ac:dyDescent="0.25">
      <c r="A197" s="77"/>
      <c r="B197" s="28" t="s">
        <v>5</v>
      </c>
      <c r="C197" s="62" t="s">
        <v>147</v>
      </c>
      <c r="D197" s="74">
        <v>33</v>
      </c>
      <c r="E197" s="74">
        <v>62</v>
      </c>
      <c r="F197" s="75">
        <v>3.15</v>
      </c>
      <c r="G197" s="75">
        <v>1.6</v>
      </c>
      <c r="H197" s="74" t="s">
        <v>278</v>
      </c>
      <c r="I197" s="74" t="s">
        <v>238</v>
      </c>
      <c r="J197" s="75" t="s">
        <v>192</v>
      </c>
    </row>
    <row r="198" spans="1:10" s="76" customFormat="1" ht="15.05" customHeight="1" x14ac:dyDescent="0.25">
      <c r="A198" s="77"/>
      <c r="B198" s="28"/>
      <c r="C198" s="62" t="s">
        <v>148</v>
      </c>
      <c r="D198" s="74">
        <v>20</v>
      </c>
      <c r="E198" s="74">
        <v>42</v>
      </c>
      <c r="F198" s="75">
        <v>4</v>
      </c>
      <c r="G198" s="75">
        <v>2</v>
      </c>
      <c r="H198" s="74" t="s">
        <v>283</v>
      </c>
      <c r="I198" s="74" t="s">
        <v>238</v>
      </c>
      <c r="J198" s="75" t="s">
        <v>194</v>
      </c>
    </row>
    <row r="199" spans="1:10" s="80" customFormat="1" ht="15.05" customHeight="1" x14ac:dyDescent="0.25">
      <c r="A199" s="77"/>
      <c r="B199" s="77" t="s">
        <v>20</v>
      </c>
      <c r="C199" s="77"/>
      <c r="D199" s="78">
        <f>SUM(D197:D198)</f>
        <v>53</v>
      </c>
      <c r="E199" s="78">
        <f>SUM(E197:E198)</f>
        <v>104</v>
      </c>
      <c r="F199" s="79">
        <f t="shared" ref="F199:G199" si="16">SUM(F197:F198)</f>
        <v>7.15</v>
      </c>
      <c r="G199" s="79">
        <f t="shared" si="16"/>
        <v>3.6</v>
      </c>
      <c r="H199" s="78" t="s">
        <v>193</v>
      </c>
      <c r="I199" s="78" t="s">
        <v>193</v>
      </c>
      <c r="J199" s="79" t="s">
        <v>193</v>
      </c>
    </row>
    <row r="200" spans="1:10" s="76" customFormat="1" ht="15.05" customHeight="1" x14ac:dyDescent="0.25">
      <c r="A200" s="148" t="s">
        <v>149</v>
      </c>
      <c r="B200" s="120" t="s">
        <v>5</v>
      </c>
      <c r="C200" s="138" t="s">
        <v>150</v>
      </c>
      <c r="D200" s="149">
        <v>16</v>
      </c>
      <c r="E200" s="149">
        <v>32</v>
      </c>
      <c r="F200" s="150">
        <v>2</v>
      </c>
      <c r="G200" s="150">
        <v>1</v>
      </c>
      <c r="H200" s="149" t="s">
        <v>255</v>
      </c>
      <c r="I200" s="149" t="s">
        <v>238</v>
      </c>
      <c r="J200" s="150" t="s">
        <v>192</v>
      </c>
    </row>
    <row r="201" spans="1:10" s="76" customFormat="1" ht="15.05" customHeight="1" x14ac:dyDescent="0.25">
      <c r="A201" s="82" t="s">
        <v>151</v>
      </c>
      <c r="B201" s="83" t="s">
        <v>14</v>
      </c>
      <c r="C201" s="83" t="s">
        <v>211</v>
      </c>
      <c r="D201" s="84">
        <v>38</v>
      </c>
      <c r="E201" s="84">
        <v>49</v>
      </c>
      <c r="F201" s="85">
        <v>9.5</v>
      </c>
      <c r="G201" s="85">
        <v>5.7</v>
      </c>
      <c r="H201" s="84" t="s">
        <v>257</v>
      </c>
      <c r="I201" s="84" t="s">
        <v>232</v>
      </c>
      <c r="J201" s="85" t="s">
        <v>194</v>
      </c>
    </row>
    <row r="202" spans="1:10" s="76" customFormat="1" ht="15.05" customHeight="1" x14ac:dyDescent="0.25">
      <c r="A202" s="77"/>
      <c r="B202" s="28" t="s">
        <v>5</v>
      </c>
      <c r="C202" s="62" t="s">
        <v>212</v>
      </c>
      <c r="D202" s="74">
        <v>25</v>
      </c>
      <c r="E202" s="74">
        <v>38</v>
      </c>
      <c r="F202" s="75">
        <v>2.2599999999999998</v>
      </c>
      <c r="G202" s="75">
        <v>1.1000000000000001</v>
      </c>
      <c r="H202" s="74" t="s">
        <v>299</v>
      </c>
      <c r="I202" s="74" t="s">
        <v>238</v>
      </c>
      <c r="J202" s="75" t="s">
        <v>192</v>
      </c>
    </row>
    <row r="203" spans="1:10" s="76" customFormat="1" ht="15.05" customHeight="1" x14ac:dyDescent="0.25">
      <c r="A203" s="82" t="s">
        <v>154</v>
      </c>
      <c r="B203" s="15" t="s">
        <v>14</v>
      </c>
      <c r="C203" s="83" t="s">
        <v>155</v>
      </c>
      <c r="D203" s="84">
        <v>60</v>
      </c>
      <c r="E203" s="84">
        <v>96</v>
      </c>
      <c r="F203" s="85">
        <v>15.6</v>
      </c>
      <c r="G203" s="85">
        <v>9.25</v>
      </c>
      <c r="H203" s="84" t="s">
        <v>235</v>
      </c>
      <c r="I203" s="84" t="s">
        <v>233</v>
      </c>
      <c r="J203" s="85" t="s">
        <v>194</v>
      </c>
    </row>
    <row r="204" spans="1:10" s="76" customFormat="1" ht="15.05" customHeight="1" x14ac:dyDescent="0.25">
      <c r="A204" s="140"/>
      <c r="B204" s="127" t="s">
        <v>5</v>
      </c>
      <c r="C204" s="145" t="s">
        <v>156</v>
      </c>
      <c r="D204" s="146">
        <v>30</v>
      </c>
      <c r="E204" s="146">
        <v>63</v>
      </c>
      <c r="F204" s="147">
        <v>4.2</v>
      </c>
      <c r="G204" s="147">
        <v>2.1</v>
      </c>
      <c r="H204" s="146" t="s">
        <v>239</v>
      </c>
      <c r="I204" s="146" t="s">
        <v>238</v>
      </c>
      <c r="J204" s="147" t="s">
        <v>192</v>
      </c>
    </row>
    <row r="205" spans="1:10" s="76" customFormat="1" ht="15.05" customHeight="1" x14ac:dyDescent="0.25">
      <c r="A205" s="82" t="s">
        <v>157</v>
      </c>
      <c r="B205" s="15" t="s">
        <v>14</v>
      </c>
      <c r="C205" s="83" t="s">
        <v>213</v>
      </c>
      <c r="D205" s="84">
        <v>27</v>
      </c>
      <c r="E205" s="84">
        <v>29</v>
      </c>
      <c r="F205" s="85">
        <v>8</v>
      </c>
      <c r="G205" s="85">
        <v>4</v>
      </c>
      <c r="H205" s="84" t="s">
        <v>257</v>
      </c>
      <c r="I205" s="84" t="s">
        <v>234</v>
      </c>
      <c r="J205" s="85" t="s">
        <v>194</v>
      </c>
    </row>
    <row r="206" spans="1:10" s="76" customFormat="1" ht="15.05" customHeight="1" x14ac:dyDescent="0.25">
      <c r="A206" s="77"/>
      <c r="B206" s="28"/>
      <c r="C206" s="62" t="s">
        <v>158</v>
      </c>
      <c r="D206" s="74">
        <v>43</v>
      </c>
      <c r="E206" s="74">
        <v>49</v>
      </c>
      <c r="F206" s="75">
        <v>15.8</v>
      </c>
      <c r="G206" s="75">
        <v>8.85</v>
      </c>
      <c r="H206" s="74" t="s">
        <v>257</v>
      </c>
      <c r="I206" s="74" t="s">
        <v>233</v>
      </c>
      <c r="J206" s="75" t="s">
        <v>194</v>
      </c>
    </row>
    <row r="207" spans="1:10" s="76" customFormat="1" ht="15.05" customHeight="1" x14ac:dyDescent="0.25">
      <c r="A207" s="77"/>
      <c r="B207" s="28"/>
      <c r="C207" s="96" t="s">
        <v>350</v>
      </c>
      <c r="D207" s="74">
        <v>75</v>
      </c>
      <c r="E207" s="74">
        <v>77</v>
      </c>
      <c r="F207" s="75">
        <v>24.35</v>
      </c>
      <c r="G207" s="75">
        <v>13.6</v>
      </c>
      <c r="H207" s="74" t="s">
        <v>257</v>
      </c>
      <c r="I207" s="74" t="s">
        <v>233</v>
      </c>
      <c r="J207" s="75" t="s">
        <v>194</v>
      </c>
    </row>
    <row r="208" spans="1:10" s="76" customFormat="1" ht="15.05" customHeight="1" x14ac:dyDescent="0.25">
      <c r="A208" s="77"/>
      <c r="B208" s="77" t="s">
        <v>16</v>
      </c>
      <c r="C208" s="28"/>
      <c r="D208" s="78">
        <f>SUM(D205:D207)</f>
        <v>145</v>
      </c>
      <c r="E208" s="78">
        <f>SUM(E205:E207)</f>
        <v>155</v>
      </c>
      <c r="F208" s="79">
        <f t="shared" ref="F208:G208" si="17">SUM(F205:F207)</f>
        <v>48.150000000000006</v>
      </c>
      <c r="G208" s="79">
        <f t="shared" si="17"/>
        <v>26.45</v>
      </c>
      <c r="H208" s="78" t="s">
        <v>193</v>
      </c>
      <c r="I208" s="78" t="s">
        <v>193</v>
      </c>
      <c r="J208" s="79" t="s">
        <v>193</v>
      </c>
    </row>
    <row r="209" spans="1:10" s="76" customFormat="1" ht="15.05" customHeight="1" x14ac:dyDescent="0.25">
      <c r="A209" s="77"/>
      <c r="B209" s="28" t="s">
        <v>5</v>
      </c>
      <c r="C209" s="62" t="s">
        <v>214</v>
      </c>
      <c r="D209" s="74">
        <v>25</v>
      </c>
      <c r="E209" s="74">
        <v>56</v>
      </c>
      <c r="F209" s="75">
        <v>4</v>
      </c>
      <c r="G209" s="75">
        <v>2.2999999999999998</v>
      </c>
      <c r="H209" s="74" t="s">
        <v>300</v>
      </c>
      <c r="I209" s="74" t="s">
        <v>233</v>
      </c>
      <c r="J209" s="75" t="s">
        <v>194</v>
      </c>
    </row>
    <row r="210" spans="1:10" s="80" customFormat="1" ht="15.05" customHeight="1" x14ac:dyDescent="0.25">
      <c r="A210" s="77"/>
      <c r="B210" s="77" t="s">
        <v>20</v>
      </c>
      <c r="C210" s="77"/>
      <c r="D210" s="78">
        <f>SUM(D209:D209)</f>
        <v>25</v>
      </c>
      <c r="E210" s="78">
        <f>SUM(E209:E209)</f>
        <v>56</v>
      </c>
      <c r="F210" s="79">
        <f>SUM(F209:F209)</f>
        <v>4</v>
      </c>
      <c r="G210" s="79">
        <f>SUM(G209:G209)</f>
        <v>2.2999999999999998</v>
      </c>
      <c r="H210" s="78" t="s">
        <v>193</v>
      </c>
      <c r="I210" s="78" t="s">
        <v>193</v>
      </c>
      <c r="J210" s="79" t="s">
        <v>193</v>
      </c>
    </row>
    <row r="211" spans="1:10" s="76" customFormat="1" ht="15.05" customHeight="1" x14ac:dyDescent="0.25">
      <c r="A211" s="148" t="s">
        <v>160</v>
      </c>
      <c r="B211" s="120" t="s">
        <v>5</v>
      </c>
      <c r="C211" s="138" t="s">
        <v>161</v>
      </c>
      <c r="D211" s="149">
        <v>24</v>
      </c>
      <c r="E211" s="149">
        <v>39</v>
      </c>
      <c r="F211" s="150">
        <v>2.4</v>
      </c>
      <c r="G211" s="150">
        <v>1.6</v>
      </c>
      <c r="H211" s="149" t="s">
        <v>239</v>
      </c>
      <c r="I211" s="149" t="s">
        <v>258</v>
      </c>
      <c r="J211" s="150" t="s">
        <v>192</v>
      </c>
    </row>
    <row r="212" spans="1:10" s="76" customFormat="1" ht="15.05" customHeight="1" x14ac:dyDescent="0.25">
      <c r="A212" s="82" t="s">
        <v>162</v>
      </c>
      <c r="B212" s="15" t="s">
        <v>5</v>
      </c>
      <c r="C212" s="83" t="s">
        <v>163</v>
      </c>
      <c r="D212" s="84">
        <v>16</v>
      </c>
      <c r="E212" s="84">
        <v>18</v>
      </c>
      <c r="F212" s="85">
        <v>1</v>
      </c>
      <c r="G212" s="85">
        <v>0.5</v>
      </c>
      <c r="H212" s="84" t="s">
        <v>242</v>
      </c>
      <c r="I212" s="84" t="s">
        <v>253</v>
      </c>
      <c r="J212" s="85" t="s">
        <v>192</v>
      </c>
    </row>
    <row r="213" spans="1:10" s="76" customFormat="1" ht="15.05" customHeight="1" x14ac:dyDescent="0.25">
      <c r="A213" s="77"/>
      <c r="B213" s="28"/>
      <c r="C213" s="62" t="s">
        <v>164</v>
      </c>
      <c r="D213" s="74">
        <v>18</v>
      </c>
      <c r="E213" s="74">
        <v>19</v>
      </c>
      <c r="F213" s="75">
        <v>0.8</v>
      </c>
      <c r="G213" s="75">
        <v>0.4</v>
      </c>
      <c r="H213" s="74" t="s">
        <v>242</v>
      </c>
      <c r="I213" s="74" t="s">
        <v>238</v>
      </c>
      <c r="J213" s="75" t="s">
        <v>192</v>
      </c>
    </row>
    <row r="214" spans="1:10" s="80" customFormat="1" ht="15.05" customHeight="1" x14ac:dyDescent="0.25">
      <c r="A214" s="140"/>
      <c r="B214" s="140" t="s">
        <v>20</v>
      </c>
      <c r="C214" s="142"/>
      <c r="D214" s="143">
        <f>SUM(D212:D213)</f>
        <v>34</v>
      </c>
      <c r="E214" s="143">
        <f>SUM(E212:E213)</f>
        <v>37</v>
      </c>
      <c r="F214" s="144">
        <f t="shared" ref="F214:G214" si="18">SUM(F212:F213)</f>
        <v>1.8</v>
      </c>
      <c r="G214" s="144">
        <f t="shared" si="18"/>
        <v>0.9</v>
      </c>
      <c r="H214" s="143" t="s">
        <v>193</v>
      </c>
      <c r="I214" s="143" t="s">
        <v>193</v>
      </c>
      <c r="J214" s="144" t="s">
        <v>193</v>
      </c>
    </row>
    <row r="215" spans="1:10" s="76" customFormat="1" ht="15.05" customHeight="1" x14ac:dyDescent="0.25">
      <c r="A215" s="77" t="s">
        <v>165</v>
      </c>
      <c r="B215" s="28" t="s">
        <v>14</v>
      </c>
      <c r="C215" s="62" t="s">
        <v>166</v>
      </c>
      <c r="D215" s="74">
        <v>28</v>
      </c>
      <c r="E215" s="74">
        <v>39</v>
      </c>
      <c r="F215" s="75">
        <v>8.8000000000000007</v>
      </c>
      <c r="G215" s="75">
        <v>3.5</v>
      </c>
      <c r="H215" s="74" t="s">
        <v>235</v>
      </c>
      <c r="I215" s="74" t="s">
        <v>233</v>
      </c>
      <c r="J215" s="75" t="s">
        <v>194</v>
      </c>
    </row>
    <row r="216" spans="1:10" s="76" customFormat="1" ht="15.05" customHeight="1" x14ac:dyDescent="0.25">
      <c r="A216" s="77"/>
      <c r="B216" s="28"/>
      <c r="C216" s="96" t="s">
        <v>301</v>
      </c>
      <c r="D216" s="74">
        <v>157</v>
      </c>
      <c r="E216" s="74">
        <v>222</v>
      </c>
      <c r="F216" s="75">
        <v>39.4</v>
      </c>
      <c r="G216" s="75">
        <v>23.8</v>
      </c>
      <c r="H216" s="74" t="s">
        <v>235</v>
      </c>
      <c r="I216" s="74" t="s">
        <v>233</v>
      </c>
      <c r="J216" s="75" t="s">
        <v>194</v>
      </c>
    </row>
    <row r="217" spans="1:10" s="76" customFormat="1" ht="15.05" customHeight="1" x14ac:dyDescent="0.25">
      <c r="A217" s="77"/>
      <c r="B217" s="28"/>
      <c r="C217" s="96" t="s">
        <v>167</v>
      </c>
      <c r="D217" s="74">
        <v>105</v>
      </c>
      <c r="E217" s="74">
        <v>138</v>
      </c>
      <c r="F217" s="75">
        <v>29.7</v>
      </c>
      <c r="G217" s="75">
        <v>17.3</v>
      </c>
      <c r="H217" s="74" t="s">
        <v>235</v>
      </c>
      <c r="I217" s="74" t="s">
        <v>233</v>
      </c>
      <c r="J217" s="75" t="s">
        <v>194</v>
      </c>
    </row>
    <row r="218" spans="1:10" s="76" customFormat="1" ht="15.05" customHeight="1" x14ac:dyDescent="0.25">
      <c r="A218" s="77"/>
      <c r="B218" s="28"/>
      <c r="C218" s="96" t="s">
        <v>302</v>
      </c>
      <c r="D218" s="74">
        <v>78</v>
      </c>
      <c r="E218" s="74">
        <v>100</v>
      </c>
      <c r="F218" s="75">
        <v>20.7</v>
      </c>
      <c r="G218" s="75">
        <v>11.5</v>
      </c>
      <c r="H218" s="74" t="s">
        <v>235</v>
      </c>
      <c r="I218" s="74" t="s">
        <v>233</v>
      </c>
      <c r="J218" s="75" t="s">
        <v>194</v>
      </c>
    </row>
    <row r="219" spans="1:10" s="76" customFormat="1" ht="15.05" customHeight="1" x14ac:dyDescent="0.25">
      <c r="A219" s="77"/>
      <c r="B219" s="77" t="s">
        <v>16</v>
      </c>
      <c r="C219" s="28"/>
      <c r="D219" s="78">
        <f>SUM(D215:D218)</f>
        <v>368</v>
      </c>
      <c r="E219" s="78">
        <f>SUM(E215:E218)</f>
        <v>499</v>
      </c>
      <c r="F219" s="79">
        <f t="shared" ref="F219:G219" si="19">SUM(F215:F218)</f>
        <v>98.600000000000009</v>
      </c>
      <c r="G219" s="79">
        <f t="shared" si="19"/>
        <v>56.1</v>
      </c>
      <c r="H219" s="78" t="s">
        <v>193</v>
      </c>
      <c r="I219" s="78" t="s">
        <v>193</v>
      </c>
      <c r="J219" s="79" t="s">
        <v>193</v>
      </c>
    </row>
    <row r="220" spans="1:10" s="76" customFormat="1" ht="15.05" customHeight="1" x14ac:dyDescent="0.25">
      <c r="A220" s="77"/>
      <c r="B220" s="28" t="s">
        <v>5</v>
      </c>
      <c r="C220" s="62" t="s">
        <v>168</v>
      </c>
      <c r="D220" s="74">
        <v>20</v>
      </c>
      <c r="E220" s="74">
        <v>43</v>
      </c>
      <c r="F220" s="75">
        <v>2.64</v>
      </c>
      <c r="G220" s="75">
        <v>1.8</v>
      </c>
      <c r="H220" s="74" t="s">
        <v>239</v>
      </c>
      <c r="I220" s="74" t="s">
        <v>238</v>
      </c>
      <c r="J220" s="75" t="s">
        <v>192</v>
      </c>
    </row>
    <row r="221" spans="1:10" s="76" customFormat="1" ht="15.05" customHeight="1" x14ac:dyDescent="0.25">
      <c r="A221" s="77"/>
      <c r="B221" s="28"/>
      <c r="C221" s="62" t="s">
        <v>215</v>
      </c>
      <c r="D221" s="74">
        <v>17</v>
      </c>
      <c r="E221" s="74">
        <v>32</v>
      </c>
      <c r="F221" s="75">
        <v>2.64</v>
      </c>
      <c r="G221" s="75">
        <v>0.9</v>
      </c>
      <c r="H221" s="74" t="s">
        <v>239</v>
      </c>
      <c r="I221" s="74" t="s">
        <v>238</v>
      </c>
      <c r="J221" s="75" t="s">
        <v>192</v>
      </c>
    </row>
    <row r="222" spans="1:10" s="76" customFormat="1" ht="15.05" customHeight="1" x14ac:dyDescent="0.25">
      <c r="A222" s="77"/>
      <c r="B222" s="28"/>
      <c r="C222" s="62" t="s">
        <v>216</v>
      </c>
      <c r="D222" s="74">
        <v>17</v>
      </c>
      <c r="E222" s="74">
        <v>31</v>
      </c>
      <c r="F222" s="75">
        <v>2.64</v>
      </c>
      <c r="G222" s="75">
        <v>0.9</v>
      </c>
      <c r="H222" s="74" t="s">
        <v>239</v>
      </c>
      <c r="I222" s="74" t="s">
        <v>238</v>
      </c>
      <c r="J222" s="75" t="s">
        <v>192</v>
      </c>
    </row>
    <row r="223" spans="1:10" s="76" customFormat="1" ht="15.05" customHeight="1" x14ac:dyDescent="0.25">
      <c r="A223" s="77"/>
      <c r="B223" s="28"/>
      <c r="C223" s="62" t="s">
        <v>165</v>
      </c>
      <c r="D223" s="74">
        <v>20</v>
      </c>
      <c r="E223" s="74">
        <v>40</v>
      </c>
      <c r="F223" s="75">
        <v>2.66</v>
      </c>
      <c r="G223" s="75">
        <v>1.9</v>
      </c>
      <c r="H223" s="74" t="s">
        <v>239</v>
      </c>
      <c r="I223" s="74" t="s">
        <v>238</v>
      </c>
      <c r="J223" s="75" t="s">
        <v>192</v>
      </c>
    </row>
    <row r="224" spans="1:10" s="76" customFormat="1" ht="15.05" customHeight="1" x14ac:dyDescent="0.25">
      <c r="A224" s="77"/>
      <c r="B224" s="77" t="s">
        <v>20</v>
      </c>
      <c r="C224" s="28"/>
      <c r="D224" s="78">
        <f>SUM(D220:D223)</f>
        <v>74</v>
      </c>
      <c r="E224" s="78">
        <f>SUM(E220:E223)</f>
        <v>146</v>
      </c>
      <c r="F224" s="79">
        <f t="shared" ref="F224:G224" si="20">SUM(F220:F223)</f>
        <v>10.58</v>
      </c>
      <c r="G224" s="79">
        <f t="shared" si="20"/>
        <v>5.5</v>
      </c>
      <c r="H224" s="78" t="s">
        <v>193</v>
      </c>
      <c r="I224" s="78" t="s">
        <v>193</v>
      </c>
      <c r="J224" s="79" t="s">
        <v>193</v>
      </c>
    </row>
    <row r="225" spans="1:10" s="76" customFormat="1" ht="15.05" customHeight="1" x14ac:dyDescent="0.25">
      <c r="A225" s="82" t="s">
        <v>170</v>
      </c>
      <c r="B225" s="15" t="s">
        <v>14</v>
      </c>
      <c r="C225" s="83" t="s">
        <v>171</v>
      </c>
      <c r="D225" s="84">
        <v>60</v>
      </c>
      <c r="E225" s="84">
        <v>75</v>
      </c>
      <c r="F225" s="85">
        <v>16.399999999999999</v>
      </c>
      <c r="G225" s="85">
        <v>10</v>
      </c>
      <c r="H225" s="84" t="s">
        <v>235</v>
      </c>
      <c r="I225" s="84" t="s">
        <v>233</v>
      </c>
      <c r="J225" s="85" t="s">
        <v>194</v>
      </c>
    </row>
    <row r="226" spans="1:10" s="76" customFormat="1" ht="15.05" customHeight="1" x14ac:dyDescent="0.25">
      <c r="A226" s="77"/>
      <c r="B226" s="28"/>
      <c r="C226" s="62" t="s">
        <v>231</v>
      </c>
      <c r="D226" s="74">
        <v>44</v>
      </c>
      <c r="E226" s="74">
        <v>54</v>
      </c>
      <c r="F226" s="75">
        <v>11.8</v>
      </c>
      <c r="G226" s="75">
        <v>7.2</v>
      </c>
      <c r="H226" s="74" t="s">
        <v>235</v>
      </c>
      <c r="I226" s="74" t="s">
        <v>303</v>
      </c>
      <c r="J226" s="75" t="s">
        <v>194</v>
      </c>
    </row>
    <row r="227" spans="1:10" s="76" customFormat="1" ht="15.05" customHeight="1" x14ac:dyDescent="0.25">
      <c r="A227" s="77"/>
      <c r="B227" s="28"/>
      <c r="C227" s="62" t="s">
        <v>172</v>
      </c>
      <c r="D227" s="74">
        <v>64</v>
      </c>
      <c r="E227" s="74">
        <v>80</v>
      </c>
      <c r="F227" s="75">
        <v>18.5</v>
      </c>
      <c r="G227" s="75">
        <v>10.6</v>
      </c>
      <c r="H227" s="74" t="s">
        <v>235</v>
      </c>
      <c r="I227" s="74" t="s">
        <v>233</v>
      </c>
      <c r="J227" s="75" t="s">
        <v>194</v>
      </c>
    </row>
    <row r="228" spans="1:10" s="80" customFormat="1" ht="15.05" customHeight="1" x14ac:dyDescent="0.25">
      <c r="A228" s="77"/>
      <c r="B228" s="77" t="s">
        <v>16</v>
      </c>
      <c r="C228" s="77"/>
      <c r="D228" s="78">
        <f>SUM(D225:D227)</f>
        <v>168</v>
      </c>
      <c r="E228" s="78">
        <f>SUM(E225:E227)</f>
        <v>209</v>
      </c>
      <c r="F228" s="79">
        <f t="shared" ref="F228:G228" si="21">SUM(F225:F227)</f>
        <v>46.7</v>
      </c>
      <c r="G228" s="79">
        <f t="shared" si="21"/>
        <v>27.799999999999997</v>
      </c>
      <c r="H228" s="78" t="s">
        <v>193</v>
      </c>
      <c r="I228" s="78" t="s">
        <v>193</v>
      </c>
      <c r="J228" s="79" t="s">
        <v>193</v>
      </c>
    </row>
    <row r="229" spans="1:10" s="76" customFormat="1" ht="15.05" customHeight="1" x14ac:dyDescent="0.25">
      <c r="A229" s="77"/>
      <c r="B229" s="28" t="s">
        <v>5</v>
      </c>
      <c r="C229" s="62" t="s">
        <v>173</v>
      </c>
      <c r="D229" s="74">
        <v>34</v>
      </c>
      <c r="E229" s="74">
        <v>14</v>
      </c>
      <c r="F229" s="75">
        <v>2.4</v>
      </c>
      <c r="G229" s="75">
        <v>1.6</v>
      </c>
      <c r="H229" s="74" t="s">
        <v>304</v>
      </c>
      <c r="I229" s="74" t="s">
        <v>286</v>
      </c>
      <c r="J229" s="75" t="s">
        <v>194</v>
      </c>
    </row>
    <row r="230" spans="1:10" s="76" customFormat="1" ht="15.05" customHeight="1" x14ac:dyDescent="0.25">
      <c r="A230" s="77"/>
      <c r="B230" s="28"/>
      <c r="C230" s="62" t="s">
        <v>175</v>
      </c>
      <c r="D230" s="74">
        <v>16</v>
      </c>
      <c r="E230" s="74">
        <v>23</v>
      </c>
      <c r="F230" s="75">
        <v>1</v>
      </c>
      <c r="G230" s="75">
        <v>0.5</v>
      </c>
      <c r="H230" s="74" t="s">
        <v>242</v>
      </c>
      <c r="I230" s="74" t="s">
        <v>238</v>
      </c>
      <c r="J230" s="75" t="s">
        <v>192</v>
      </c>
    </row>
    <row r="231" spans="1:10" s="76" customFormat="1" ht="15.05" customHeight="1" x14ac:dyDescent="0.25">
      <c r="A231" s="77"/>
      <c r="B231" s="28"/>
      <c r="C231" s="62" t="s">
        <v>176</v>
      </c>
      <c r="D231" s="74">
        <v>32</v>
      </c>
      <c r="E231" s="74">
        <v>78</v>
      </c>
      <c r="F231" s="75">
        <v>5.0999999999999996</v>
      </c>
      <c r="G231" s="75">
        <v>2.9</v>
      </c>
      <c r="H231" s="74" t="s">
        <v>239</v>
      </c>
      <c r="I231" s="74" t="s">
        <v>258</v>
      </c>
      <c r="J231" s="75" t="s">
        <v>192</v>
      </c>
    </row>
    <row r="232" spans="1:10" s="80" customFormat="1" ht="15.05" customHeight="1" x14ac:dyDescent="0.25">
      <c r="A232" s="77"/>
      <c r="B232" s="77" t="s">
        <v>20</v>
      </c>
      <c r="C232" s="77"/>
      <c r="D232" s="78">
        <f>SUM(D229:D231)</f>
        <v>82</v>
      </c>
      <c r="E232" s="78">
        <f>SUM(E229:E231)</f>
        <v>115</v>
      </c>
      <c r="F232" s="79">
        <f>SUM(F229:F231)</f>
        <v>8.5</v>
      </c>
      <c r="G232" s="79">
        <f>SUM(G229:G231)</f>
        <v>5</v>
      </c>
      <c r="H232" s="78" t="s">
        <v>193</v>
      </c>
      <c r="I232" s="78" t="s">
        <v>193</v>
      </c>
      <c r="J232" s="79" t="s">
        <v>193</v>
      </c>
    </row>
    <row r="233" spans="1:10" s="76" customFormat="1" ht="15.05" customHeight="1" x14ac:dyDescent="0.25">
      <c r="A233" s="82" t="s">
        <v>178</v>
      </c>
      <c r="B233" s="15" t="s">
        <v>14</v>
      </c>
      <c r="C233" s="35" t="s">
        <v>306</v>
      </c>
      <c r="D233" s="84">
        <v>80</v>
      </c>
      <c r="E233" s="84">
        <v>95</v>
      </c>
      <c r="F233" s="85">
        <v>21.5</v>
      </c>
      <c r="G233" s="85">
        <v>12.2</v>
      </c>
      <c r="H233" s="84" t="s">
        <v>244</v>
      </c>
      <c r="I233" s="84" t="s">
        <v>233</v>
      </c>
      <c r="J233" s="85" t="s">
        <v>194</v>
      </c>
    </row>
    <row r="234" spans="1:10" s="76" customFormat="1" ht="15.05" customHeight="1" x14ac:dyDescent="0.25">
      <c r="A234" s="77"/>
      <c r="B234" s="28"/>
      <c r="C234" s="62" t="s">
        <v>305</v>
      </c>
      <c r="D234" s="74">
        <v>25</v>
      </c>
      <c r="E234" s="74">
        <v>32</v>
      </c>
      <c r="F234" s="75">
        <v>7</v>
      </c>
      <c r="G234" s="75">
        <v>4.2</v>
      </c>
      <c r="H234" s="74" t="s">
        <v>235</v>
      </c>
      <c r="I234" s="74" t="s">
        <v>233</v>
      </c>
      <c r="J234" s="75" t="s">
        <v>194</v>
      </c>
    </row>
    <row r="235" spans="1:10" s="80" customFormat="1" ht="15.05" customHeight="1" x14ac:dyDescent="0.25">
      <c r="A235" s="77"/>
      <c r="B235" s="77" t="s">
        <v>16</v>
      </c>
      <c r="C235" s="77"/>
      <c r="D235" s="78">
        <f>SUM(D233:D234)</f>
        <v>105</v>
      </c>
      <c r="E235" s="78">
        <f>SUM(E233:E234)</f>
        <v>127</v>
      </c>
      <c r="F235" s="79">
        <f t="shared" ref="F235:G235" si="22">SUM(F233:F234)</f>
        <v>28.5</v>
      </c>
      <c r="G235" s="79">
        <f t="shared" si="22"/>
        <v>16.399999999999999</v>
      </c>
      <c r="H235" s="78" t="s">
        <v>193</v>
      </c>
      <c r="I235" s="78" t="s">
        <v>193</v>
      </c>
      <c r="J235" s="79" t="s">
        <v>193</v>
      </c>
    </row>
    <row r="236" spans="1:10" s="76" customFormat="1" ht="15.05" customHeight="1" x14ac:dyDescent="0.25">
      <c r="A236" s="77"/>
      <c r="B236" s="28" t="s">
        <v>5</v>
      </c>
      <c r="C236" s="62" t="s">
        <v>217</v>
      </c>
      <c r="D236" s="74">
        <v>59</v>
      </c>
      <c r="E236" s="74">
        <v>48</v>
      </c>
      <c r="F236" s="75">
        <v>12</v>
      </c>
      <c r="G236" s="75">
        <v>6</v>
      </c>
      <c r="H236" s="74" t="s">
        <v>307</v>
      </c>
      <c r="I236" s="74" t="s">
        <v>253</v>
      </c>
      <c r="J236" s="75" t="s">
        <v>194</v>
      </c>
    </row>
    <row r="237" spans="1:10" s="76" customFormat="1" ht="15.05" customHeight="1" x14ac:dyDescent="0.25">
      <c r="A237" s="77"/>
      <c r="B237" s="28"/>
      <c r="C237" s="62" t="s">
        <v>181</v>
      </c>
      <c r="D237" s="74">
        <v>20</v>
      </c>
      <c r="E237" s="74">
        <v>18</v>
      </c>
      <c r="F237" s="75">
        <v>1</v>
      </c>
      <c r="G237" s="75">
        <v>1</v>
      </c>
      <c r="H237" s="74" t="s">
        <v>308</v>
      </c>
      <c r="I237" s="74" t="s">
        <v>258</v>
      </c>
      <c r="J237" s="75" t="s">
        <v>192</v>
      </c>
    </row>
    <row r="238" spans="1:10" s="76" customFormat="1" ht="15.05" customHeight="1" x14ac:dyDescent="0.25">
      <c r="A238" s="77"/>
      <c r="B238" s="28"/>
      <c r="C238" s="62" t="s">
        <v>182</v>
      </c>
      <c r="D238" s="74">
        <v>18</v>
      </c>
      <c r="E238" s="74">
        <v>26</v>
      </c>
      <c r="F238" s="75">
        <v>3.25</v>
      </c>
      <c r="G238" s="75">
        <v>2</v>
      </c>
      <c r="H238" s="74" t="s">
        <v>239</v>
      </c>
      <c r="I238" s="74" t="s">
        <v>238</v>
      </c>
      <c r="J238" s="75" t="s">
        <v>192</v>
      </c>
    </row>
    <row r="239" spans="1:10" s="76" customFormat="1" ht="15.05" customHeight="1" x14ac:dyDescent="0.25">
      <c r="A239" s="77"/>
      <c r="B239" s="28"/>
      <c r="C239" s="62" t="s">
        <v>183</v>
      </c>
      <c r="D239" s="74">
        <v>20</v>
      </c>
      <c r="E239" s="74">
        <v>37</v>
      </c>
      <c r="F239" s="75">
        <v>4</v>
      </c>
      <c r="G239" s="75">
        <v>2</v>
      </c>
      <c r="H239" s="74" t="s">
        <v>280</v>
      </c>
      <c r="I239" s="74" t="s">
        <v>258</v>
      </c>
      <c r="J239" s="75" t="s">
        <v>194</v>
      </c>
    </row>
    <row r="240" spans="1:10" s="76" customFormat="1" ht="15.05" customHeight="1" x14ac:dyDescent="0.25">
      <c r="A240" s="77"/>
      <c r="B240" s="28"/>
      <c r="C240" s="62" t="s">
        <v>184</v>
      </c>
      <c r="D240" s="74">
        <v>17</v>
      </c>
      <c r="E240" s="74">
        <v>26</v>
      </c>
      <c r="F240" s="75">
        <v>1</v>
      </c>
      <c r="G240" s="75">
        <v>1</v>
      </c>
      <c r="H240" s="74" t="s">
        <v>308</v>
      </c>
      <c r="I240" s="74" t="s">
        <v>258</v>
      </c>
      <c r="J240" s="75" t="s">
        <v>192</v>
      </c>
    </row>
    <row r="241" spans="1:12" s="76" customFormat="1" ht="15.05" customHeight="1" x14ac:dyDescent="0.25">
      <c r="A241" s="77"/>
      <c r="B241" s="28"/>
      <c r="C241" s="62" t="s">
        <v>185</v>
      </c>
      <c r="D241" s="74">
        <v>20</v>
      </c>
      <c r="E241" s="74">
        <v>29</v>
      </c>
      <c r="F241" s="75">
        <v>3.3</v>
      </c>
      <c r="G241" s="75">
        <v>2.5</v>
      </c>
      <c r="H241" s="74" t="s">
        <v>239</v>
      </c>
      <c r="I241" s="74" t="s">
        <v>238</v>
      </c>
      <c r="J241" s="75" t="s">
        <v>192</v>
      </c>
    </row>
    <row r="242" spans="1:12" s="80" customFormat="1" ht="15.05" customHeight="1" x14ac:dyDescent="0.25">
      <c r="A242" s="77"/>
      <c r="B242" s="77" t="s">
        <v>20</v>
      </c>
      <c r="C242" s="77"/>
      <c r="D242" s="78">
        <f>SUM(D236:D241)</f>
        <v>154</v>
      </c>
      <c r="E242" s="78">
        <f>SUM(E236:E241)</f>
        <v>184</v>
      </c>
      <c r="F242" s="79">
        <f t="shared" ref="F242:G242" si="23">SUM(F236:F241)</f>
        <v>24.55</v>
      </c>
      <c r="G242" s="79">
        <f t="shared" si="23"/>
        <v>14.5</v>
      </c>
      <c r="H242" s="79" t="s">
        <v>193</v>
      </c>
      <c r="I242" s="79" t="s">
        <v>193</v>
      </c>
      <c r="J242" s="79" t="s">
        <v>193</v>
      </c>
    </row>
    <row r="243" spans="1:12" s="81" customFormat="1" ht="15.05" customHeight="1" x14ac:dyDescent="0.25">
      <c r="A243" s="97"/>
      <c r="B243" s="97"/>
      <c r="C243" s="97" t="s">
        <v>16</v>
      </c>
      <c r="D243" s="98">
        <f>D235+D228+D219+D208+D196+D187+D179+D171+D163+D152+D118+D61+D57+D50+D44+D36+D26+D16+D13+D203+D201+D67</f>
        <v>6520</v>
      </c>
      <c r="E243" s="98">
        <f>E235+E228+E219+E208+E196+E187+E179+E171+E163+E152+E118+E61+E57+E50+E44+E36+E26+E16+E13+E203+E201+E67</f>
        <v>7757</v>
      </c>
      <c r="F243" s="99">
        <f>F235+F228+F219+F208+F196+F187+F179+F171+F163+F152+F118+F61+F57+F50+F44+F36+F26+F16+F13+F203+F201+F67</f>
        <v>1833.1000000000001</v>
      </c>
      <c r="G243" s="99">
        <v>1088.7</v>
      </c>
      <c r="H243" s="99"/>
      <c r="I243" s="99"/>
      <c r="J243" s="99"/>
      <c r="K243" s="118"/>
      <c r="L243" s="116"/>
    </row>
    <row r="244" spans="1:12" s="81" customFormat="1" ht="15.05" customHeight="1" x14ac:dyDescent="0.25">
      <c r="A244" s="97"/>
      <c r="B244" s="97"/>
      <c r="C244" s="97" t="s">
        <v>20</v>
      </c>
      <c r="D244" s="98">
        <f>D242+D232+D224+D214+D210+D204+D199+D191+D183+D172+D170+D156+D145+D68+D65+D59+D54+D40+D47+D31+D20+D202+D14+D9+D10+D11+D12+D32+D33+D48+D66+D146+D157+D158+D192+D200+D211</f>
        <v>2039</v>
      </c>
      <c r="E244" s="98">
        <f>E242+E232+E224+E214+E210+E204+E199+E191+E183+E172+E170+E156+E145+E68+E65+E59+E54+E40+E47+E31+E20+E202+E14+E9+E10+E11+E12+E32+E33+E48+E66+E146+E157+E158+E192+E200+E211</f>
        <v>3574</v>
      </c>
      <c r="F244" s="98">
        <f>F242+F232+F224+F214+F210+F204+F199+F191+F183+F172+F170+F156+F145+F68+F65+F59+F54+F40+F47+F31+F20+F202+F14+F9+F10+F11+F12+F32+F33+F48+F66+F146+F157+F158+F192+F200+F211</f>
        <v>275.03999999999996</v>
      </c>
      <c r="G244" s="99">
        <v>154.69999999999999</v>
      </c>
      <c r="H244" s="99"/>
      <c r="I244" s="99"/>
      <c r="J244" s="99"/>
      <c r="K244" s="118"/>
      <c r="L244" s="116"/>
    </row>
    <row r="245" spans="1:12" s="7" customFormat="1" x14ac:dyDescent="0.25">
      <c r="A245" s="101" t="s">
        <v>415</v>
      </c>
      <c r="B245" s="101"/>
      <c r="D245" s="3"/>
      <c r="E245" s="3"/>
      <c r="F245" s="3"/>
      <c r="G245" s="3"/>
      <c r="H245" s="8"/>
      <c r="I245" s="8"/>
      <c r="J245" s="8"/>
    </row>
    <row r="246" spans="1:12" s="7" customFormat="1" x14ac:dyDescent="0.25">
      <c r="A246" s="101" t="s">
        <v>507</v>
      </c>
      <c r="B246" s="101"/>
      <c r="D246" s="3"/>
      <c r="E246" s="3"/>
      <c r="F246" s="3"/>
      <c r="G246" s="3"/>
      <c r="H246" s="8"/>
      <c r="I246" s="8"/>
      <c r="J246" s="8"/>
    </row>
    <row r="247" spans="1:12" s="7" customFormat="1" x14ac:dyDescent="0.25">
      <c r="A247" s="102" t="s">
        <v>508</v>
      </c>
      <c r="B247" s="102"/>
      <c r="D247" s="3"/>
      <c r="E247" s="3"/>
      <c r="F247" s="3"/>
      <c r="G247" s="3"/>
      <c r="H247" s="8"/>
      <c r="I247" s="8"/>
      <c r="J247" s="8"/>
    </row>
    <row r="248" spans="1:12" s="7" customFormat="1" x14ac:dyDescent="0.25">
      <c r="A248" s="102" t="s">
        <v>351</v>
      </c>
      <c r="B248" s="102"/>
      <c r="D248" s="3"/>
      <c r="E248" s="3"/>
      <c r="F248" s="3"/>
      <c r="G248" s="3"/>
      <c r="H248" s="8"/>
      <c r="I248" s="8"/>
      <c r="J248" s="8"/>
    </row>
    <row r="250" spans="1:12" ht="15.05" thickBot="1" x14ac:dyDescent="0.3">
      <c r="A250" s="109"/>
      <c r="B250" s="110"/>
      <c r="C250" s="110"/>
      <c r="D250" s="112"/>
      <c r="E250" s="110"/>
      <c r="F250" s="112"/>
      <c r="G250" s="111"/>
      <c r="H250" s="111"/>
      <c r="I250" s="111"/>
      <c r="J250" s="111"/>
    </row>
  </sheetData>
  <pageMargins left="0.39370078740157483" right="0.39370078740157483" top="0.19685039370078741" bottom="0.19685039370078741" header="0.51181102362204722" footer="0.51181102362204722"/>
  <pageSetup paperSize="9" scale="77" orientation="portrait" r:id="rId1"/>
  <headerFooter alignWithMargins="0">
    <oddFooter>&amp;R&amp;"Arial Narrow,Normal"&amp;8&amp;P/&amp;N</oddFooter>
  </headerFooter>
  <rowBreaks count="3" manualBreakCount="3">
    <brk id="68" max="16383" man="1"/>
    <brk id="131" max="16383" man="1"/>
    <brk id="19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24</vt:i4>
      </vt:variant>
    </vt:vector>
  </HeadingPairs>
  <TitlesOfParts>
    <vt:vector size="37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Définitions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  <vt:lpstr>'2023'!Impression_des_titres</vt:lpstr>
      <vt:lpstr>'2024'!Impression_des_titres</vt:lpstr>
      <vt:lpstr>'2025'!Impression_des_titres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  <vt:lpstr>'2025'!Zone_d_impression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Martz Laure (DIP)</dc:creator>
  <cp:lastModifiedBy>Martz Laure (DIP)</cp:lastModifiedBy>
  <cp:lastPrinted>2026-01-29T09:02:30Z</cp:lastPrinted>
  <dcterms:created xsi:type="dcterms:W3CDTF">2015-04-02T15:04:27Z</dcterms:created>
  <dcterms:modified xsi:type="dcterms:W3CDTF">2026-03-11T14:53:42Z</dcterms:modified>
</cp:coreProperties>
</file>