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publishItems="1"/>
  <mc:AlternateContent xmlns:mc="http://schemas.openxmlformats.org/markup-compatibility/2006">
    <mc:Choice Requires="x15">
      <x15ac:absPath xmlns:x15ac="http://schemas.microsoft.com/office/spreadsheetml/2010/11/ac" url="S:\UO5397\15_web_communication\publication-ge.ch\2025\IPC\"/>
    </mc:Choice>
  </mc:AlternateContent>
  <workbookProtection workbookAlgorithmName="SHA-512" workbookHashValue="wletQ4nJOvqa4hRUFsdlr9MrnMokFUSNkYqMtm9/P1cZz+TAiXcLaYMy3JH3l2hQ5zd5QGFpbJbI8s41EdnATA==" workbookSaltValue="9dUSfdVhdyx4JDR4CGpIPQ==" workbookSpinCount="100000" lockStructure="1"/>
  <bookViews>
    <workbookView showSheetTabs="0" xWindow="240" yWindow="465" windowWidth="29040" windowHeight="16440"/>
  </bookViews>
  <sheets>
    <sheet name="Calculette IPC" sheetId="1" r:id="rId1"/>
    <sheet name="data" sheetId="2" state="hidden" r:id="rId2"/>
  </sheets>
  <definedNames>
    <definedName name="_xlnm.Print_Titles" localSheetId="0">'Calculette IPC'!$1:$10</definedName>
    <definedName name="_xlnm.Print_Area" localSheetId="0" publishToServer="1">'Calculette IPC'!$B$2:$H$56</definedName>
  </definedNames>
  <calcPr calcId="162913"/>
</workbook>
</file>

<file path=xl/calcChain.xml><?xml version="1.0" encoding="utf-8"?>
<calcChain xmlns="http://schemas.openxmlformats.org/spreadsheetml/2006/main">
  <c r="E14" i="1" l="1"/>
  <c r="E6" i="1" l="1"/>
  <c r="F24" i="1" l="1"/>
  <c r="H5" i="2" l="1"/>
  <c r="F18" i="1" s="1"/>
  <c r="E31" i="1"/>
  <c r="Q39" i="2"/>
  <c r="Q27" i="2"/>
  <c r="Q28" i="2"/>
  <c r="Q8" i="2"/>
  <c r="Q29" i="2"/>
  <c r="Q30" i="2"/>
  <c r="Q31" i="2"/>
  <c r="Q32" i="2"/>
  <c r="Q33" i="2"/>
  <c r="Q34" i="2"/>
  <c r="Q35" i="2"/>
  <c r="Q36" i="2"/>
  <c r="Q37" i="2"/>
  <c r="Q38" i="2"/>
  <c r="Q26" i="2"/>
  <c r="Q5" i="2"/>
  <c r="Q6" i="2"/>
  <c r="Q7" i="2"/>
  <c r="Q9" i="2"/>
  <c r="Q10" i="2"/>
  <c r="Q11" i="2"/>
  <c r="Q12" i="2"/>
  <c r="Q13" i="2"/>
  <c r="Q14" i="2"/>
  <c r="E18" i="1"/>
  <c r="E15" i="1"/>
  <c r="E9" i="1"/>
  <c r="G31" i="1" l="1"/>
  <c r="E33" i="1" s="1"/>
  <c r="G33" i="1" s="1"/>
  <c r="H33" i="1" s="1"/>
  <c r="H35" i="1" s="1"/>
  <c r="G18" i="1"/>
  <c r="E20" i="1" s="1"/>
  <c r="G20" i="1" s="1"/>
  <c r="F31" i="1" l="1"/>
  <c r="E21" i="1"/>
  <c r="G21" i="1" s="1"/>
  <c r="E23" i="1"/>
  <c r="G23" i="1" s="1"/>
  <c r="E24" i="1"/>
  <c r="G24" i="1" s="1"/>
  <c r="E22" i="1" l="1"/>
  <c r="G22" i="1" s="1"/>
  <c r="H24" i="1" s="1"/>
  <c r="H26" i="1" s="1"/>
  <c r="H38" i="1" s="1"/>
</calcChain>
</file>

<file path=xl/sharedStrings.xml><?xml version="1.0" encoding="utf-8"?>
<sst xmlns="http://schemas.openxmlformats.org/spreadsheetml/2006/main" count="117" uniqueCount="101">
  <si>
    <t>CHF</t>
  </si>
  <si>
    <t>Taux</t>
  </si>
  <si>
    <t>Personne seule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</si>
  <si>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</si>
  <si>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</si>
  <si>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</si>
  <si>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</si>
  <si>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</si>
  <si>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</si>
  <si>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</si>
  <si>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</si>
  <si>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</si>
  <si>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</si>
  <si>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</si>
  <si>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</si>
  <si>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</si>
  <si>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</si>
  <si>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</si>
  <si>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</si>
  <si>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</si>
  <si>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</si>
  <si>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</si>
  <si>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</si>
  <si>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</si>
  <si>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</si>
  <si>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</si>
  <si>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</si>
  <si>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</si>
  <si>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</si>
  <si>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</si>
  <si>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</si>
  <si>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</si>
  <si>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</si>
  <si>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</si>
  <si>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</si>
  <si>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</si>
  <si>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</si>
  <si>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</si>
  <si>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</si>
  <si>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</si>
  <si>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</si>
  <si>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</si>
  <si>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</si>
  <si>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</si>
  <si>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Vernier</t>
  </si>
  <si>
    <t>Versoix</t>
  </si>
  <si>
    <t>Veyrier</t>
  </si>
  <si>
    <t>Total</t>
  </si>
  <si>
    <t>Impôt cantonal et communal</t>
  </si>
  <si>
    <t>Centimes additionnels cantonaux</t>
  </si>
  <si>
    <t>1/5ème de l'impôt</t>
  </si>
  <si>
    <t>Réduction sur l'impôt cantonal</t>
  </si>
  <si>
    <t>Centime d'aide à domicile</t>
  </si>
  <si>
    <t>Centimes additionnels communaux</t>
  </si>
  <si>
    <t>Impôt fédéral direct</t>
  </si>
  <si>
    <t>Revenu imposable    Fr.</t>
  </si>
  <si>
    <t>Impôt de base avant rabais      Fr.</t>
  </si>
  <si>
    <t>Taux de la tranche</t>
  </si>
  <si>
    <t>Époux ou personne seule avec enfant(s)</t>
  </si>
  <si>
    <t>Base de calcul</t>
  </si>
  <si>
    <t>IMPÔT CANTONAL ET COMMUNAL</t>
  </si>
  <si>
    <t>IMPÔT FÉDÉRAL DIRECT</t>
  </si>
  <si>
    <t>Bases légales</t>
  </si>
  <si>
    <t>RSG</t>
  </si>
  <si>
    <t>D 3 70</t>
  </si>
  <si>
    <t>RS</t>
  </si>
  <si>
    <t>D 3 05</t>
  </si>
  <si>
    <t>D 3 05.30</t>
  </si>
  <si>
    <t>Art. 1 de la Loi relative à la diminution de l'impôt sur le revenu des personnes physiques (LDIRPP)</t>
  </si>
  <si>
    <t>D 3 06</t>
  </si>
  <si>
    <t>Art. 38 de la Loi férédale sur l'impôt fédéral direct (LIFD)</t>
  </si>
  <si>
    <t>Art.293 lettre a de la Loi générale sur les contributions publiques (LCP)</t>
  </si>
  <si>
    <t>Références - Impôt cantonal et communal</t>
  </si>
  <si>
    <t>Références - Impôt fédéral direct</t>
  </si>
  <si>
    <t>Art. 45 de la Loi sur l'imposition des personnes physiques (LIPP)</t>
  </si>
  <si>
    <t>D 3 08</t>
  </si>
  <si>
    <t>Art. 41 de la Loi sur l'imposition des personnes physiques (LIPP)</t>
  </si>
  <si>
    <t>Impôt</t>
  </si>
  <si>
    <r>
      <t>Barème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(art. 41 LIPP)</t>
    </r>
  </si>
  <si>
    <t>Revenu pour le calcul du taux (Art. 41 LIPP)</t>
  </si>
  <si>
    <t>Revenu imposable</t>
  </si>
  <si>
    <t>TOTAL DES IMPÔTS</t>
  </si>
  <si>
    <t>Prestation(s) en capital reçue(s):</t>
  </si>
  <si>
    <r>
      <t xml:space="preserve">Barème personne seule </t>
    </r>
    <r>
      <rPr>
        <b/>
        <sz val="8"/>
        <rFont val="Arial"/>
        <family val="2"/>
      </rPr>
      <t>(art. 214 al.1 LIFD)</t>
    </r>
  </si>
  <si>
    <r>
      <t xml:space="preserve">Barème marié </t>
    </r>
    <r>
      <rPr>
        <b/>
        <sz val="8"/>
        <rFont val="Arial"/>
        <family val="2"/>
      </rPr>
      <t>(art. 214 al.2 LIFD)</t>
    </r>
  </si>
  <si>
    <t xml:space="preserve"> </t>
  </si>
  <si>
    <t>Vandœuvres</t>
  </si>
  <si>
    <t>Art. 36 de la Loi férédale sur l'impôt fédéral direct (LIFD)</t>
  </si>
  <si>
    <t>Art. 3 al. 1 de la Loi établissant le budget administratif de l'Etat de Genève pour l'exercice 2021</t>
  </si>
  <si>
    <t>Art. 3 al. 2 de la Loi établissant le budget administratif de l'Etat de Genève pour l'exercice 2021</t>
  </si>
  <si>
    <t>Arrêté approuvant le nombre des centimes additionnels à percevoir pour l'année 2021 par les communes du canton de Genève</t>
  </si>
  <si>
    <t>Garde partagée (splitting partiel)</t>
  </si>
  <si>
    <t>Barème ICC</t>
  </si>
  <si>
    <t>Barème IFD</t>
  </si>
  <si>
    <t>Situation familiale ICC:</t>
  </si>
  <si>
    <t>Situation familiale IFD:</t>
  </si>
  <si>
    <t>Commune:</t>
  </si>
  <si>
    <t>Barème ICC 2025</t>
  </si>
  <si>
    <t>Communes et centimes 2025</t>
  </si>
  <si>
    <t>Barème IFD 2025 ( = 2012 )</t>
  </si>
  <si>
    <t>Calcul de l'impôt cantonal et communal et de l'impôt fédéral direct 2025 
sur les prestations en capital (IPC)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</si>
</sst>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;[Red]#,##0.00"/>
    <numFmt numFmtId="166" formatCode="0.0000%"/>
  </numFmts>
  <fonts count="2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0" fontId="1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 applyProtection="1">
      <alignment vertical="center"/>
      <protection hidden="1"/>
    </xf>
    <xf numFmtId="9" fontId="0" fillId="0" borderId="0" xfId="4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vertical="center"/>
      <protection hidden="1"/>
    </xf>
    <xf numFmtId="4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9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10" fontId="5" fillId="0" borderId="1" xfId="0" applyNumberFormat="1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protection hidden="1"/>
    </xf>
    <xf numFmtId="4" fontId="5" fillId="0" borderId="2" xfId="0" applyNumberFormat="1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vertical="center"/>
      <protection hidden="1"/>
    </xf>
    <xf numFmtId="4" fontId="9" fillId="0" borderId="2" xfId="0" applyNumberFormat="1" applyFont="1" applyBorder="1" applyAlignment="1" applyProtection="1">
      <alignment vertical="center" wrapText="1"/>
      <protection hidden="1"/>
    </xf>
    <xf numFmtId="10" fontId="9" fillId="0" borderId="2" xfId="0" applyNumberFormat="1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/>
      <protection hidden="1"/>
    </xf>
    <xf numFmtId="4" fontId="9" fillId="0" borderId="2" xfId="0" applyNumberFormat="1" applyFont="1" applyBorder="1" applyAlignment="1" applyProtection="1">
      <alignment vertical="center"/>
      <protection hidden="1"/>
    </xf>
    <xf numFmtId="10" fontId="9" fillId="0" borderId="2" xfId="0" applyNumberFormat="1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3" xfId="3" applyFont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5" xfId="3" applyFont="1" applyBorder="1" applyProtection="1">
      <protection hidden="1"/>
    </xf>
    <xf numFmtId="0" fontId="6" fillId="0" borderId="0" xfId="3" applyFont="1" applyBorder="1" applyProtection="1">
      <protection hidden="1"/>
    </xf>
    <xf numFmtId="0" fontId="17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164" fontId="3" fillId="2" borderId="0" xfId="3" applyNumberFormat="1" applyFont="1" applyFill="1" applyProtection="1">
      <protection hidden="1"/>
    </xf>
    <xf numFmtId="10" fontId="3" fillId="2" borderId="0" xfId="3" applyNumberFormat="1" applyFont="1" applyFill="1" applyProtection="1">
      <protection hidden="1"/>
    </xf>
    <xf numFmtId="165" fontId="3" fillId="2" borderId="0" xfId="3" applyNumberFormat="1" applyFont="1" applyFill="1" applyProtection="1">
      <protection hidden="1"/>
    </xf>
    <xf numFmtId="0" fontId="17" fillId="0" borderId="0" xfId="3" applyFont="1" applyProtection="1">
      <protection hidden="1"/>
    </xf>
    <xf numFmtId="0" fontId="3" fillId="0" borderId="0" xfId="3" applyFont="1" applyProtection="1">
      <protection hidden="1"/>
    </xf>
    <xf numFmtId="164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5" fontId="3" fillId="0" borderId="0" xfId="3" applyNumberFormat="1" applyFont="1" applyProtection="1">
      <protection hidden="1"/>
    </xf>
    <xf numFmtId="0" fontId="16" fillId="0" borderId="0" xfId="3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3" fillId="0" borderId="0" xfId="3" applyFont="1" applyFill="1" applyBorder="1" applyAlignment="1" applyProtection="1">
      <alignment horizontal="right"/>
      <protection hidden="1"/>
    </xf>
    <xf numFmtId="0" fontId="3" fillId="2" borderId="0" xfId="3" applyFont="1" applyFill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wrapText="1"/>
      <protection hidden="1"/>
    </xf>
    <xf numFmtId="0" fontId="15" fillId="3" borderId="0" xfId="3" applyFont="1" applyFill="1" applyProtection="1">
      <protection hidden="1"/>
    </xf>
    <xf numFmtId="0" fontId="16" fillId="3" borderId="0" xfId="3" applyFont="1" applyFill="1" applyProtection="1">
      <protection hidden="1"/>
    </xf>
    <xf numFmtId="0" fontId="18" fillId="0" borderId="1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8" fillId="0" borderId="2" xfId="0" applyFont="1" applyBorder="1" applyAlignment="1" applyProtection="1">
      <alignment horizontal="right"/>
      <protection hidden="1"/>
    </xf>
    <xf numFmtId="0" fontId="18" fillId="0" borderId="2" xfId="0" applyFont="1" applyBorder="1" applyAlignment="1" applyProtection="1">
      <alignment horizontal="right" vertical="center" wrapText="1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4" fontId="3" fillId="0" borderId="0" xfId="3" applyNumberFormat="1" applyFont="1" applyBorder="1" applyAlignment="1" applyProtection="1">
      <alignment vertical="center"/>
      <protection hidden="1"/>
    </xf>
    <xf numFmtId="0" fontId="3" fillId="0" borderId="0" xfId="2" applyAlignment="1" applyProtection="1">
      <alignment vertical="center"/>
      <protection hidden="1"/>
    </xf>
    <xf numFmtId="3" fontId="9" fillId="0" borderId="0" xfId="0" applyNumberFormat="1" applyFont="1" applyAlignment="1" applyProtection="1">
      <alignment horizontal="right" vertical="center"/>
      <protection hidden="1"/>
    </xf>
    <xf numFmtId="166" fontId="5" fillId="0" borderId="1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9" fontId="3" fillId="0" borderId="0" xfId="4" applyFont="1" applyFill="1" applyBorder="1" applyAlignment="1" applyProtection="1">
      <alignment vertical="center"/>
      <protection hidden="1"/>
    </xf>
    <xf numFmtId="9" fontId="0" fillId="0" borderId="0" xfId="4" applyFont="1" applyFill="1" applyBorder="1" applyAlignment="1" applyProtection="1">
      <alignment vertical="center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4" fontId="1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10" fontId="6" fillId="0" borderId="7" xfId="0" applyNumberFormat="1" applyFont="1" applyBorder="1" applyAlignment="1" applyProtection="1">
      <alignment vertical="center"/>
      <protection hidden="1"/>
    </xf>
    <xf numFmtId="10" fontId="3" fillId="0" borderId="8" xfId="0" applyNumberFormat="1" applyFont="1" applyBorder="1" applyAlignment="1" applyProtection="1">
      <alignment vertical="center"/>
      <protection hidden="1"/>
    </xf>
    <xf numFmtId="10" fontId="3" fillId="0" borderId="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3" fontId="6" fillId="0" borderId="0" xfId="1" applyNumberFormat="1" applyFont="1" applyFill="1" applyBorder="1" applyAlignment="1" applyProtection="1">
      <alignment vertical="center"/>
      <protection hidden="1"/>
    </xf>
    <xf numFmtId="4" fontId="6" fillId="0" borderId="0" xfId="0" applyNumberFormat="1" applyFont="1" applyFill="1" applyBorder="1" applyAlignment="1" applyProtection="1">
      <alignment vertical="center"/>
      <protection hidden="1"/>
    </xf>
    <xf numFmtId="10" fontId="6" fillId="0" borderId="0" xfId="0" applyNumberFormat="1" applyFont="1" applyBorder="1" applyAlignment="1" applyProtection="1">
      <alignment vertical="center"/>
      <protection hidden="1"/>
    </xf>
    <xf numFmtId="9" fontId="1" fillId="0" borderId="0" xfId="4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3" fontId="6" fillId="4" borderId="7" xfId="1" applyNumberFormat="1" applyFont="1" applyFill="1" applyBorder="1" applyAlignment="1" applyProtection="1">
      <alignment vertical="center"/>
      <protection locked="0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3" fontId="6" fillId="4" borderId="8" xfId="1" applyNumberFormat="1" applyFont="1" applyFill="1" applyBorder="1" applyAlignment="1" applyProtection="1">
      <alignment vertical="center"/>
      <protection locked="0"/>
    </xf>
    <xf numFmtId="4" fontId="6" fillId="4" borderId="8" xfId="0" applyNumberFormat="1" applyFont="1" applyFill="1" applyBorder="1" applyAlignment="1" applyProtection="1">
      <alignment vertical="center"/>
      <protection locked="0"/>
    </xf>
    <xf numFmtId="3" fontId="6" fillId="4" borderId="9" xfId="1" applyNumberFormat="1" applyFont="1" applyFill="1" applyBorder="1" applyAlignment="1" applyProtection="1">
      <alignment vertical="center"/>
      <protection locked="0"/>
    </xf>
    <xf numFmtId="4" fontId="6" fillId="4" borderId="9" xfId="0" applyNumberFormat="1" applyFont="1" applyFill="1" applyBorder="1" applyAlignment="1" applyProtection="1">
      <alignment vertical="center"/>
      <protection locked="0"/>
    </xf>
    <xf numFmtId="165" fontId="3" fillId="4" borderId="0" xfId="3" applyNumberFormat="1" applyFont="1" applyFill="1" applyBorder="1" applyAlignment="1" applyProtection="1">
      <alignment vertical="center"/>
      <protection locked="0"/>
    </xf>
    <xf numFmtId="165" fontId="10" fillId="4" borderId="0" xfId="3" applyNumberFormat="1" applyFont="1" applyFill="1" applyBorder="1" applyAlignment="1" applyProtection="1">
      <alignment vertical="center"/>
      <protection locked="0"/>
    </xf>
    <xf numFmtId="4" fontId="6" fillId="4" borderId="10" xfId="0" applyNumberFormat="1" applyFont="1" applyFill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vertical="center"/>
      <protection locked="0"/>
    </xf>
    <xf numFmtId="1" fontId="3" fillId="4" borderId="0" xfId="4" applyNumberFormat="1" applyFont="1" applyFill="1" applyBorder="1" applyAlignment="1" applyProtection="1">
      <alignment vertical="center"/>
      <protection locked="0"/>
    </xf>
    <xf numFmtId="0" fontId="3" fillId="4" borderId="0" xfId="4" applyNumberFormat="1" applyFont="1" applyFill="1" applyBorder="1" applyAlignment="1" applyProtection="1">
      <alignment vertical="center"/>
      <protection locked="0"/>
    </xf>
    <xf numFmtId="165" fontId="6" fillId="4" borderId="0" xfId="3" applyNumberFormat="1" applyFont="1" applyFill="1" applyBorder="1" applyAlignment="1" applyProtection="1">
      <alignment vertical="center"/>
      <protection locked="0"/>
    </xf>
    <xf numFmtId="3" fontId="23" fillId="0" borderId="0" xfId="1" applyNumberFormat="1" applyFont="1" applyFill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3" fontId="6" fillId="4" borderId="8" xfId="1" applyNumberFormat="1" applyFont="1" applyFill="1" applyBorder="1" applyAlignment="1" applyProtection="1">
      <alignment horizontal="right" vertical="center"/>
      <protection locked="0"/>
    </xf>
    <xf numFmtId="3" fontId="6" fillId="4" borderId="9" xfId="1" applyNumberFormat="1" applyFont="1" applyFill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vertical="center"/>
      <protection locked="0"/>
    </xf>
    <xf numFmtId="3" fontId="3" fillId="4" borderId="8" xfId="1" applyNumberFormat="1" applyFont="1" applyFill="1" applyBorder="1" applyAlignment="1" applyProtection="1">
      <alignment horizontal="right" vertical="center"/>
      <protection locked="0"/>
    </xf>
    <xf numFmtId="10" fontId="3" fillId="0" borderId="8" xfId="4" applyNumberFormat="1" applyFont="1" applyBorder="1" applyAlignment="1" applyProtection="1">
      <alignment vertical="center"/>
      <protection hidden="1"/>
    </xf>
    <xf numFmtId="10" fontId="6" fillId="0" borderId="8" xfId="4" applyNumberFormat="1" applyFont="1" applyBorder="1" applyAlignment="1" applyProtection="1">
      <alignment vertical="center"/>
      <protection hidden="1"/>
    </xf>
    <xf numFmtId="10" fontId="6" fillId="0" borderId="9" xfId="4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9" fontId="0" fillId="0" borderId="0" xfId="4" applyFont="1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9" fontId="0" fillId="0" borderId="0" xfId="4" applyFont="1" applyBorder="1" applyAlignment="1" applyProtection="1">
      <alignment vertical="center"/>
      <protection locked="0" hidden="1"/>
    </xf>
    <xf numFmtId="0" fontId="21" fillId="0" borderId="0" xfId="0" applyFont="1" applyAlignment="1" applyProtection="1">
      <alignment horizontal="center" vertical="center" wrapText="1"/>
      <protection locked="0" hidden="1"/>
    </xf>
    <xf numFmtId="0" fontId="21" fillId="0" borderId="13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3" fontId="0" fillId="0" borderId="14" xfId="0" applyNumberFormat="1" applyBorder="1" applyAlignment="1" applyProtection="1">
      <alignment vertical="center"/>
      <protection locked="0" hidden="1"/>
    </xf>
    <xf numFmtId="0" fontId="0" fillId="0" borderId="16" xfId="0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49" fontId="2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4" fillId="5" borderId="6" xfId="0" applyFont="1" applyFill="1" applyBorder="1" applyAlignment="1" applyProtection="1">
      <alignment vertical="center"/>
      <protection hidden="1"/>
    </xf>
    <xf numFmtId="0" fontId="0" fillId="5" borderId="6" xfId="0" applyFill="1" applyBorder="1" applyAlignment="1" applyProtection="1">
      <alignment vertical="center"/>
      <protection hidden="1"/>
    </xf>
    <xf numFmtId="4" fontId="4" fillId="5" borderId="6" xfId="0" applyNumberFormat="1" applyFont="1" applyFill="1" applyBorder="1" applyAlignment="1" applyProtection="1">
      <alignment vertical="center"/>
      <protection hidden="1"/>
    </xf>
    <xf numFmtId="4" fontId="20" fillId="5" borderId="6" xfId="0" applyNumberFormat="1" applyFont="1" applyFill="1" applyBorder="1" applyAlignment="1" applyProtection="1">
      <alignment vertical="center"/>
      <protection hidden="1"/>
    </xf>
    <xf numFmtId="0" fontId="3" fillId="0" borderId="0" xfId="3" applyFont="1" applyAlignment="1" applyProtection="1">
      <alignment horizontal="left" wrapText="1"/>
      <protection hidden="1"/>
    </xf>
    <xf numFmtId="0" fontId="26" fillId="0" borderId="0" xfId="5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4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9" fontId="4" fillId="4" borderId="0" xfId="4" applyFont="1" applyFill="1" applyBorder="1" applyAlignment="1" applyProtection="1">
      <alignment horizontal="right" vertical="center"/>
      <protection locked="0"/>
    </xf>
  </cellXfs>
  <cellStyles count="6">
    <cellStyle name="Lien hypertexte" xfId="5" builtinId="8"/>
    <cellStyle name="Normal" xfId="0" builtinId="0"/>
    <cellStyle name="Normal_BAR01TXe09.01.2001" xfId="1"/>
    <cellStyle name="Normal_Décla SA2007 version 0.1 (22-08-07)" xfId="2"/>
    <cellStyle name="Normal_NOUVEAU BORDEREAU PM 2006 (version 09-09-05)" xfId="3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8" dropStyle="combo" dx="22" fmlaLink="data!$A$2" fmlaRange="data!$C$2:$C$4" sel="1" val="0"/>
</file>

<file path=xl/ctrlProps/ctrlProp2.xml><?xml version="1.0" encoding="utf-8"?>
<formControlPr xmlns="http://schemas.microsoft.com/office/spreadsheetml/2009/9/main" objectType="Drop" dropLines="5" dropStyle="combo" dx="22" fmlaLink="data!$J$2" fmlaRange="data!$L$2:$L$46" sel="1" val="0"/>
</file>

<file path=xl/ctrlProps/ctrlProp3.xml><?xml version="1.0" encoding="utf-8"?>
<formControlPr xmlns="http://schemas.microsoft.com/office/spreadsheetml/2009/9/main" objectType="Drop" dropLines="68" dropStyle="combo" dx="22" fmlaLink="data!$A$7" fmlaRange="data!$C$7:$C$8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</xdr:row>
          <xdr:rowOff>0</xdr:rowOff>
        </xdr:from>
        <xdr:to>
          <xdr:col>5</xdr:col>
          <xdr:colOff>1266825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0</xdr:rowOff>
        </xdr:from>
        <xdr:to>
          <xdr:col>5</xdr:col>
          <xdr:colOff>314325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9525</xdr:rowOff>
        </xdr:from>
        <xdr:to>
          <xdr:col>5</xdr:col>
          <xdr:colOff>1266825</xdr:colOff>
          <xdr:row>7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.ch/c/imp-calipc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U61"/>
  <sheetViews>
    <sheetView showGridLines="0" showRowColHeaders="0" tabSelected="1" zoomScale="98" zoomScaleNormal="98" workbookViewId="0">
      <pane ySplit="10" topLeftCell="A20" activePane="bottomLeft" state="frozen"/>
      <selection pane="bottomLeft" activeCell="E4" sqref="E4"/>
    </sheetView>
  </sheetViews>
  <sheetFormatPr baseColWidth="10" defaultRowHeight="14.25" x14ac:dyDescent="0.2"/>
  <cols>
    <col min="1" max="1" width="7.625" style="1" customWidth="1"/>
    <col min="2" max="2" width="2.625" style="1" customWidth="1"/>
    <col min="3" max="3" width="30.125" style="1" customWidth="1"/>
    <col min="4" max="4" width="4.125" style="1" customWidth="1"/>
    <col min="5" max="5" width="12.625" style="1" customWidth="1"/>
    <col min="6" max="6" width="20.375" style="1" customWidth="1"/>
    <col min="7" max="7" width="12.625" style="1" customWidth="1"/>
    <col min="8" max="10" width="10.625" style="1" customWidth="1"/>
    <col min="11" max="11" width="10.625" style="2" customWidth="1"/>
    <col min="12" max="12" width="5.125" style="1" customWidth="1"/>
    <col min="13" max="13" width="10.625" style="1" customWidth="1"/>
    <col min="14" max="16384" width="11" style="1"/>
  </cols>
  <sheetData>
    <row r="1" spans="2:11" s="105" customFormat="1" x14ac:dyDescent="0.2">
      <c r="K1" s="106"/>
    </row>
    <row r="2" spans="2:11" s="107" customFormat="1" ht="33.75" customHeight="1" x14ac:dyDescent="0.2">
      <c r="B2" s="124" t="s">
        <v>100</v>
      </c>
      <c r="C2" s="124"/>
      <c r="D2" s="124"/>
      <c r="E2" s="124"/>
      <c r="F2" s="124"/>
      <c r="G2" s="124"/>
      <c r="H2" s="124"/>
      <c r="K2" s="108"/>
    </row>
    <row r="3" spans="2:11" s="105" customFormat="1" ht="15" x14ac:dyDescent="0.2">
      <c r="B3" s="109"/>
      <c r="C3" s="109"/>
      <c r="D3" s="109"/>
      <c r="E3" s="110"/>
      <c r="F3" s="109"/>
      <c r="G3" s="109"/>
      <c r="H3" s="109"/>
      <c r="K3" s="106"/>
    </row>
    <row r="4" spans="2:11" s="105" customFormat="1" x14ac:dyDescent="0.2">
      <c r="B4" s="111" t="s">
        <v>82</v>
      </c>
      <c r="C4" s="111"/>
      <c r="D4" s="112" t="s">
        <v>0</v>
      </c>
      <c r="E4" s="100"/>
      <c r="F4" s="113"/>
      <c r="K4" s="106"/>
    </row>
    <row r="5" spans="2:11" s="105" customFormat="1" x14ac:dyDescent="0.2">
      <c r="E5" s="114"/>
      <c r="K5" s="106"/>
    </row>
    <row r="6" spans="2:11" s="105" customFormat="1" ht="17.25" customHeight="1" x14ac:dyDescent="0.2">
      <c r="B6" s="111" t="s">
        <v>94</v>
      </c>
      <c r="C6" s="111"/>
      <c r="D6" s="111"/>
      <c r="E6" s="115" t="str">
        <f>VLOOKUP(data!A2,data!B2:C4,2)</f>
        <v>Personne seule</v>
      </c>
      <c r="F6" s="115"/>
      <c r="I6" s="116"/>
      <c r="J6" s="117"/>
      <c r="K6" s="106"/>
    </row>
    <row r="7" spans="2:11" s="105" customFormat="1" ht="17.25" customHeight="1" x14ac:dyDescent="0.2">
      <c r="B7" s="111" t="s">
        <v>95</v>
      </c>
      <c r="C7" s="111"/>
      <c r="D7" s="111"/>
      <c r="E7" s="115"/>
      <c r="F7" s="115"/>
      <c r="I7" s="116"/>
      <c r="J7" s="117"/>
      <c r="K7" s="106"/>
    </row>
    <row r="8" spans="2:11" s="105" customFormat="1" x14ac:dyDescent="0.2">
      <c r="I8" s="118"/>
      <c r="J8" s="117"/>
      <c r="K8" s="106"/>
    </row>
    <row r="9" spans="2:11" s="105" customFormat="1" ht="17.25" customHeight="1" x14ac:dyDescent="0.2">
      <c r="B9" s="111" t="s">
        <v>96</v>
      </c>
      <c r="C9" s="111"/>
      <c r="D9" s="111"/>
      <c r="E9" s="115" t="str">
        <f>VLOOKUP(data!J2,data!K2:M46,2)</f>
        <v>Aire-la-Ville</v>
      </c>
      <c r="I9" s="118"/>
      <c r="J9" s="117"/>
      <c r="K9" s="106"/>
    </row>
    <row r="10" spans="2:11" s="105" customFormat="1" x14ac:dyDescent="0.2">
      <c r="I10" s="118"/>
      <c r="J10" s="117"/>
      <c r="K10" s="106"/>
    </row>
    <row r="11" spans="2:11" x14ac:dyDescent="0.2">
      <c r="I11" s="6"/>
      <c r="J11" s="5"/>
    </row>
    <row r="12" spans="2:11" ht="14.25" customHeight="1" x14ac:dyDescent="0.2">
      <c r="B12" s="3" t="s">
        <v>48</v>
      </c>
      <c r="C12" s="3"/>
      <c r="D12" s="3"/>
      <c r="E12" s="7"/>
      <c r="F12" s="7"/>
      <c r="G12" s="7"/>
      <c r="I12" s="6"/>
      <c r="J12" s="5"/>
    </row>
    <row r="13" spans="2:11" ht="6" customHeight="1" x14ac:dyDescent="0.2">
      <c r="B13" s="3"/>
      <c r="C13" s="3"/>
      <c r="D13" s="3"/>
      <c r="E13" s="7"/>
      <c r="F13" s="7"/>
      <c r="G13" s="7"/>
      <c r="I13" s="6"/>
      <c r="J13" s="5"/>
    </row>
    <row r="14" spans="2:11" ht="14.25" customHeight="1" x14ac:dyDescent="0.2">
      <c r="B14" s="29" t="s">
        <v>79</v>
      </c>
      <c r="C14" s="3"/>
      <c r="D14" s="3"/>
      <c r="E14" s="62">
        <f>IF(data!A2=2,'Calculette IPC'!E4/2,IF(data!A2=3,'Calculette IPC'!E4*55.56/100,'Calculette IPC'!E4))</f>
        <v>0</v>
      </c>
      <c r="F14" s="7"/>
      <c r="G14" s="7"/>
      <c r="I14" s="6"/>
      <c r="J14" s="5"/>
    </row>
    <row r="15" spans="2:11" ht="14.25" customHeight="1" x14ac:dyDescent="0.2">
      <c r="B15" s="29" t="s">
        <v>80</v>
      </c>
      <c r="C15" s="3"/>
      <c r="D15" s="3"/>
      <c r="E15" s="62">
        <f>E4</f>
        <v>0</v>
      </c>
      <c r="F15" s="7"/>
      <c r="G15" s="7"/>
      <c r="I15" s="6"/>
      <c r="J15" s="5"/>
    </row>
    <row r="16" spans="2:11" ht="14.25" customHeight="1" x14ac:dyDescent="0.2">
      <c r="B16" s="29"/>
      <c r="C16" s="3"/>
      <c r="D16" s="3"/>
      <c r="E16" s="62"/>
      <c r="F16" s="7"/>
      <c r="G16" s="7"/>
      <c r="I16" s="6"/>
      <c r="J16" s="5"/>
    </row>
    <row r="17" spans="1:10" ht="14.25" customHeight="1" x14ac:dyDescent="0.2">
      <c r="A17" s="3"/>
      <c r="B17" s="8"/>
      <c r="C17" s="8"/>
      <c r="D17" s="8"/>
      <c r="E17" s="10" t="s">
        <v>59</v>
      </c>
      <c r="F17" s="16" t="s">
        <v>1</v>
      </c>
      <c r="G17" s="9"/>
      <c r="H17" s="10" t="s">
        <v>47</v>
      </c>
      <c r="I17" s="6"/>
      <c r="J17" s="5"/>
    </row>
    <row r="18" spans="1:10" ht="14.25" customHeight="1" x14ac:dyDescent="0.2">
      <c r="A18" s="3"/>
      <c r="B18" s="17" t="s">
        <v>77</v>
      </c>
      <c r="C18" s="17"/>
      <c r="D18" s="54">
        <v>1</v>
      </c>
      <c r="E18" s="18">
        <f>E4</f>
        <v>0</v>
      </c>
      <c r="F18" s="63">
        <f>IF(ISNA(VLOOKUP(E14,data!F5:H22,2)),0,(VLOOKUP(E14,data!F5:H22,2)+(E14-VLOOKUP(E14,data!F5:H22,1))*VLOOKUP(E14,data!F5:H22,3))/E14)</f>
        <v>0</v>
      </c>
      <c r="G18" s="19">
        <f>ROUND((E18*F18)/5,2)*5</f>
        <v>0</v>
      </c>
      <c r="I18" s="6"/>
      <c r="J18" s="5"/>
    </row>
    <row r="19" spans="1:10" ht="14.25" customHeight="1" x14ac:dyDescent="0.2">
      <c r="D19" s="55"/>
      <c r="G19" s="11"/>
      <c r="I19" s="5"/>
      <c r="J19" s="5"/>
    </row>
    <row r="20" spans="1:10" ht="14.25" customHeight="1" x14ac:dyDescent="0.2">
      <c r="B20" s="17" t="s">
        <v>50</v>
      </c>
      <c r="C20" s="17"/>
      <c r="D20" s="54">
        <v>2</v>
      </c>
      <c r="E20" s="19">
        <f>G18</f>
        <v>0</v>
      </c>
      <c r="F20" s="20">
        <v>0.2</v>
      </c>
      <c r="G20" s="19">
        <f>ROUND((E20/5)/5,2)*5</f>
        <v>0</v>
      </c>
      <c r="I20" s="5"/>
      <c r="J20" s="5"/>
    </row>
    <row r="21" spans="1:10" ht="14.25" customHeight="1" x14ac:dyDescent="0.2">
      <c r="A21" s="3"/>
      <c r="B21" s="21" t="s">
        <v>49</v>
      </c>
      <c r="C21" s="21"/>
      <c r="D21" s="56">
        <v>3</v>
      </c>
      <c r="E21" s="22">
        <f>G20</f>
        <v>0</v>
      </c>
      <c r="F21" s="23">
        <v>0.47499999999999998</v>
      </c>
      <c r="G21" s="22">
        <f>ROUND((E21*F21)/5,2)*5</f>
        <v>0</v>
      </c>
      <c r="I21" s="5"/>
      <c r="J21" s="5"/>
    </row>
    <row r="22" spans="1:10" ht="14.25" customHeight="1" x14ac:dyDescent="0.2">
      <c r="A22" s="12"/>
      <c r="B22" s="125" t="s">
        <v>51</v>
      </c>
      <c r="C22" s="125"/>
      <c r="D22" s="57">
        <v>4</v>
      </c>
      <c r="E22" s="24">
        <f>SUM(G20:G21)</f>
        <v>0</v>
      </c>
      <c r="F22" s="25">
        <v>0.12</v>
      </c>
      <c r="G22" s="22">
        <f>-ROUND((E22*F22)/5,2)*5</f>
        <v>0</v>
      </c>
      <c r="I22" s="5"/>
      <c r="J22" s="5"/>
    </row>
    <row r="23" spans="1:10" ht="14.25" customHeight="1" x14ac:dyDescent="0.2">
      <c r="A23" s="12"/>
      <c r="B23" s="125" t="s">
        <v>52</v>
      </c>
      <c r="C23" s="125"/>
      <c r="D23" s="57">
        <v>5</v>
      </c>
      <c r="E23" s="24">
        <f>G20</f>
        <v>0</v>
      </c>
      <c r="F23" s="25">
        <v>0.01</v>
      </c>
      <c r="G23" s="22">
        <f>ROUND((E23*F23)/5,2)*5</f>
        <v>0</v>
      </c>
      <c r="I23" s="5"/>
      <c r="J23" s="5"/>
    </row>
    <row r="24" spans="1:10" ht="14.25" customHeight="1" x14ac:dyDescent="0.2">
      <c r="A24" s="13"/>
      <c r="B24" s="26" t="s">
        <v>53</v>
      </c>
      <c r="C24" s="26"/>
      <c r="D24" s="58">
        <v>6</v>
      </c>
      <c r="E24" s="27">
        <f>G20</f>
        <v>0</v>
      </c>
      <c r="F24" s="28">
        <f>VLOOKUP(data!J2,data!K2:M46,3)/100</f>
        <v>0.5</v>
      </c>
      <c r="G24" s="22">
        <f>ROUND((E24*F24)/5,2)*5</f>
        <v>0</v>
      </c>
      <c r="H24" s="19">
        <f>SUM(G20:G24)</f>
        <v>0</v>
      </c>
    </row>
    <row r="25" spans="1:10" ht="6" customHeight="1" x14ac:dyDescent="0.2">
      <c r="A25" s="14"/>
      <c r="B25" s="15"/>
      <c r="C25" s="15"/>
      <c r="D25" s="15"/>
      <c r="G25" s="11"/>
    </row>
    <row r="26" spans="1:10" ht="18.2" customHeight="1" thickBot="1" x14ac:dyDescent="0.25">
      <c r="A26" s="13"/>
      <c r="B26" s="119" t="s">
        <v>60</v>
      </c>
      <c r="C26" s="119"/>
      <c r="D26" s="119"/>
      <c r="E26" s="120"/>
      <c r="F26" s="120"/>
      <c r="G26" s="121"/>
      <c r="H26" s="122">
        <f>H24</f>
        <v>0</v>
      </c>
    </row>
    <row r="27" spans="1:10" ht="15.75" x14ac:dyDescent="0.2">
      <c r="A27" s="13"/>
      <c r="B27" s="15"/>
      <c r="C27" s="15"/>
      <c r="D27" s="15"/>
      <c r="G27" s="11"/>
    </row>
    <row r="28" spans="1:10" ht="14.25" customHeight="1" x14ac:dyDescent="0.2">
      <c r="B28" s="3" t="s">
        <v>54</v>
      </c>
      <c r="C28" s="3"/>
      <c r="D28" s="3"/>
      <c r="E28" s="7"/>
      <c r="F28" s="7"/>
      <c r="G28" s="7"/>
    </row>
    <row r="29" spans="1:10" ht="14.25" customHeight="1" x14ac:dyDescent="0.2">
      <c r="B29" s="8"/>
      <c r="C29" s="8"/>
      <c r="D29" s="8"/>
      <c r="E29" s="10" t="s">
        <v>59</v>
      </c>
      <c r="F29" s="16" t="s">
        <v>1</v>
      </c>
      <c r="G29" s="9"/>
      <c r="H29" s="10" t="s">
        <v>47</v>
      </c>
    </row>
    <row r="30" spans="1:10" ht="14.25" customHeight="1" x14ac:dyDescent="0.2">
      <c r="B30" s="4"/>
      <c r="C30" s="4"/>
      <c r="D30" s="4"/>
    </row>
    <row r="31" spans="1:10" ht="14.25" customHeight="1" x14ac:dyDescent="0.2">
      <c r="B31" s="17" t="s">
        <v>77</v>
      </c>
      <c r="C31" s="17"/>
      <c r="D31" s="54">
        <v>1</v>
      </c>
      <c r="E31" s="18">
        <f>ROUNDDOWN(E4,-2)</f>
        <v>0</v>
      </c>
      <c r="F31" s="63">
        <f>IF(E31=0,0,G31/E31)</f>
        <v>0</v>
      </c>
      <c r="G31" s="19">
        <f>IF(data!A7=1,IF(ISNA(VLOOKUP(E31,data!O5:Q14,1)),0,ROUND((VLOOKUP(E31,data!O5:Q14,2)+(E31-VLOOKUP(E31,data!O5:Q14,1))*VLOOKUP(E31,data!O5:Q14,3))/5,2)*5),IF(ISNA(VLOOKUP(E31,data!O26:Q39,1)),0,ROUND((VLOOKUP(E31,data!O26:Q39,2)+(E31-VLOOKUP(E31,data!O26:Q39,1))*VLOOKUP(E31,data!O26:Q39,3))/5,2)*5))</f>
        <v>0</v>
      </c>
    </row>
    <row r="32" spans="1:10" ht="14.25" customHeight="1" x14ac:dyDescent="0.2">
      <c r="D32" s="59"/>
      <c r="G32" s="11"/>
    </row>
    <row r="33" spans="2:8" x14ac:dyDescent="0.2">
      <c r="B33" s="17" t="s">
        <v>50</v>
      </c>
      <c r="C33" s="17"/>
      <c r="D33" s="54">
        <v>2</v>
      </c>
      <c r="E33" s="19">
        <f>G31</f>
        <v>0</v>
      </c>
      <c r="F33" s="20">
        <v>0.2</v>
      </c>
      <c r="G33" s="19">
        <f>ROUND((E33/5)/5,2)*5</f>
        <v>0</v>
      </c>
      <c r="H33" s="19">
        <f>G33</f>
        <v>0</v>
      </c>
    </row>
    <row r="34" spans="2:8" ht="6" customHeight="1" x14ac:dyDescent="0.2">
      <c r="B34" s="15"/>
      <c r="C34" s="15"/>
      <c r="D34" s="15"/>
      <c r="G34" s="11"/>
    </row>
    <row r="35" spans="2:8" ht="18.2" customHeight="1" thickBot="1" x14ac:dyDescent="0.25">
      <c r="B35" s="119" t="s">
        <v>61</v>
      </c>
      <c r="C35" s="119"/>
      <c r="D35" s="119"/>
      <c r="E35" s="120"/>
      <c r="F35" s="120"/>
      <c r="G35" s="121"/>
      <c r="H35" s="122">
        <f>H33</f>
        <v>0</v>
      </c>
    </row>
    <row r="36" spans="2:8" x14ac:dyDescent="0.2">
      <c r="B36" s="15"/>
      <c r="C36" s="15"/>
      <c r="D36" s="15"/>
      <c r="G36" s="11"/>
    </row>
    <row r="37" spans="2:8" x14ac:dyDescent="0.2">
      <c r="B37" s="15"/>
      <c r="C37" s="15"/>
      <c r="D37" s="15"/>
      <c r="G37" s="11"/>
    </row>
    <row r="38" spans="2:8" ht="18.2" customHeight="1" thickBot="1" x14ac:dyDescent="0.25">
      <c r="B38" s="119" t="s">
        <v>81</v>
      </c>
      <c r="C38" s="119"/>
      <c r="D38" s="119"/>
      <c r="E38" s="120"/>
      <c r="F38" s="120"/>
      <c r="G38" s="121"/>
      <c r="H38" s="122">
        <f>SUM(H26,H35)</f>
        <v>0</v>
      </c>
    </row>
    <row r="39" spans="2:8" x14ac:dyDescent="0.2">
      <c r="B39" s="15"/>
      <c r="C39" s="15"/>
      <c r="D39" s="15"/>
      <c r="G39" s="11"/>
    </row>
    <row r="40" spans="2:8" x14ac:dyDescent="0.2">
      <c r="B40" s="15"/>
      <c r="C40" s="15"/>
      <c r="D40" s="15"/>
      <c r="G40" s="11"/>
    </row>
    <row r="41" spans="2:8" x14ac:dyDescent="0.2">
      <c r="B41" s="52" t="s">
        <v>72</v>
      </c>
      <c r="C41" s="52"/>
      <c r="D41" s="53"/>
      <c r="E41" s="53"/>
      <c r="F41" s="53"/>
      <c r="G41" s="53"/>
      <c r="H41" s="53"/>
    </row>
    <row r="42" spans="2:8" x14ac:dyDescent="0.2">
      <c r="B42" s="30" t="s">
        <v>62</v>
      </c>
      <c r="C42" s="31"/>
      <c r="D42" s="31"/>
      <c r="E42" s="31"/>
      <c r="F42" s="31"/>
      <c r="G42" s="31"/>
      <c r="H42" s="32" t="s">
        <v>63</v>
      </c>
    </row>
    <row r="43" spans="2:8" ht="6" customHeight="1" x14ac:dyDescent="0.2">
      <c r="B43" s="33"/>
      <c r="C43" s="33"/>
      <c r="D43" s="33"/>
      <c r="E43" s="33"/>
      <c r="F43" s="33"/>
      <c r="G43" s="33"/>
      <c r="H43" s="33"/>
    </row>
    <row r="44" spans="2:8" x14ac:dyDescent="0.2">
      <c r="B44" s="34">
        <v>1</v>
      </c>
      <c r="C44" s="35" t="s">
        <v>76</v>
      </c>
      <c r="D44" s="35"/>
      <c r="E44" s="36"/>
      <c r="F44" s="37"/>
      <c r="G44" s="38"/>
      <c r="H44" s="35" t="s">
        <v>75</v>
      </c>
    </row>
    <row r="45" spans="2:8" x14ac:dyDescent="0.2">
      <c r="B45" s="39">
        <v>2</v>
      </c>
      <c r="C45" s="40" t="s">
        <v>74</v>
      </c>
      <c r="E45" s="41"/>
      <c r="F45" s="42"/>
      <c r="G45" s="43"/>
      <c r="H45" s="40" t="s">
        <v>75</v>
      </c>
    </row>
    <row r="46" spans="2:8" x14ac:dyDescent="0.2">
      <c r="B46" s="34">
        <v>3</v>
      </c>
      <c r="C46" s="35" t="s">
        <v>88</v>
      </c>
      <c r="D46" s="36"/>
      <c r="E46" s="36"/>
      <c r="F46" s="37"/>
      <c r="G46" s="38"/>
      <c r="H46" s="35" t="s">
        <v>64</v>
      </c>
    </row>
    <row r="47" spans="2:8" x14ac:dyDescent="0.2">
      <c r="B47" s="39">
        <v>4</v>
      </c>
      <c r="C47" s="40" t="s">
        <v>68</v>
      </c>
      <c r="E47" s="41"/>
      <c r="F47" s="42"/>
      <c r="G47" s="43"/>
      <c r="H47" s="40" t="s">
        <v>69</v>
      </c>
    </row>
    <row r="48" spans="2:8" x14ac:dyDescent="0.2">
      <c r="B48" s="34">
        <v>5</v>
      </c>
      <c r="C48" s="35" t="s">
        <v>89</v>
      </c>
      <c r="D48" s="36"/>
      <c r="E48" s="36"/>
      <c r="F48" s="37"/>
      <c r="G48" s="38"/>
      <c r="H48" s="35" t="s">
        <v>64</v>
      </c>
    </row>
    <row r="49" spans="2:21" x14ac:dyDescent="0.2">
      <c r="B49" s="39">
        <v>6</v>
      </c>
      <c r="C49" s="40" t="s">
        <v>71</v>
      </c>
      <c r="E49" s="41"/>
      <c r="F49" s="42"/>
      <c r="G49" s="43"/>
      <c r="H49" s="40" t="s">
        <v>66</v>
      </c>
    </row>
    <row r="50" spans="2:21" ht="24" customHeight="1" x14ac:dyDescent="0.2">
      <c r="B50" s="15"/>
      <c r="C50" s="123" t="s">
        <v>90</v>
      </c>
      <c r="D50" s="123"/>
      <c r="E50" s="123"/>
      <c r="F50" s="123"/>
      <c r="G50" s="123"/>
      <c r="H50" s="40" t="s">
        <v>67</v>
      </c>
    </row>
    <row r="51" spans="2:21" x14ac:dyDescent="0.2">
      <c r="B51" s="15"/>
      <c r="C51" s="15"/>
      <c r="D51" s="15"/>
      <c r="G51" s="11"/>
    </row>
    <row r="52" spans="2:21" x14ac:dyDescent="0.2">
      <c r="B52" s="52" t="s">
        <v>73</v>
      </c>
      <c r="C52" s="52"/>
      <c r="D52" s="53"/>
      <c r="E52" s="53"/>
      <c r="F52" s="53"/>
      <c r="G52" s="53"/>
      <c r="H52" s="53"/>
    </row>
    <row r="53" spans="2:21" x14ac:dyDescent="0.2">
      <c r="B53" s="30" t="s">
        <v>62</v>
      </c>
      <c r="C53" s="31"/>
      <c r="D53" s="31"/>
      <c r="E53" s="31"/>
      <c r="F53" s="31"/>
      <c r="G53" s="31"/>
      <c r="H53" s="32" t="s">
        <v>65</v>
      </c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2:21" ht="6" customHeight="1" x14ac:dyDescent="0.2">
      <c r="B54" s="33"/>
      <c r="C54" s="33"/>
      <c r="D54" s="33"/>
      <c r="E54" s="33"/>
      <c r="F54" s="33"/>
      <c r="G54" s="33"/>
      <c r="H54" s="33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2:21" x14ac:dyDescent="0.2">
      <c r="B55" s="34">
        <v>1</v>
      </c>
      <c r="C55" s="35" t="s">
        <v>87</v>
      </c>
      <c r="D55" s="35"/>
      <c r="E55" s="36"/>
      <c r="F55" s="37"/>
      <c r="G55" s="38"/>
      <c r="H55" s="48">
        <v>642.11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2:21" x14ac:dyDescent="0.2">
      <c r="B56" s="39">
        <v>2</v>
      </c>
      <c r="C56" s="40" t="s">
        <v>70</v>
      </c>
      <c r="E56" s="41"/>
      <c r="F56" s="42"/>
      <c r="G56" s="43"/>
      <c r="H56" s="49">
        <v>642.11</v>
      </c>
      <c r="I56" s="46"/>
      <c r="J56" s="46"/>
      <c r="K56" s="46"/>
      <c r="L56" s="46"/>
      <c r="M56" s="46"/>
      <c r="N56" s="46"/>
      <c r="O56" s="47"/>
      <c r="P56" s="46"/>
      <c r="Q56" s="46"/>
      <c r="R56" s="46"/>
      <c r="S56" s="46"/>
      <c r="T56" s="46"/>
      <c r="U56" s="46"/>
    </row>
    <row r="60" spans="2:21" x14ac:dyDescent="0.2">
      <c r="C60" s="39"/>
      <c r="E60" s="41"/>
      <c r="F60" s="42"/>
      <c r="G60" s="43"/>
      <c r="H60" s="40"/>
      <c r="I60" s="40"/>
      <c r="J60" s="40"/>
      <c r="K60" s="40"/>
      <c r="L60" s="40"/>
      <c r="M60" s="40"/>
      <c r="N60" s="40"/>
      <c r="O60" s="50"/>
      <c r="P60" s="40"/>
      <c r="Q60" s="40"/>
      <c r="R60" s="40"/>
      <c r="S60" s="40"/>
      <c r="T60" s="40"/>
      <c r="U60" s="40"/>
    </row>
    <row r="61" spans="2:21" ht="14.25" customHeight="1" x14ac:dyDescent="0.2">
      <c r="C61" s="39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</sheetData>
  <sheetProtection algorithmName="SHA-512" hashValue="QzUNB9gv2WR+zWKJGc2cTPRQBz4wUn8hOa13MSUVY+YiD1WNQ3ZDQnd+1ZY77fjlH79TFg/bQVbspX2JCyn8ww==" saltValue="tRP4glTAatInjXT2IRtRqQ==" spinCount="100000" sheet="1" selectLockedCells="1"/>
  <mergeCells count="4">
    <mergeCell ref="C50:G50"/>
    <mergeCell ref="B2:H2"/>
    <mergeCell ref="B22:C22"/>
    <mergeCell ref="B23:C23"/>
  </mergeCells>
  <phoneticPr fontId="3" type="noConversion"/>
  <hyperlinks>
    <hyperlink ref="B2:H2" r:id="rId1" display="https://www.ge.ch/c/imp-calipc"/>
  </hyperlinks>
  <printOptions horizontalCentered="1"/>
  <pageMargins left="0" right="0" top="0.47244094488188981" bottom="0" header="0" footer="0"/>
  <pageSetup paperSize="9" scale="85" orientation="portrait" r:id="rId2"/>
  <headerFooter alignWithMargins="0">
    <oddHeader>&amp;CSimulation n'ayant aucune valeur officielle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Drop Down 2">
              <controlPr locked="0" defaultSize="0" print="0" autoLine="0" autoPict="0">
                <anchor moveWithCells="1">
                  <from>
                    <xdr:col>3</xdr:col>
                    <xdr:colOff>304800</xdr:colOff>
                    <xdr:row>5</xdr:row>
                    <xdr:rowOff>0</xdr:rowOff>
                  </from>
                  <to>
                    <xdr:col>5</xdr:col>
                    <xdr:colOff>1266825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304800</xdr:colOff>
                    <xdr:row>8</xdr:row>
                    <xdr:rowOff>0</xdr:rowOff>
                  </from>
                  <to>
                    <xdr:col>5</xdr:col>
                    <xdr:colOff>314325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locked="0" defaultSize="0" print="0" autoLine="0" autoPict="0">
                <anchor moveWithCells="1">
                  <from>
                    <xdr:col>3</xdr:col>
                    <xdr:colOff>304800</xdr:colOff>
                    <xdr:row>6</xdr:row>
                    <xdr:rowOff>9525</xdr:rowOff>
                  </from>
                  <to>
                    <xdr:col>5</xdr:col>
                    <xdr:colOff>1266825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0"/>
  <sheetViews>
    <sheetView showGridLines="0" zoomScale="145" zoomScaleNormal="145" workbookViewId="0">
      <selection activeCell="F5" sqref="F5"/>
    </sheetView>
  </sheetViews>
  <sheetFormatPr baseColWidth="10" defaultRowHeight="14.25" x14ac:dyDescent="0.2"/>
  <cols>
    <col min="1" max="2" width="3.625" style="1" customWidth="1"/>
    <col min="3" max="9" width="11" style="1"/>
    <col min="10" max="11" width="3.625" style="1" customWidth="1"/>
    <col min="12" max="12" width="12" style="1" bestFit="1" customWidth="1"/>
    <col min="13" max="13" width="4.875" style="1" bestFit="1" customWidth="1"/>
    <col min="14" max="16384" width="11" style="1"/>
  </cols>
  <sheetData>
    <row r="1" spans="1:18" ht="15" customHeight="1" x14ac:dyDescent="0.2">
      <c r="A1" s="3" t="s">
        <v>92</v>
      </c>
      <c r="F1" s="129" t="s">
        <v>97</v>
      </c>
      <c r="G1" s="129"/>
      <c r="H1" s="129"/>
      <c r="J1" s="130" t="s">
        <v>98</v>
      </c>
      <c r="K1" s="130"/>
      <c r="L1" s="130"/>
      <c r="M1" s="130"/>
      <c r="O1" s="129" t="s">
        <v>99</v>
      </c>
      <c r="P1" s="129"/>
      <c r="Q1" s="129"/>
    </row>
    <row r="2" spans="1:18" x14ac:dyDescent="0.2">
      <c r="A2" s="91">
        <v>1</v>
      </c>
      <c r="B2" s="64">
        <v>1</v>
      </c>
      <c r="C2" s="65" t="s">
        <v>2</v>
      </c>
      <c r="F2" s="66"/>
      <c r="G2" s="95"/>
      <c r="J2" s="92">
        <v>1</v>
      </c>
      <c r="K2" s="64">
        <v>1</v>
      </c>
      <c r="L2" s="60" t="s">
        <v>3</v>
      </c>
      <c r="M2" s="87">
        <v>50</v>
      </c>
    </row>
    <row r="3" spans="1:18" x14ac:dyDescent="0.2">
      <c r="A3" s="67"/>
      <c r="B3" s="64">
        <v>2</v>
      </c>
      <c r="C3" s="65" t="s">
        <v>58</v>
      </c>
      <c r="F3" s="126" t="s">
        <v>78</v>
      </c>
      <c r="G3" s="127"/>
      <c r="H3" s="128"/>
      <c r="J3" s="68"/>
      <c r="K3" s="64">
        <v>2</v>
      </c>
      <c r="L3" s="60" t="s">
        <v>4</v>
      </c>
      <c r="M3" s="87">
        <v>31</v>
      </c>
      <c r="O3" s="126" t="s">
        <v>83</v>
      </c>
      <c r="P3" s="127"/>
      <c r="Q3" s="128"/>
    </row>
    <row r="4" spans="1:18" ht="33.75" x14ac:dyDescent="0.2">
      <c r="B4" s="65">
        <v>3</v>
      </c>
      <c r="C4" s="65" t="s">
        <v>91</v>
      </c>
      <c r="D4" s="65"/>
      <c r="E4" s="65"/>
      <c r="F4" s="69" t="s">
        <v>55</v>
      </c>
      <c r="G4" s="70" t="s">
        <v>56</v>
      </c>
      <c r="H4" s="71" t="s">
        <v>57</v>
      </c>
      <c r="J4" s="68"/>
      <c r="K4" s="64">
        <v>3</v>
      </c>
      <c r="L4" s="60" t="s">
        <v>5</v>
      </c>
      <c r="M4" s="87">
        <v>51</v>
      </c>
      <c r="O4" s="69" t="s">
        <v>55</v>
      </c>
      <c r="P4" s="70" t="s">
        <v>56</v>
      </c>
      <c r="Q4" s="71" t="s">
        <v>57</v>
      </c>
    </row>
    <row r="5" spans="1:18" x14ac:dyDescent="0.2">
      <c r="F5" s="81">
        <v>1</v>
      </c>
      <c r="G5" s="82">
        <v>0</v>
      </c>
      <c r="H5" s="72">
        <f t="shared" ref="H5" si="0">(G6-G5)/(F6-F5)</f>
        <v>0</v>
      </c>
      <c r="J5" s="68"/>
      <c r="K5" s="64">
        <v>4</v>
      </c>
      <c r="L5" s="60" t="s">
        <v>6</v>
      </c>
      <c r="M5" s="87">
        <v>50</v>
      </c>
      <c r="O5" s="81">
        <v>15000</v>
      </c>
      <c r="P5" s="82">
        <v>0</v>
      </c>
      <c r="Q5" s="73">
        <f t="shared" ref="Q5:Q13" si="1">(P6-P5)/(O6-O5)</f>
        <v>7.6994382022471915E-3</v>
      </c>
    </row>
    <row r="6" spans="1:18" ht="14.25" customHeight="1" x14ac:dyDescent="0.2">
      <c r="A6" s="3" t="s">
        <v>93</v>
      </c>
      <c r="F6" s="98">
        <v>18649</v>
      </c>
      <c r="G6" s="84">
        <v>0</v>
      </c>
      <c r="H6" s="102">
        <v>7.2999999999999995E-2</v>
      </c>
      <c r="J6" s="68"/>
      <c r="K6" s="64">
        <v>5</v>
      </c>
      <c r="L6" s="60" t="s">
        <v>7</v>
      </c>
      <c r="M6" s="87">
        <v>43</v>
      </c>
      <c r="O6" s="83">
        <v>32800</v>
      </c>
      <c r="P6" s="84">
        <v>137.05000000000001</v>
      </c>
      <c r="Q6" s="73">
        <f t="shared" si="1"/>
        <v>8.7970297029702962E-3</v>
      </c>
    </row>
    <row r="7" spans="1:18" ht="14.25" customHeight="1" x14ac:dyDescent="0.2">
      <c r="A7" s="91">
        <v>1</v>
      </c>
      <c r="B7" s="64">
        <v>1</v>
      </c>
      <c r="C7" s="65" t="s">
        <v>2</v>
      </c>
      <c r="F7" s="101">
        <v>22469</v>
      </c>
      <c r="G7" s="84">
        <v>278.85000000000002</v>
      </c>
      <c r="H7" s="103">
        <v>8.2000000000000003E-2</v>
      </c>
      <c r="J7" s="68"/>
      <c r="K7" s="64">
        <v>6</v>
      </c>
      <c r="L7" s="60" t="s">
        <v>8</v>
      </c>
      <c r="M7" s="87">
        <v>39</v>
      </c>
      <c r="O7" s="83">
        <v>42900</v>
      </c>
      <c r="P7" s="84">
        <v>225.9</v>
      </c>
      <c r="Q7" s="73">
        <f t="shared" si="1"/>
        <v>2.6398601398601399E-2</v>
      </c>
    </row>
    <row r="8" spans="1:18" ht="14.25" customHeight="1" x14ac:dyDescent="0.2">
      <c r="A8" s="67"/>
      <c r="B8" s="64">
        <v>2</v>
      </c>
      <c r="C8" s="65" t="s">
        <v>58</v>
      </c>
      <c r="F8" s="98">
        <v>24716</v>
      </c>
      <c r="G8" s="84">
        <v>463.1</v>
      </c>
      <c r="H8" s="103">
        <v>9.0999999999999998E-2</v>
      </c>
      <c r="J8" s="68"/>
      <c r="K8" s="64">
        <v>7</v>
      </c>
      <c r="L8" s="60" t="s">
        <v>9</v>
      </c>
      <c r="M8" s="87">
        <v>48</v>
      </c>
      <c r="O8" s="83">
        <v>57200</v>
      </c>
      <c r="P8" s="84">
        <v>603.4</v>
      </c>
      <c r="Q8" s="73">
        <f t="shared" si="1"/>
        <v>2.9700000000000001E-2</v>
      </c>
    </row>
    <row r="9" spans="1:18" ht="14.25" customHeight="1" x14ac:dyDescent="0.2">
      <c r="B9" s="65"/>
      <c r="C9" s="65"/>
      <c r="F9" s="98">
        <v>26962</v>
      </c>
      <c r="G9" s="84">
        <v>667.5</v>
      </c>
      <c r="H9" s="103">
        <v>0.1</v>
      </c>
      <c r="J9" s="68"/>
      <c r="K9" s="64">
        <v>8</v>
      </c>
      <c r="L9" s="60" t="s">
        <v>10</v>
      </c>
      <c r="M9" s="87">
        <v>40</v>
      </c>
      <c r="N9" s="97"/>
      <c r="O9" s="83">
        <v>75200</v>
      </c>
      <c r="P9" s="84">
        <v>1138</v>
      </c>
      <c r="Q9" s="73">
        <f t="shared" si="1"/>
        <v>5.9396551724137929E-2</v>
      </c>
    </row>
    <row r="10" spans="1:18" ht="14.25" customHeight="1" x14ac:dyDescent="0.2">
      <c r="F10" s="98">
        <v>29210</v>
      </c>
      <c r="G10" s="84">
        <v>892.3</v>
      </c>
      <c r="H10" s="103">
        <v>0.109</v>
      </c>
      <c r="J10" s="68"/>
      <c r="K10" s="64">
        <v>9</v>
      </c>
      <c r="L10" s="60" t="s">
        <v>11</v>
      </c>
      <c r="M10" s="87">
        <v>42</v>
      </c>
      <c r="N10" s="96"/>
      <c r="O10" s="83">
        <v>81000</v>
      </c>
      <c r="P10" s="84">
        <v>1482.5</v>
      </c>
      <c r="Q10" s="73">
        <f t="shared" si="1"/>
        <v>6.6000000000000003E-2</v>
      </c>
    </row>
    <row r="11" spans="1:18" ht="14.25" customHeight="1" x14ac:dyDescent="0.2">
      <c r="F11" s="98">
        <v>34827</v>
      </c>
      <c r="G11" s="84">
        <v>1504.55</v>
      </c>
      <c r="H11" s="103">
        <v>0.113</v>
      </c>
      <c r="J11" s="68"/>
      <c r="K11" s="64">
        <v>10</v>
      </c>
      <c r="L11" s="60" t="s">
        <v>12</v>
      </c>
      <c r="M11" s="87">
        <v>33</v>
      </c>
      <c r="O11" s="83">
        <v>107400</v>
      </c>
      <c r="P11" s="84">
        <v>3224.9</v>
      </c>
      <c r="Q11" s="73">
        <f t="shared" si="1"/>
        <v>8.7999999999999995E-2</v>
      </c>
    </row>
    <row r="12" spans="1:18" ht="14.25" customHeight="1" x14ac:dyDescent="0.2">
      <c r="F12" s="98">
        <v>39320</v>
      </c>
      <c r="G12" s="84">
        <v>2012.25</v>
      </c>
      <c r="H12" s="103">
        <v>0.123</v>
      </c>
      <c r="J12" s="68"/>
      <c r="K12" s="64">
        <v>11</v>
      </c>
      <c r="L12" s="60" t="s">
        <v>13</v>
      </c>
      <c r="M12" s="87">
        <v>51</v>
      </c>
      <c r="O12" s="83">
        <v>139600</v>
      </c>
      <c r="P12" s="84">
        <v>6058.5</v>
      </c>
      <c r="Q12" s="73">
        <f t="shared" si="1"/>
        <v>0.11</v>
      </c>
    </row>
    <row r="13" spans="1:18" ht="14.25" customHeight="1" x14ac:dyDescent="0.2">
      <c r="F13" s="98">
        <v>43815</v>
      </c>
      <c r="G13" s="84">
        <v>2565.15</v>
      </c>
      <c r="H13" s="103">
        <v>0.128</v>
      </c>
      <c r="J13" s="68"/>
      <c r="K13" s="64">
        <v>12</v>
      </c>
      <c r="L13" s="60" t="s">
        <v>14</v>
      </c>
      <c r="M13" s="87">
        <v>32</v>
      </c>
      <c r="O13" s="83">
        <v>182600</v>
      </c>
      <c r="P13" s="84">
        <v>10788.5</v>
      </c>
      <c r="Q13" s="73">
        <f t="shared" si="1"/>
        <v>0.13200000000000001</v>
      </c>
    </row>
    <row r="14" spans="1:18" ht="14.25" customHeight="1" x14ac:dyDescent="0.2">
      <c r="F14" s="98">
        <v>48309</v>
      </c>
      <c r="G14" s="84">
        <v>3140.4</v>
      </c>
      <c r="H14" s="103">
        <v>0.13200000000000001</v>
      </c>
      <c r="J14" s="2"/>
      <c r="K14" s="64">
        <v>13</v>
      </c>
      <c r="L14" s="60" t="s">
        <v>15</v>
      </c>
      <c r="M14" s="88">
        <v>46</v>
      </c>
      <c r="O14" s="85">
        <v>783200</v>
      </c>
      <c r="P14" s="86">
        <v>90067.7</v>
      </c>
      <c r="Q14" s="74">
        <f>(P15-P14)/(O15-O14)</f>
        <v>0.11499961695607763</v>
      </c>
    </row>
    <row r="15" spans="1:18" ht="14.25" customHeight="1" x14ac:dyDescent="0.2">
      <c r="F15" s="98">
        <v>77518</v>
      </c>
      <c r="G15" s="84">
        <v>6996</v>
      </c>
      <c r="H15" s="103">
        <v>0.14199999999999999</v>
      </c>
      <c r="J15" s="2"/>
      <c r="K15" s="64">
        <v>14</v>
      </c>
      <c r="L15" s="60" t="s">
        <v>16</v>
      </c>
      <c r="M15" s="88">
        <v>40</v>
      </c>
      <c r="O15" s="75"/>
      <c r="P15" s="75"/>
      <c r="Q15" s="75"/>
    </row>
    <row r="16" spans="1:18" ht="14.25" customHeight="1" x14ac:dyDescent="0.2">
      <c r="F16" s="98">
        <v>126950</v>
      </c>
      <c r="G16" s="84">
        <v>14015.35</v>
      </c>
      <c r="H16" s="103">
        <v>0.15</v>
      </c>
      <c r="J16" s="2"/>
      <c r="K16" s="64">
        <v>15</v>
      </c>
      <c r="L16" s="60" t="s">
        <v>17</v>
      </c>
      <c r="M16" s="88">
        <v>46</v>
      </c>
      <c r="N16" s="75"/>
      <c r="O16" s="75"/>
      <c r="P16" s="75"/>
      <c r="Q16" s="75"/>
      <c r="R16" s="75"/>
    </row>
    <row r="17" spans="6:18" ht="14.25" customHeight="1" x14ac:dyDescent="0.2">
      <c r="F17" s="98">
        <v>170764</v>
      </c>
      <c r="G17" s="84">
        <v>20587.45</v>
      </c>
      <c r="H17" s="103">
        <v>0.156</v>
      </c>
      <c r="J17" s="2"/>
      <c r="K17" s="64">
        <v>16</v>
      </c>
      <c r="L17" s="60" t="s">
        <v>18</v>
      </c>
      <c r="M17" s="88">
        <v>28</v>
      </c>
      <c r="N17" s="75"/>
      <c r="O17" s="75"/>
      <c r="P17" s="75"/>
      <c r="Q17" s="75"/>
      <c r="R17" s="75"/>
    </row>
    <row r="18" spans="6:18" ht="14.25" customHeight="1" x14ac:dyDescent="0.2">
      <c r="F18" s="98">
        <v>193234</v>
      </c>
      <c r="G18" s="84">
        <v>24092.75</v>
      </c>
      <c r="H18" s="103">
        <v>0.158</v>
      </c>
      <c r="J18" s="2"/>
      <c r="K18" s="64">
        <v>17</v>
      </c>
      <c r="L18" s="61" t="s">
        <v>19</v>
      </c>
      <c r="M18" s="88">
        <v>25</v>
      </c>
      <c r="N18" s="75"/>
      <c r="O18" s="75"/>
      <c r="P18" s="75"/>
      <c r="Q18" s="75"/>
      <c r="R18" s="75"/>
    </row>
    <row r="19" spans="6:18" ht="14.25" customHeight="1" x14ac:dyDescent="0.2">
      <c r="F19" s="98">
        <v>276369</v>
      </c>
      <c r="G19" s="84">
        <v>37228.1</v>
      </c>
      <c r="H19" s="103">
        <v>0.16</v>
      </c>
      <c r="J19" s="2"/>
      <c r="K19" s="64">
        <v>18</v>
      </c>
      <c r="L19" s="60" t="s">
        <v>20</v>
      </c>
      <c r="M19" s="88">
        <v>46</v>
      </c>
      <c r="N19" s="75"/>
      <c r="O19" s="75"/>
      <c r="P19" s="75"/>
      <c r="Q19" s="75"/>
      <c r="R19" s="75"/>
    </row>
    <row r="20" spans="6:18" ht="14.25" customHeight="1" x14ac:dyDescent="0.2">
      <c r="F20" s="98">
        <v>294345</v>
      </c>
      <c r="G20" s="84">
        <v>40104.25</v>
      </c>
      <c r="H20" s="103">
        <v>0.16800000000000001</v>
      </c>
      <c r="J20" s="2"/>
      <c r="K20" s="64">
        <v>19</v>
      </c>
      <c r="L20" s="60" t="s">
        <v>21</v>
      </c>
      <c r="M20" s="88">
        <v>30</v>
      </c>
      <c r="N20" s="75"/>
      <c r="O20" s="75"/>
      <c r="P20" s="75"/>
      <c r="Q20" s="75"/>
      <c r="R20" s="75"/>
    </row>
    <row r="21" spans="6:18" ht="14.25" customHeight="1" x14ac:dyDescent="0.2">
      <c r="F21" s="98">
        <v>414554</v>
      </c>
      <c r="G21" s="84">
        <v>60299.35</v>
      </c>
      <c r="H21" s="103">
        <v>0.17599999999999999</v>
      </c>
      <c r="J21" s="2"/>
      <c r="K21" s="64">
        <v>20</v>
      </c>
      <c r="L21" s="60" t="s">
        <v>22</v>
      </c>
      <c r="M21" s="88">
        <v>48</v>
      </c>
      <c r="N21" s="75"/>
      <c r="O21" s="75"/>
      <c r="P21" s="75"/>
      <c r="Q21" s="75"/>
      <c r="R21" s="75"/>
    </row>
    <row r="22" spans="6:18" ht="14.25" customHeight="1" x14ac:dyDescent="0.2">
      <c r="F22" s="99">
        <v>649355</v>
      </c>
      <c r="G22" s="86">
        <v>101624.35</v>
      </c>
      <c r="H22" s="104">
        <v>0.18</v>
      </c>
      <c r="J22" s="2"/>
      <c r="K22" s="64">
        <v>21</v>
      </c>
      <c r="L22" s="60" t="s">
        <v>23</v>
      </c>
      <c r="M22" s="87">
        <v>45.49</v>
      </c>
      <c r="N22" s="97"/>
      <c r="O22" s="75"/>
      <c r="P22" s="75"/>
      <c r="Q22" s="75"/>
      <c r="R22" s="75"/>
    </row>
    <row r="23" spans="6:18" x14ac:dyDescent="0.2">
      <c r="F23" s="76"/>
      <c r="G23" s="77"/>
      <c r="H23" s="78"/>
      <c r="J23" s="2"/>
      <c r="K23" s="64">
        <v>22</v>
      </c>
      <c r="L23" s="60" t="s">
        <v>24</v>
      </c>
      <c r="M23" s="88">
        <v>25</v>
      </c>
      <c r="N23" s="75"/>
      <c r="O23" s="75"/>
      <c r="P23" s="75"/>
      <c r="Q23" s="75"/>
      <c r="R23" s="75"/>
    </row>
    <row r="24" spans="6:18" x14ac:dyDescent="0.2">
      <c r="F24" s="94"/>
      <c r="G24" s="77"/>
      <c r="H24" s="78"/>
      <c r="J24" s="2"/>
      <c r="K24" s="64">
        <v>23</v>
      </c>
      <c r="L24" s="60" t="s">
        <v>25</v>
      </c>
      <c r="M24" s="88">
        <v>44</v>
      </c>
      <c r="N24" s="75"/>
      <c r="O24" s="126" t="s">
        <v>84</v>
      </c>
      <c r="P24" s="127"/>
      <c r="Q24" s="128"/>
      <c r="R24" s="75"/>
    </row>
    <row r="25" spans="6:18" ht="33.75" x14ac:dyDescent="0.2">
      <c r="F25" s="76"/>
      <c r="G25" s="77"/>
      <c r="H25" s="78"/>
      <c r="J25" s="2"/>
      <c r="K25" s="64">
        <v>24</v>
      </c>
      <c r="L25" s="60" t="s">
        <v>26</v>
      </c>
      <c r="M25" s="88">
        <v>46</v>
      </c>
      <c r="N25" s="75"/>
      <c r="O25" s="69" t="s">
        <v>55</v>
      </c>
      <c r="P25" s="70" t="s">
        <v>56</v>
      </c>
      <c r="Q25" s="71" t="s">
        <v>57</v>
      </c>
      <c r="R25" s="75"/>
    </row>
    <row r="26" spans="6:18" x14ac:dyDescent="0.2">
      <c r="F26" s="76"/>
      <c r="G26" s="77"/>
      <c r="H26" s="78"/>
      <c r="J26" s="2"/>
      <c r="K26" s="64">
        <v>25</v>
      </c>
      <c r="L26" s="60" t="s">
        <v>27</v>
      </c>
      <c r="M26" s="88">
        <v>42</v>
      </c>
      <c r="N26" s="75"/>
      <c r="O26" s="83">
        <v>29700</v>
      </c>
      <c r="P26" s="89">
        <v>0</v>
      </c>
      <c r="Q26" s="73">
        <f t="shared" ref="Q26:Q38" si="2">(P27-P26)/(O27-O26)</f>
        <v>0.01</v>
      </c>
      <c r="R26" s="75"/>
    </row>
    <row r="27" spans="6:18" x14ac:dyDescent="0.2">
      <c r="F27" s="76"/>
      <c r="G27" s="77"/>
      <c r="H27" s="78"/>
      <c r="J27" s="2"/>
      <c r="K27" s="64">
        <v>26</v>
      </c>
      <c r="L27" s="60" t="s">
        <v>28</v>
      </c>
      <c r="M27" s="88">
        <v>41</v>
      </c>
      <c r="N27" s="75"/>
      <c r="O27" s="83">
        <v>53400</v>
      </c>
      <c r="P27" s="89">
        <v>237</v>
      </c>
      <c r="Q27" s="73">
        <f t="shared" si="2"/>
        <v>0.02</v>
      </c>
      <c r="R27" s="75"/>
    </row>
    <row r="28" spans="6:18" x14ac:dyDescent="0.2">
      <c r="F28" s="76"/>
      <c r="G28" s="77"/>
      <c r="H28" s="78"/>
      <c r="J28" s="2"/>
      <c r="K28" s="64">
        <v>27</v>
      </c>
      <c r="L28" s="60" t="s">
        <v>29</v>
      </c>
      <c r="M28" s="88">
        <v>44</v>
      </c>
      <c r="N28" s="75"/>
      <c r="O28" s="83">
        <v>61300</v>
      </c>
      <c r="P28" s="89">
        <v>395</v>
      </c>
      <c r="Q28" s="73">
        <f t="shared" si="2"/>
        <v>0.03</v>
      </c>
      <c r="R28" s="75"/>
    </row>
    <row r="29" spans="6:18" x14ac:dyDescent="0.2">
      <c r="F29" s="76"/>
      <c r="G29" s="77"/>
      <c r="H29" s="78"/>
      <c r="J29" s="2"/>
      <c r="K29" s="64">
        <v>28</v>
      </c>
      <c r="L29" s="60" t="s">
        <v>30</v>
      </c>
      <c r="M29" s="88">
        <v>47</v>
      </c>
      <c r="N29" s="75"/>
      <c r="O29" s="83">
        <v>79100</v>
      </c>
      <c r="P29" s="89">
        <v>929</v>
      </c>
      <c r="Q29" s="73">
        <f t="shared" si="2"/>
        <v>0.04</v>
      </c>
      <c r="R29" s="75"/>
    </row>
    <row r="30" spans="6:18" x14ac:dyDescent="0.2">
      <c r="F30" s="76"/>
      <c r="G30" s="77"/>
      <c r="H30" s="78"/>
      <c r="J30" s="2"/>
      <c r="K30" s="64">
        <v>29</v>
      </c>
      <c r="L30" s="60" t="s">
        <v>31</v>
      </c>
      <c r="M30" s="87">
        <v>42</v>
      </c>
      <c r="N30" s="75"/>
      <c r="O30" s="83">
        <v>94900</v>
      </c>
      <c r="P30" s="89">
        <v>1561</v>
      </c>
      <c r="Q30" s="73">
        <f t="shared" si="2"/>
        <v>0.05</v>
      </c>
      <c r="R30" s="75"/>
    </row>
    <row r="31" spans="6:18" x14ac:dyDescent="0.2">
      <c r="F31" s="76"/>
      <c r="G31" s="77"/>
      <c r="H31" s="78"/>
      <c r="J31" s="2"/>
      <c r="K31" s="64">
        <v>30</v>
      </c>
      <c r="L31" s="60" t="s">
        <v>32</v>
      </c>
      <c r="M31" s="93">
        <v>42</v>
      </c>
      <c r="N31" s="75"/>
      <c r="O31" s="83">
        <v>108600</v>
      </c>
      <c r="P31" s="89">
        <v>2246</v>
      </c>
      <c r="Q31" s="73">
        <f t="shared" si="2"/>
        <v>0.06</v>
      </c>
      <c r="R31" s="75"/>
    </row>
    <row r="32" spans="6:18" x14ac:dyDescent="0.2">
      <c r="F32" s="76"/>
      <c r="G32" s="77"/>
      <c r="H32" s="78"/>
      <c r="J32" s="2"/>
      <c r="K32" s="64">
        <v>31</v>
      </c>
      <c r="L32" s="60" t="s">
        <v>33</v>
      </c>
      <c r="M32" s="87">
        <v>50.5</v>
      </c>
      <c r="N32" s="75"/>
      <c r="O32" s="83">
        <v>120500</v>
      </c>
      <c r="P32" s="89">
        <v>2960</v>
      </c>
      <c r="Q32" s="73">
        <f t="shared" si="2"/>
        <v>7.0000000000000007E-2</v>
      </c>
      <c r="R32" s="75"/>
    </row>
    <row r="33" spans="6:18" x14ac:dyDescent="0.2">
      <c r="F33" s="76"/>
      <c r="G33" s="77"/>
      <c r="H33" s="78"/>
      <c r="J33" s="2"/>
      <c r="K33" s="64">
        <v>32</v>
      </c>
      <c r="L33" s="60" t="s">
        <v>34</v>
      </c>
      <c r="M33" s="87">
        <v>43</v>
      </c>
      <c r="N33" s="75"/>
      <c r="O33" s="83">
        <v>130500</v>
      </c>
      <c r="P33" s="89">
        <v>3660</v>
      </c>
      <c r="Q33" s="73">
        <f t="shared" si="2"/>
        <v>0.08</v>
      </c>
      <c r="R33" s="75"/>
    </row>
    <row r="34" spans="6:18" x14ac:dyDescent="0.2">
      <c r="F34" s="76"/>
      <c r="G34" s="77"/>
      <c r="H34" s="78"/>
      <c r="J34" s="2"/>
      <c r="K34" s="64">
        <v>33</v>
      </c>
      <c r="L34" s="60" t="s">
        <v>35</v>
      </c>
      <c r="M34" s="87">
        <v>35</v>
      </c>
      <c r="O34" s="83">
        <v>138300</v>
      </c>
      <c r="P34" s="89">
        <v>4284</v>
      </c>
      <c r="Q34" s="73">
        <f t="shared" si="2"/>
        <v>0.09</v>
      </c>
    </row>
    <row r="35" spans="6:18" x14ac:dyDescent="0.2">
      <c r="F35" s="76"/>
      <c r="G35" s="77"/>
      <c r="H35" s="78"/>
      <c r="J35" s="2"/>
      <c r="K35" s="64">
        <v>34</v>
      </c>
      <c r="L35" s="60" t="s">
        <v>36</v>
      </c>
      <c r="M35" s="87">
        <v>32</v>
      </c>
      <c r="O35" s="83">
        <v>144200</v>
      </c>
      <c r="P35" s="89">
        <v>4815</v>
      </c>
      <c r="Q35" s="73">
        <f t="shared" si="2"/>
        <v>0.1</v>
      </c>
    </row>
    <row r="36" spans="6:18" x14ac:dyDescent="0.2">
      <c r="F36" s="76"/>
      <c r="G36" s="77"/>
      <c r="H36" s="78"/>
      <c r="J36" s="2"/>
      <c r="K36" s="64">
        <v>35</v>
      </c>
      <c r="L36" s="60" t="s">
        <v>37</v>
      </c>
      <c r="M36" s="87">
        <v>40</v>
      </c>
      <c r="O36" s="83">
        <v>148200</v>
      </c>
      <c r="P36" s="89">
        <v>5215</v>
      </c>
      <c r="Q36" s="73">
        <f t="shared" si="2"/>
        <v>0.11</v>
      </c>
    </row>
    <row r="37" spans="6:18" x14ac:dyDescent="0.2">
      <c r="F37" s="76"/>
      <c r="G37" s="77"/>
      <c r="H37" s="78"/>
      <c r="J37" s="2"/>
      <c r="K37" s="64">
        <v>36</v>
      </c>
      <c r="L37" s="60" t="s">
        <v>38</v>
      </c>
      <c r="M37" s="87">
        <v>49</v>
      </c>
      <c r="O37" s="83">
        <v>150300</v>
      </c>
      <c r="P37" s="89">
        <v>5446</v>
      </c>
      <c r="Q37" s="73">
        <f t="shared" si="2"/>
        <v>0.12</v>
      </c>
    </row>
    <row r="38" spans="6:18" x14ac:dyDescent="0.2">
      <c r="F38" s="76"/>
      <c r="G38" s="77"/>
      <c r="H38" s="78"/>
      <c r="J38" s="2"/>
      <c r="K38" s="64">
        <v>37</v>
      </c>
      <c r="L38" s="60" t="s">
        <v>39</v>
      </c>
      <c r="M38" s="87">
        <v>39</v>
      </c>
      <c r="O38" s="83">
        <v>152300</v>
      </c>
      <c r="P38" s="89">
        <v>5686</v>
      </c>
      <c r="Q38" s="73">
        <f t="shared" si="2"/>
        <v>0.12999873193000253</v>
      </c>
    </row>
    <row r="39" spans="6:18" x14ac:dyDescent="0.2">
      <c r="F39" s="76"/>
      <c r="G39" s="77"/>
      <c r="H39" s="78"/>
      <c r="J39" s="2"/>
      <c r="K39" s="64">
        <v>38</v>
      </c>
      <c r="L39" s="60" t="s">
        <v>40</v>
      </c>
      <c r="M39" s="87">
        <v>39</v>
      </c>
      <c r="O39" s="85">
        <v>940900</v>
      </c>
      <c r="P39" s="90">
        <v>108203</v>
      </c>
      <c r="Q39" s="74">
        <f>(P40-P39)/(O40-O39)</f>
        <v>0.11499946859389946</v>
      </c>
    </row>
    <row r="40" spans="6:18" x14ac:dyDescent="0.2">
      <c r="F40" s="76"/>
      <c r="G40" s="77"/>
      <c r="H40" s="78"/>
      <c r="J40" s="2"/>
      <c r="K40" s="64">
        <v>39</v>
      </c>
      <c r="L40" s="60" t="s">
        <v>41</v>
      </c>
      <c r="M40" s="87">
        <v>44</v>
      </c>
    </row>
    <row r="41" spans="6:18" x14ac:dyDescent="0.2">
      <c r="F41" s="76"/>
      <c r="G41" s="77"/>
      <c r="H41" s="78"/>
      <c r="J41" s="2"/>
      <c r="K41" s="64">
        <v>40</v>
      </c>
      <c r="L41" s="60" t="s">
        <v>42</v>
      </c>
      <c r="M41" s="87">
        <v>44</v>
      </c>
    </row>
    <row r="42" spans="6:18" x14ac:dyDescent="0.2">
      <c r="F42" s="76"/>
      <c r="G42" s="77"/>
      <c r="H42" s="78"/>
      <c r="J42" s="2"/>
      <c r="K42" s="64">
        <v>41</v>
      </c>
      <c r="L42" s="60" t="s">
        <v>43</v>
      </c>
      <c r="M42" s="87">
        <v>40</v>
      </c>
    </row>
    <row r="43" spans="6:18" x14ac:dyDescent="0.2">
      <c r="F43" s="76"/>
      <c r="G43" s="77"/>
      <c r="H43" s="78"/>
      <c r="J43" s="2"/>
      <c r="K43" s="64">
        <v>42</v>
      </c>
      <c r="L43" s="60" t="s">
        <v>86</v>
      </c>
      <c r="M43" s="88">
        <v>27</v>
      </c>
    </row>
    <row r="44" spans="6:18" x14ac:dyDescent="0.2">
      <c r="F44" s="76"/>
      <c r="G44" s="77"/>
      <c r="H44" s="78"/>
      <c r="J44" s="2"/>
      <c r="K44" s="64">
        <v>43</v>
      </c>
      <c r="L44" s="60" t="s">
        <v>44</v>
      </c>
      <c r="M44" s="87">
        <v>50</v>
      </c>
      <c r="P44" s="1" t="s">
        <v>85</v>
      </c>
    </row>
    <row r="45" spans="6:18" x14ac:dyDescent="0.2">
      <c r="F45" s="76"/>
      <c r="G45" s="77"/>
      <c r="H45" s="78"/>
      <c r="J45" s="2"/>
      <c r="K45" s="64">
        <v>44</v>
      </c>
      <c r="L45" s="60" t="s">
        <v>45</v>
      </c>
      <c r="M45" s="87">
        <v>45.5</v>
      </c>
      <c r="N45" s="96"/>
    </row>
    <row r="46" spans="6:18" x14ac:dyDescent="0.2">
      <c r="F46" s="76"/>
      <c r="G46" s="77"/>
      <c r="H46" s="78"/>
      <c r="J46" s="2"/>
      <c r="K46" s="64">
        <v>45</v>
      </c>
      <c r="L46" s="60" t="s">
        <v>46</v>
      </c>
      <c r="M46" s="87">
        <v>37</v>
      </c>
    </row>
    <row r="47" spans="6:18" x14ac:dyDescent="0.2">
      <c r="F47" s="76"/>
      <c r="G47" s="77"/>
      <c r="H47" s="78"/>
    </row>
    <row r="48" spans="6:18" x14ac:dyDescent="0.2">
      <c r="F48" s="76"/>
      <c r="G48" s="77"/>
      <c r="H48" s="78"/>
    </row>
    <row r="49" spans="6:13" x14ac:dyDescent="0.2">
      <c r="F49" s="76"/>
      <c r="G49" s="77"/>
      <c r="H49" s="78"/>
      <c r="M49" s="79"/>
    </row>
    <row r="50" spans="6:13" x14ac:dyDescent="0.2">
      <c r="F50" s="76"/>
      <c r="G50" s="77"/>
      <c r="H50" s="78"/>
      <c r="M50" s="79"/>
    </row>
    <row r="51" spans="6:13" x14ac:dyDescent="0.2">
      <c r="F51" s="76"/>
      <c r="G51" s="77"/>
      <c r="H51" s="78"/>
      <c r="M51" s="79"/>
    </row>
    <row r="52" spans="6:13" x14ac:dyDescent="0.2">
      <c r="F52" s="76"/>
      <c r="G52" s="77"/>
      <c r="H52" s="78"/>
      <c r="M52" s="79"/>
    </row>
    <row r="53" spans="6:13" x14ac:dyDescent="0.2">
      <c r="F53" s="76"/>
      <c r="G53" s="77"/>
      <c r="H53" s="78"/>
      <c r="M53" s="79"/>
    </row>
    <row r="54" spans="6:13" x14ac:dyDescent="0.2">
      <c r="F54" s="76"/>
      <c r="G54" s="77"/>
      <c r="H54" s="78"/>
      <c r="M54" s="79"/>
    </row>
    <row r="55" spans="6:13" x14ac:dyDescent="0.2">
      <c r="F55" s="76"/>
      <c r="G55" s="77"/>
      <c r="H55" s="78"/>
      <c r="M55" s="79"/>
    </row>
    <row r="56" spans="6:13" x14ac:dyDescent="0.2">
      <c r="F56" s="76"/>
      <c r="G56" s="77"/>
      <c r="H56" s="78"/>
      <c r="M56" s="79"/>
    </row>
    <row r="57" spans="6:13" x14ac:dyDescent="0.2">
      <c r="F57" s="76"/>
      <c r="G57" s="77"/>
      <c r="H57" s="78"/>
      <c r="M57" s="79"/>
    </row>
    <row r="58" spans="6:13" x14ac:dyDescent="0.2">
      <c r="F58" s="76"/>
      <c r="G58" s="77"/>
      <c r="H58" s="78"/>
      <c r="M58" s="79"/>
    </row>
    <row r="59" spans="6:13" x14ac:dyDescent="0.2">
      <c r="F59" s="76"/>
      <c r="G59" s="77"/>
      <c r="H59" s="78"/>
      <c r="M59" s="79"/>
    </row>
    <row r="60" spans="6:13" x14ac:dyDescent="0.2">
      <c r="F60" s="76"/>
      <c r="G60" s="77"/>
      <c r="H60" s="78"/>
      <c r="M60" s="79"/>
    </row>
    <row r="61" spans="6:13" x14ac:dyDescent="0.2">
      <c r="F61" s="76"/>
      <c r="G61" s="77"/>
      <c r="H61" s="78"/>
      <c r="M61" s="79"/>
    </row>
    <row r="62" spans="6:13" x14ac:dyDescent="0.2">
      <c r="F62" s="76"/>
      <c r="G62" s="77"/>
      <c r="H62" s="78"/>
      <c r="M62" s="79"/>
    </row>
    <row r="63" spans="6:13" x14ac:dyDescent="0.2">
      <c r="F63" s="76"/>
      <c r="G63" s="77"/>
      <c r="H63" s="78"/>
      <c r="M63" s="79"/>
    </row>
    <row r="64" spans="6:13" x14ac:dyDescent="0.2">
      <c r="F64" s="76"/>
      <c r="G64" s="77"/>
      <c r="H64" s="78"/>
      <c r="M64" s="79"/>
    </row>
    <row r="65" spans="6:13" x14ac:dyDescent="0.2">
      <c r="F65" s="76"/>
      <c r="G65" s="77"/>
      <c r="H65" s="78"/>
      <c r="M65" s="79"/>
    </row>
    <row r="66" spans="6:13" x14ac:dyDescent="0.2">
      <c r="F66" s="76"/>
      <c r="G66" s="77"/>
      <c r="H66" s="78"/>
      <c r="M66" s="79"/>
    </row>
    <row r="67" spans="6:13" x14ac:dyDescent="0.2">
      <c r="F67" s="76"/>
      <c r="G67" s="77"/>
      <c r="H67" s="78"/>
      <c r="M67" s="79"/>
    </row>
    <row r="68" spans="6:13" x14ac:dyDescent="0.2">
      <c r="F68" s="76"/>
      <c r="G68" s="77"/>
      <c r="H68" s="78"/>
      <c r="M68" s="79"/>
    </row>
    <row r="69" spans="6:13" x14ac:dyDescent="0.2">
      <c r="F69" s="76"/>
      <c r="G69" s="77"/>
      <c r="H69" s="78"/>
      <c r="M69" s="79"/>
    </row>
    <row r="70" spans="6:13" x14ac:dyDescent="0.2">
      <c r="F70" s="76"/>
      <c r="G70" s="77"/>
      <c r="H70" s="78"/>
      <c r="M70" s="79"/>
    </row>
    <row r="71" spans="6:13" x14ac:dyDescent="0.2">
      <c r="F71" s="76"/>
      <c r="G71" s="77"/>
      <c r="H71" s="78"/>
      <c r="M71" s="79"/>
    </row>
    <row r="72" spans="6:13" x14ac:dyDescent="0.2">
      <c r="F72" s="76"/>
      <c r="G72" s="77"/>
      <c r="H72" s="78"/>
      <c r="M72" s="79"/>
    </row>
    <row r="73" spans="6:13" x14ac:dyDescent="0.2">
      <c r="F73" s="76"/>
      <c r="G73" s="77"/>
      <c r="H73" s="78"/>
      <c r="M73" s="79"/>
    </row>
    <row r="74" spans="6:13" x14ac:dyDescent="0.2">
      <c r="F74" s="76"/>
      <c r="G74" s="77"/>
      <c r="H74" s="78"/>
      <c r="M74" s="79"/>
    </row>
    <row r="75" spans="6:13" x14ac:dyDescent="0.2">
      <c r="F75" s="76"/>
      <c r="G75" s="77"/>
      <c r="H75" s="78"/>
      <c r="M75" s="79"/>
    </row>
    <row r="76" spans="6:13" x14ac:dyDescent="0.2">
      <c r="F76" s="76"/>
      <c r="G76" s="77"/>
      <c r="H76" s="78"/>
      <c r="M76" s="79"/>
    </row>
    <row r="77" spans="6:13" x14ac:dyDescent="0.2">
      <c r="F77" s="76"/>
      <c r="G77" s="77"/>
      <c r="H77" s="78"/>
      <c r="M77" s="79"/>
    </row>
    <row r="78" spans="6:13" x14ac:dyDescent="0.2">
      <c r="F78" s="76"/>
      <c r="G78" s="77"/>
      <c r="H78" s="78"/>
      <c r="M78" s="79"/>
    </row>
    <row r="79" spans="6:13" x14ac:dyDescent="0.2">
      <c r="F79" s="76"/>
      <c r="G79" s="77"/>
      <c r="H79" s="78"/>
      <c r="M79" s="79"/>
    </row>
    <row r="80" spans="6:13" x14ac:dyDescent="0.2">
      <c r="F80" s="76"/>
      <c r="G80" s="77"/>
      <c r="H80" s="78"/>
      <c r="M80" s="79"/>
    </row>
    <row r="81" spans="6:13" x14ac:dyDescent="0.2">
      <c r="F81" s="76"/>
      <c r="G81" s="77"/>
      <c r="H81" s="78"/>
      <c r="M81" s="79"/>
    </row>
    <row r="82" spans="6:13" x14ac:dyDescent="0.2">
      <c r="F82" s="76"/>
      <c r="G82" s="77"/>
      <c r="H82" s="78"/>
      <c r="M82" s="79"/>
    </row>
    <row r="83" spans="6:13" x14ac:dyDescent="0.2">
      <c r="F83" s="76"/>
      <c r="G83" s="77"/>
      <c r="H83" s="78"/>
      <c r="M83" s="79"/>
    </row>
    <row r="84" spans="6:13" x14ac:dyDescent="0.2">
      <c r="F84" s="76"/>
      <c r="G84" s="77"/>
      <c r="H84" s="78"/>
      <c r="M84" s="79"/>
    </row>
    <row r="85" spans="6:13" x14ac:dyDescent="0.2">
      <c r="F85" s="76"/>
      <c r="G85" s="77"/>
      <c r="H85" s="78"/>
      <c r="M85" s="79"/>
    </row>
    <row r="86" spans="6:13" x14ac:dyDescent="0.2">
      <c r="F86" s="76"/>
      <c r="G86" s="77"/>
      <c r="H86" s="78"/>
      <c r="M86" s="79"/>
    </row>
    <row r="87" spans="6:13" x14ac:dyDescent="0.2">
      <c r="F87" s="76"/>
      <c r="G87" s="77"/>
      <c r="H87" s="78"/>
      <c r="M87" s="79"/>
    </row>
    <row r="88" spans="6:13" x14ac:dyDescent="0.2">
      <c r="F88" s="76"/>
      <c r="G88" s="77"/>
      <c r="H88" s="78"/>
      <c r="M88" s="79"/>
    </row>
    <row r="89" spans="6:13" x14ac:dyDescent="0.2">
      <c r="F89" s="76"/>
      <c r="G89" s="77"/>
      <c r="H89" s="78"/>
      <c r="M89" s="79"/>
    </row>
    <row r="90" spans="6:13" x14ac:dyDescent="0.2">
      <c r="F90" s="76"/>
      <c r="G90" s="77"/>
      <c r="H90" s="78"/>
      <c r="M90" s="79"/>
    </row>
    <row r="91" spans="6:13" x14ac:dyDescent="0.2">
      <c r="F91" s="76"/>
      <c r="G91" s="77"/>
      <c r="H91" s="78"/>
      <c r="M91" s="79"/>
    </row>
    <row r="92" spans="6:13" x14ac:dyDescent="0.2">
      <c r="F92" s="76"/>
      <c r="G92" s="77"/>
      <c r="H92" s="78"/>
      <c r="M92" s="79"/>
    </row>
    <row r="93" spans="6:13" x14ac:dyDescent="0.2">
      <c r="F93" s="76"/>
      <c r="G93" s="77"/>
      <c r="H93" s="78"/>
      <c r="M93" s="79"/>
    </row>
    <row r="94" spans="6:13" x14ac:dyDescent="0.2">
      <c r="F94" s="76"/>
      <c r="G94" s="77"/>
      <c r="H94" s="78"/>
      <c r="M94" s="79"/>
    </row>
    <row r="95" spans="6:13" x14ac:dyDescent="0.2">
      <c r="F95" s="76"/>
      <c r="G95" s="77"/>
      <c r="H95" s="78"/>
      <c r="M95" s="79"/>
    </row>
    <row r="96" spans="6:13" x14ac:dyDescent="0.2">
      <c r="F96" s="76"/>
      <c r="G96" s="77"/>
      <c r="H96" s="78"/>
      <c r="M96" s="79"/>
    </row>
    <row r="97" spans="6:13" x14ac:dyDescent="0.2">
      <c r="F97" s="76"/>
      <c r="G97" s="77"/>
      <c r="H97" s="78"/>
      <c r="M97" s="79"/>
    </row>
    <row r="98" spans="6:13" x14ac:dyDescent="0.2">
      <c r="F98" s="76"/>
      <c r="G98" s="77"/>
      <c r="H98" s="78"/>
      <c r="M98" s="79"/>
    </row>
    <row r="99" spans="6:13" x14ac:dyDescent="0.2">
      <c r="F99" s="76"/>
      <c r="G99" s="77"/>
      <c r="H99" s="78"/>
      <c r="M99" s="79"/>
    </row>
    <row r="100" spans="6:13" x14ac:dyDescent="0.2">
      <c r="F100" s="76"/>
      <c r="G100" s="77"/>
      <c r="H100" s="78"/>
      <c r="M100" s="79"/>
    </row>
    <row r="101" spans="6:13" x14ac:dyDescent="0.2">
      <c r="F101" s="76"/>
      <c r="G101" s="77"/>
      <c r="H101" s="78"/>
      <c r="M101" s="79"/>
    </row>
    <row r="102" spans="6:13" x14ac:dyDescent="0.2">
      <c r="F102" s="76"/>
      <c r="G102" s="77"/>
      <c r="H102" s="78"/>
      <c r="M102" s="79"/>
    </row>
    <row r="103" spans="6:13" x14ac:dyDescent="0.2">
      <c r="F103" s="76"/>
      <c r="G103" s="77"/>
      <c r="H103" s="78"/>
      <c r="M103" s="79"/>
    </row>
    <row r="104" spans="6:13" x14ac:dyDescent="0.2">
      <c r="F104" s="76"/>
      <c r="G104" s="77"/>
      <c r="H104" s="78"/>
      <c r="M104" s="79"/>
    </row>
    <row r="105" spans="6:13" x14ac:dyDescent="0.2">
      <c r="F105" s="76"/>
      <c r="G105" s="77"/>
      <c r="H105" s="78"/>
      <c r="M105" s="79"/>
    </row>
    <row r="106" spans="6:13" x14ac:dyDescent="0.2">
      <c r="F106" s="76"/>
      <c r="G106" s="77"/>
      <c r="H106" s="78"/>
      <c r="M106" s="79"/>
    </row>
    <row r="107" spans="6:13" x14ac:dyDescent="0.2">
      <c r="F107" s="76"/>
      <c r="G107" s="77"/>
      <c r="H107" s="78"/>
      <c r="M107" s="79"/>
    </row>
    <row r="108" spans="6:13" x14ac:dyDescent="0.2">
      <c r="F108" s="76"/>
      <c r="G108" s="77"/>
      <c r="H108" s="78"/>
      <c r="M108" s="79"/>
    </row>
    <row r="109" spans="6:13" x14ac:dyDescent="0.2">
      <c r="F109" s="76"/>
      <c r="G109" s="77"/>
      <c r="H109" s="78"/>
      <c r="M109" s="79"/>
    </row>
    <row r="110" spans="6:13" x14ac:dyDescent="0.2">
      <c r="F110" s="76"/>
      <c r="G110" s="77"/>
      <c r="H110" s="78"/>
      <c r="M110" s="79"/>
    </row>
    <row r="111" spans="6:13" x14ac:dyDescent="0.2">
      <c r="F111" s="76"/>
      <c r="G111" s="77"/>
      <c r="H111" s="78"/>
      <c r="M111" s="79"/>
    </row>
    <row r="112" spans="6:13" x14ac:dyDescent="0.2">
      <c r="F112" s="76"/>
      <c r="G112" s="77"/>
      <c r="H112" s="78"/>
      <c r="M112" s="79"/>
    </row>
    <row r="113" spans="6:13" x14ac:dyDescent="0.2">
      <c r="F113" s="76"/>
      <c r="G113" s="77"/>
      <c r="H113" s="78"/>
      <c r="M113" s="79"/>
    </row>
    <row r="114" spans="6:13" x14ac:dyDescent="0.2">
      <c r="F114" s="76"/>
      <c r="G114" s="77"/>
      <c r="H114" s="78"/>
      <c r="M114" s="79"/>
    </row>
    <row r="115" spans="6:13" x14ac:dyDescent="0.2">
      <c r="F115" s="76"/>
      <c r="G115" s="77"/>
      <c r="H115" s="78"/>
      <c r="M115" s="79"/>
    </row>
    <row r="116" spans="6:13" x14ac:dyDescent="0.2">
      <c r="F116" s="76"/>
      <c r="G116" s="77"/>
      <c r="H116" s="78"/>
      <c r="M116" s="79"/>
    </row>
    <row r="117" spans="6:13" x14ac:dyDescent="0.2">
      <c r="F117" s="76"/>
      <c r="G117" s="77"/>
      <c r="H117" s="78"/>
      <c r="M117" s="79"/>
    </row>
    <row r="118" spans="6:13" x14ac:dyDescent="0.2">
      <c r="F118" s="76"/>
      <c r="G118" s="77"/>
      <c r="H118" s="78"/>
      <c r="M118" s="79"/>
    </row>
    <row r="119" spans="6:13" x14ac:dyDescent="0.2">
      <c r="F119" s="76"/>
      <c r="G119" s="77"/>
      <c r="H119" s="78"/>
      <c r="M119" s="79"/>
    </row>
    <row r="120" spans="6:13" x14ac:dyDescent="0.2">
      <c r="F120" s="76"/>
      <c r="G120" s="77"/>
      <c r="H120" s="78"/>
      <c r="M120" s="79"/>
    </row>
    <row r="121" spans="6:13" x14ac:dyDescent="0.2">
      <c r="F121" s="76"/>
      <c r="G121" s="77"/>
      <c r="H121" s="78"/>
      <c r="M121" s="79"/>
    </row>
    <row r="122" spans="6:13" x14ac:dyDescent="0.2">
      <c r="F122" s="76"/>
      <c r="G122" s="77"/>
      <c r="H122" s="78"/>
      <c r="M122" s="79"/>
    </row>
    <row r="123" spans="6:13" x14ac:dyDescent="0.2">
      <c r="F123" s="76"/>
      <c r="G123" s="77"/>
      <c r="H123" s="78"/>
      <c r="M123" s="79"/>
    </row>
    <row r="124" spans="6:13" x14ac:dyDescent="0.2">
      <c r="F124" s="76"/>
      <c r="G124" s="77"/>
      <c r="H124" s="78"/>
      <c r="M124" s="79"/>
    </row>
    <row r="125" spans="6:13" x14ac:dyDescent="0.2">
      <c r="F125" s="76"/>
      <c r="G125" s="77"/>
      <c r="H125" s="78"/>
      <c r="M125" s="79"/>
    </row>
    <row r="126" spans="6:13" x14ac:dyDescent="0.2">
      <c r="F126" s="76"/>
      <c r="G126" s="77"/>
      <c r="H126" s="78"/>
      <c r="M126" s="79"/>
    </row>
    <row r="127" spans="6:13" x14ac:dyDescent="0.2">
      <c r="F127" s="76"/>
      <c r="G127" s="77"/>
      <c r="H127" s="78"/>
      <c r="M127" s="79"/>
    </row>
    <row r="128" spans="6:13" x14ac:dyDescent="0.2">
      <c r="F128" s="76"/>
      <c r="G128" s="77"/>
      <c r="H128" s="78"/>
      <c r="M128" s="79"/>
    </row>
    <row r="129" spans="6:13" x14ac:dyDescent="0.2">
      <c r="F129" s="76"/>
      <c r="G129" s="77"/>
      <c r="H129" s="78"/>
      <c r="M129" s="79"/>
    </row>
    <row r="130" spans="6:13" x14ac:dyDescent="0.2">
      <c r="F130" s="76"/>
      <c r="G130" s="77"/>
      <c r="H130" s="78"/>
      <c r="M130" s="79"/>
    </row>
    <row r="131" spans="6:13" x14ac:dyDescent="0.2">
      <c r="F131" s="76"/>
      <c r="G131" s="77"/>
      <c r="H131" s="78"/>
      <c r="M131" s="79"/>
    </row>
    <row r="132" spans="6:13" x14ac:dyDescent="0.2">
      <c r="F132" s="76"/>
      <c r="G132" s="77"/>
      <c r="H132" s="78"/>
      <c r="M132" s="79"/>
    </row>
    <row r="133" spans="6:13" x14ac:dyDescent="0.2">
      <c r="F133" s="76"/>
      <c r="G133" s="77"/>
      <c r="H133" s="78"/>
      <c r="M133" s="79"/>
    </row>
    <row r="134" spans="6:13" x14ac:dyDescent="0.2">
      <c r="F134" s="76"/>
      <c r="G134" s="77"/>
      <c r="H134" s="78"/>
      <c r="M134" s="79"/>
    </row>
    <row r="135" spans="6:13" x14ac:dyDescent="0.2">
      <c r="F135" s="76"/>
      <c r="G135" s="77"/>
      <c r="H135" s="78"/>
      <c r="M135" s="79"/>
    </row>
    <row r="136" spans="6:13" x14ac:dyDescent="0.2">
      <c r="F136" s="76"/>
      <c r="G136" s="77"/>
      <c r="H136" s="78"/>
      <c r="M136" s="79"/>
    </row>
    <row r="137" spans="6:13" x14ac:dyDescent="0.2">
      <c r="F137" s="76"/>
      <c r="G137" s="77"/>
      <c r="H137" s="78"/>
      <c r="M137" s="79"/>
    </row>
    <row r="138" spans="6:13" x14ac:dyDescent="0.2">
      <c r="F138" s="76"/>
      <c r="G138" s="77"/>
      <c r="H138" s="78"/>
      <c r="M138" s="79"/>
    </row>
    <row r="139" spans="6:13" x14ac:dyDescent="0.2">
      <c r="F139" s="76"/>
      <c r="G139" s="77"/>
      <c r="H139" s="78"/>
      <c r="M139" s="79"/>
    </row>
    <row r="140" spans="6:13" x14ac:dyDescent="0.2">
      <c r="F140" s="76"/>
      <c r="G140" s="77"/>
      <c r="H140" s="78"/>
      <c r="M140" s="79"/>
    </row>
    <row r="141" spans="6:13" x14ac:dyDescent="0.2">
      <c r="F141" s="76"/>
      <c r="G141" s="77"/>
      <c r="H141" s="78"/>
      <c r="M141" s="79"/>
    </row>
    <row r="142" spans="6:13" x14ac:dyDescent="0.2">
      <c r="F142" s="76"/>
      <c r="G142" s="77"/>
      <c r="H142" s="78"/>
      <c r="M142" s="79"/>
    </row>
    <row r="143" spans="6:13" x14ac:dyDescent="0.2">
      <c r="F143" s="76"/>
      <c r="G143" s="77"/>
      <c r="H143" s="78"/>
      <c r="M143" s="79"/>
    </row>
    <row r="144" spans="6:13" x14ac:dyDescent="0.2">
      <c r="F144" s="76"/>
      <c r="G144" s="77"/>
      <c r="H144" s="78"/>
      <c r="M144" s="79"/>
    </row>
    <row r="145" spans="6:13" x14ac:dyDescent="0.2">
      <c r="F145" s="76"/>
      <c r="G145" s="77"/>
      <c r="H145" s="78"/>
      <c r="M145" s="79"/>
    </row>
    <row r="146" spans="6:13" x14ac:dyDescent="0.2">
      <c r="F146" s="76"/>
      <c r="G146" s="77"/>
      <c r="H146" s="78"/>
      <c r="M146" s="79"/>
    </row>
    <row r="147" spans="6:13" x14ac:dyDescent="0.2">
      <c r="F147" s="76"/>
      <c r="G147" s="77"/>
      <c r="H147" s="78"/>
      <c r="M147" s="79"/>
    </row>
    <row r="148" spans="6:13" x14ac:dyDescent="0.2">
      <c r="F148" s="76"/>
      <c r="G148" s="77"/>
      <c r="H148" s="78"/>
      <c r="M148" s="79"/>
    </row>
    <row r="149" spans="6:13" x14ac:dyDescent="0.2">
      <c r="F149" s="76"/>
      <c r="G149" s="77"/>
      <c r="H149" s="78"/>
      <c r="M149" s="79"/>
    </row>
    <row r="150" spans="6:13" x14ac:dyDescent="0.2">
      <c r="F150" s="76"/>
      <c r="G150" s="77"/>
      <c r="H150" s="78"/>
      <c r="M150" s="79"/>
    </row>
    <row r="151" spans="6:13" x14ac:dyDescent="0.2">
      <c r="F151" s="76"/>
      <c r="G151" s="77"/>
      <c r="H151" s="78"/>
      <c r="M151" s="79"/>
    </row>
    <row r="152" spans="6:13" x14ac:dyDescent="0.2">
      <c r="F152" s="76"/>
      <c r="G152" s="77"/>
      <c r="H152" s="78"/>
      <c r="M152" s="79"/>
    </row>
    <row r="153" spans="6:13" x14ac:dyDescent="0.2">
      <c r="F153" s="76"/>
      <c r="G153" s="77"/>
      <c r="H153" s="78"/>
      <c r="M153" s="79"/>
    </row>
    <row r="154" spans="6:13" x14ac:dyDescent="0.2">
      <c r="F154" s="76"/>
      <c r="G154" s="77"/>
      <c r="H154" s="78"/>
      <c r="M154" s="79"/>
    </row>
    <row r="155" spans="6:13" x14ac:dyDescent="0.2">
      <c r="F155" s="76"/>
      <c r="G155" s="77"/>
      <c r="H155" s="78"/>
      <c r="M155" s="79"/>
    </row>
    <row r="156" spans="6:13" x14ac:dyDescent="0.2">
      <c r="F156" s="76"/>
      <c r="G156" s="77"/>
      <c r="H156" s="78"/>
      <c r="M156" s="79"/>
    </row>
    <row r="157" spans="6:13" x14ac:dyDescent="0.2">
      <c r="F157" s="76"/>
      <c r="G157" s="77"/>
      <c r="H157" s="78"/>
      <c r="M157" s="79"/>
    </row>
    <row r="158" spans="6:13" x14ac:dyDescent="0.2">
      <c r="F158" s="76"/>
      <c r="G158" s="77"/>
      <c r="H158" s="78"/>
      <c r="M158" s="79"/>
    </row>
    <row r="159" spans="6:13" x14ac:dyDescent="0.2">
      <c r="F159" s="76"/>
      <c r="G159" s="77"/>
      <c r="H159" s="78"/>
      <c r="M159" s="79"/>
    </row>
    <row r="160" spans="6:13" x14ac:dyDescent="0.2">
      <c r="F160" s="76"/>
      <c r="G160" s="77"/>
      <c r="H160" s="78"/>
      <c r="M160" s="79"/>
    </row>
    <row r="161" spans="6:13" x14ac:dyDescent="0.2">
      <c r="F161" s="76"/>
      <c r="G161" s="77"/>
      <c r="H161" s="78"/>
      <c r="M161" s="79"/>
    </row>
    <row r="162" spans="6:13" x14ac:dyDescent="0.2">
      <c r="F162" s="76"/>
      <c r="G162" s="77"/>
      <c r="H162" s="78"/>
      <c r="M162" s="79"/>
    </row>
    <row r="163" spans="6:13" x14ac:dyDescent="0.2">
      <c r="F163" s="76"/>
      <c r="G163" s="77"/>
      <c r="H163" s="78"/>
      <c r="M163" s="79"/>
    </row>
    <row r="164" spans="6:13" x14ac:dyDescent="0.2">
      <c r="F164" s="76"/>
      <c r="G164" s="77"/>
      <c r="H164" s="78"/>
      <c r="M164" s="79"/>
    </row>
    <row r="165" spans="6:13" x14ac:dyDescent="0.2">
      <c r="F165" s="76"/>
      <c r="G165" s="77"/>
      <c r="H165" s="78"/>
      <c r="M165" s="79"/>
    </row>
    <row r="166" spans="6:13" x14ac:dyDescent="0.2">
      <c r="F166" s="76"/>
      <c r="G166" s="77"/>
      <c r="H166" s="78"/>
      <c r="M166" s="79"/>
    </row>
    <row r="167" spans="6:13" x14ac:dyDescent="0.2">
      <c r="F167" s="76"/>
      <c r="G167" s="77"/>
      <c r="H167" s="78"/>
      <c r="M167" s="79"/>
    </row>
    <row r="168" spans="6:13" x14ac:dyDescent="0.2">
      <c r="F168" s="76"/>
      <c r="G168" s="77"/>
      <c r="H168" s="78"/>
      <c r="M168" s="79"/>
    </row>
    <row r="169" spans="6:13" x14ac:dyDescent="0.2">
      <c r="F169" s="76"/>
      <c r="G169" s="77"/>
      <c r="H169" s="78"/>
      <c r="M169" s="79"/>
    </row>
    <row r="170" spans="6:13" x14ac:dyDescent="0.2">
      <c r="F170" s="76"/>
      <c r="G170" s="77"/>
      <c r="H170" s="78"/>
      <c r="M170" s="79"/>
    </row>
    <row r="171" spans="6:13" x14ac:dyDescent="0.2">
      <c r="F171" s="76"/>
      <c r="G171" s="77"/>
      <c r="H171" s="78"/>
      <c r="M171" s="79"/>
    </row>
    <row r="172" spans="6:13" x14ac:dyDescent="0.2">
      <c r="F172" s="76"/>
      <c r="G172" s="77"/>
      <c r="H172" s="78"/>
      <c r="M172" s="79"/>
    </row>
    <row r="173" spans="6:13" x14ac:dyDescent="0.2">
      <c r="F173" s="76"/>
      <c r="G173" s="77"/>
      <c r="H173" s="78"/>
      <c r="M173" s="79"/>
    </row>
    <row r="174" spans="6:13" x14ac:dyDescent="0.2">
      <c r="F174" s="76"/>
      <c r="G174" s="77"/>
      <c r="H174" s="78"/>
      <c r="M174" s="79"/>
    </row>
    <row r="175" spans="6:13" x14ac:dyDescent="0.2">
      <c r="F175" s="76"/>
      <c r="G175" s="77"/>
      <c r="H175" s="78"/>
      <c r="M175" s="79"/>
    </row>
    <row r="176" spans="6:13" x14ac:dyDescent="0.2">
      <c r="F176" s="76"/>
      <c r="G176" s="77"/>
      <c r="H176" s="78"/>
      <c r="M176" s="79"/>
    </row>
    <row r="177" spans="6:13" x14ac:dyDescent="0.2">
      <c r="F177" s="76"/>
      <c r="G177" s="77"/>
      <c r="H177" s="78"/>
      <c r="M177" s="79"/>
    </row>
    <row r="178" spans="6:13" x14ac:dyDescent="0.2">
      <c r="F178" s="76"/>
      <c r="G178" s="77"/>
      <c r="H178" s="78"/>
      <c r="M178" s="79"/>
    </row>
    <row r="179" spans="6:13" x14ac:dyDescent="0.2">
      <c r="F179" s="76"/>
      <c r="G179" s="77"/>
      <c r="H179" s="78"/>
      <c r="M179" s="79"/>
    </row>
    <row r="180" spans="6:13" x14ac:dyDescent="0.2">
      <c r="F180" s="76"/>
      <c r="G180" s="77"/>
      <c r="H180" s="78"/>
      <c r="M180" s="79"/>
    </row>
    <row r="181" spans="6:13" x14ac:dyDescent="0.2">
      <c r="F181" s="76"/>
      <c r="G181" s="77"/>
      <c r="H181" s="78"/>
      <c r="M181" s="79"/>
    </row>
    <row r="182" spans="6:13" x14ac:dyDescent="0.2">
      <c r="F182" s="76"/>
      <c r="G182" s="77"/>
      <c r="H182" s="78"/>
      <c r="M182" s="79"/>
    </row>
    <row r="183" spans="6:13" x14ac:dyDescent="0.2">
      <c r="F183" s="76"/>
      <c r="G183" s="77"/>
      <c r="H183" s="78"/>
      <c r="M183" s="79"/>
    </row>
    <row r="184" spans="6:13" x14ac:dyDescent="0.2">
      <c r="F184" s="76"/>
      <c r="G184" s="77"/>
      <c r="H184" s="78"/>
      <c r="M184" s="79"/>
    </row>
    <row r="185" spans="6:13" x14ac:dyDescent="0.2">
      <c r="F185" s="76"/>
      <c r="G185" s="77"/>
      <c r="H185" s="78"/>
      <c r="M185" s="79"/>
    </row>
    <row r="186" spans="6:13" x14ac:dyDescent="0.2">
      <c r="F186" s="76"/>
      <c r="G186" s="77"/>
      <c r="H186" s="78"/>
      <c r="M186" s="79"/>
    </row>
    <row r="187" spans="6:13" x14ac:dyDescent="0.2">
      <c r="F187" s="76"/>
      <c r="G187" s="77"/>
      <c r="H187" s="78"/>
      <c r="M187" s="79"/>
    </row>
    <row r="188" spans="6:13" x14ac:dyDescent="0.2">
      <c r="F188" s="76"/>
      <c r="G188" s="77"/>
      <c r="H188" s="78"/>
      <c r="M188" s="79"/>
    </row>
    <row r="189" spans="6:13" x14ac:dyDescent="0.2">
      <c r="F189" s="76"/>
      <c r="G189" s="77"/>
      <c r="H189" s="78"/>
      <c r="M189" s="79"/>
    </row>
    <row r="190" spans="6:13" x14ac:dyDescent="0.2">
      <c r="F190" s="76"/>
      <c r="G190" s="77"/>
      <c r="H190" s="78"/>
      <c r="M190" s="79"/>
    </row>
    <row r="191" spans="6:13" x14ac:dyDescent="0.2">
      <c r="F191" s="76"/>
      <c r="G191" s="77"/>
      <c r="H191" s="78"/>
      <c r="M191" s="79"/>
    </row>
    <row r="192" spans="6:13" x14ac:dyDescent="0.2">
      <c r="F192" s="76"/>
      <c r="G192" s="77"/>
      <c r="H192" s="78"/>
      <c r="M192" s="79"/>
    </row>
    <row r="193" spans="6:13" x14ac:dyDescent="0.2">
      <c r="F193" s="76"/>
      <c r="G193" s="77"/>
      <c r="H193" s="78"/>
      <c r="M193" s="79"/>
    </row>
    <row r="194" spans="6:13" x14ac:dyDescent="0.2">
      <c r="F194" s="76"/>
      <c r="G194" s="77"/>
      <c r="H194" s="78"/>
      <c r="M194" s="79"/>
    </row>
    <row r="195" spans="6:13" x14ac:dyDescent="0.2">
      <c r="F195" s="76"/>
      <c r="G195" s="77"/>
      <c r="H195" s="78"/>
      <c r="M195" s="79"/>
    </row>
    <row r="196" spans="6:13" x14ac:dyDescent="0.2">
      <c r="F196" s="76"/>
      <c r="G196" s="77"/>
      <c r="H196" s="78"/>
      <c r="M196" s="79"/>
    </row>
    <row r="197" spans="6:13" x14ac:dyDescent="0.2">
      <c r="F197" s="76"/>
      <c r="G197" s="77"/>
      <c r="H197" s="78"/>
      <c r="M197" s="79"/>
    </row>
    <row r="198" spans="6:13" x14ac:dyDescent="0.2">
      <c r="F198" s="76"/>
      <c r="G198" s="77"/>
      <c r="H198" s="78"/>
      <c r="M198" s="79"/>
    </row>
    <row r="199" spans="6:13" x14ac:dyDescent="0.2">
      <c r="F199" s="76"/>
      <c r="G199" s="77"/>
      <c r="H199" s="78"/>
      <c r="M199" s="79"/>
    </row>
    <row r="200" spans="6:13" x14ac:dyDescent="0.2">
      <c r="F200" s="76"/>
      <c r="G200" s="77"/>
      <c r="H200" s="78"/>
      <c r="M200" s="79"/>
    </row>
    <row r="201" spans="6:13" x14ac:dyDescent="0.2">
      <c r="F201" s="76"/>
      <c r="G201" s="77"/>
      <c r="H201" s="78"/>
      <c r="M201" s="79"/>
    </row>
    <row r="202" spans="6:13" x14ac:dyDescent="0.2">
      <c r="F202" s="76"/>
      <c r="G202" s="77"/>
      <c r="H202" s="78"/>
      <c r="M202" s="79"/>
    </row>
    <row r="203" spans="6:13" x14ac:dyDescent="0.2">
      <c r="F203" s="76"/>
      <c r="G203" s="77"/>
      <c r="H203" s="78"/>
      <c r="M203" s="79"/>
    </row>
    <row r="204" spans="6:13" x14ac:dyDescent="0.2">
      <c r="F204" s="76"/>
      <c r="G204" s="77"/>
      <c r="H204" s="78"/>
      <c r="M204" s="79"/>
    </row>
    <row r="205" spans="6:13" x14ac:dyDescent="0.2">
      <c r="F205" s="76"/>
      <c r="G205" s="77"/>
      <c r="H205" s="78"/>
      <c r="M205" s="79"/>
    </row>
    <row r="206" spans="6:13" x14ac:dyDescent="0.2">
      <c r="F206" s="76"/>
      <c r="G206" s="77"/>
      <c r="H206" s="78"/>
      <c r="M206" s="79"/>
    </row>
    <row r="207" spans="6:13" x14ac:dyDescent="0.2">
      <c r="F207" s="76"/>
      <c r="G207" s="77"/>
      <c r="H207" s="78"/>
      <c r="M207" s="79"/>
    </row>
    <row r="208" spans="6:13" x14ac:dyDescent="0.2">
      <c r="F208" s="76"/>
      <c r="G208" s="77"/>
      <c r="H208" s="78"/>
      <c r="M208" s="79"/>
    </row>
    <row r="209" spans="6:13" x14ac:dyDescent="0.2">
      <c r="F209" s="76"/>
      <c r="G209" s="77"/>
      <c r="H209" s="78"/>
      <c r="M209" s="79"/>
    </row>
    <row r="210" spans="6:13" x14ac:dyDescent="0.2">
      <c r="F210" s="76"/>
      <c r="G210" s="77"/>
      <c r="H210" s="78"/>
      <c r="M210" s="79"/>
    </row>
    <row r="211" spans="6:13" x14ac:dyDescent="0.2">
      <c r="F211" s="76"/>
      <c r="G211" s="77"/>
      <c r="H211" s="78"/>
      <c r="M211" s="79"/>
    </row>
    <row r="212" spans="6:13" x14ac:dyDescent="0.2">
      <c r="F212" s="76"/>
      <c r="G212" s="77"/>
      <c r="H212" s="78"/>
      <c r="M212" s="79"/>
    </row>
    <row r="213" spans="6:13" x14ac:dyDescent="0.2">
      <c r="F213" s="76"/>
      <c r="G213" s="77"/>
      <c r="H213" s="78"/>
      <c r="M213" s="79"/>
    </row>
    <row r="214" spans="6:13" x14ac:dyDescent="0.2">
      <c r="F214" s="76"/>
      <c r="G214" s="77"/>
      <c r="H214" s="78"/>
      <c r="M214" s="79"/>
    </row>
    <row r="215" spans="6:13" x14ac:dyDescent="0.2">
      <c r="F215" s="76"/>
      <c r="G215" s="77"/>
      <c r="H215" s="78"/>
      <c r="M215" s="79"/>
    </row>
    <row r="216" spans="6:13" x14ac:dyDescent="0.2">
      <c r="F216" s="76"/>
      <c r="G216" s="77"/>
      <c r="H216" s="78"/>
      <c r="M216" s="79"/>
    </row>
    <row r="217" spans="6:13" x14ac:dyDescent="0.2">
      <c r="F217" s="76"/>
      <c r="G217" s="77"/>
      <c r="H217" s="78"/>
      <c r="M217" s="79"/>
    </row>
    <row r="218" spans="6:13" x14ac:dyDescent="0.2">
      <c r="F218" s="76"/>
      <c r="G218" s="77"/>
      <c r="H218" s="78"/>
      <c r="M218" s="79"/>
    </row>
    <row r="219" spans="6:13" x14ac:dyDescent="0.2">
      <c r="F219" s="76"/>
      <c r="G219" s="77"/>
      <c r="H219" s="78"/>
      <c r="M219" s="79"/>
    </row>
    <row r="220" spans="6:13" x14ac:dyDescent="0.2">
      <c r="F220" s="76"/>
      <c r="G220" s="77"/>
      <c r="H220" s="78"/>
      <c r="M220" s="79"/>
    </row>
    <row r="221" spans="6:13" x14ac:dyDescent="0.2">
      <c r="F221" s="76"/>
      <c r="G221" s="77"/>
      <c r="H221" s="78"/>
      <c r="M221" s="79"/>
    </row>
    <row r="222" spans="6:13" x14ac:dyDescent="0.2">
      <c r="F222" s="76"/>
      <c r="G222" s="77"/>
      <c r="H222" s="78"/>
      <c r="M222" s="79"/>
    </row>
    <row r="223" spans="6:13" x14ac:dyDescent="0.2">
      <c r="F223" s="76"/>
      <c r="G223" s="77"/>
      <c r="H223" s="78"/>
      <c r="M223" s="79"/>
    </row>
    <row r="224" spans="6:13" x14ac:dyDescent="0.2">
      <c r="F224" s="76"/>
      <c r="G224" s="77"/>
      <c r="H224" s="78"/>
      <c r="M224" s="79"/>
    </row>
    <row r="225" spans="6:13" x14ac:dyDescent="0.2">
      <c r="F225" s="76"/>
      <c r="G225" s="77"/>
      <c r="H225" s="78"/>
      <c r="M225" s="79"/>
    </row>
    <row r="226" spans="6:13" x14ac:dyDescent="0.2">
      <c r="F226" s="76"/>
      <c r="G226" s="77"/>
      <c r="H226" s="78"/>
      <c r="M226" s="79"/>
    </row>
    <row r="227" spans="6:13" x14ac:dyDescent="0.2">
      <c r="F227" s="76"/>
      <c r="G227" s="77"/>
      <c r="H227" s="78"/>
      <c r="M227" s="79"/>
    </row>
    <row r="228" spans="6:13" x14ac:dyDescent="0.2">
      <c r="F228" s="76"/>
      <c r="G228" s="77"/>
      <c r="H228" s="78"/>
      <c r="M228" s="79"/>
    </row>
    <row r="229" spans="6:13" x14ac:dyDescent="0.2">
      <c r="F229" s="76"/>
      <c r="G229" s="77"/>
      <c r="H229" s="78"/>
      <c r="M229" s="79"/>
    </row>
    <row r="230" spans="6:13" x14ac:dyDescent="0.2">
      <c r="F230" s="76"/>
      <c r="G230" s="77"/>
      <c r="H230" s="78"/>
      <c r="M230" s="79"/>
    </row>
    <row r="231" spans="6:13" x14ac:dyDescent="0.2">
      <c r="F231" s="76"/>
      <c r="G231" s="77"/>
      <c r="H231" s="78"/>
      <c r="M231" s="79"/>
    </row>
    <row r="232" spans="6:13" x14ac:dyDescent="0.2">
      <c r="F232" s="76"/>
      <c r="G232" s="77"/>
      <c r="H232" s="78"/>
      <c r="M232" s="79"/>
    </row>
    <row r="233" spans="6:13" x14ac:dyDescent="0.2">
      <c r="F233" s="76"/>
      <c r="G233" s="77"/>
      <c r="H233" s="78"/>
      <c r="M233" s="79"/>
    </row>
    <row r="234" spans="6:13" x14ac:dyDescent="0.2">
      <c r="F234" s="76"/>
      <c r="G234" s="77"/>
      <c r="H234" s="78"/>
      <c r="M234" s="79"/>
    </row>
    <row r="235" spans="6:13" x14ac:dyDescent="0.2">
      <c r="F235" s="76"/>
      <c r="G235" s="77"/>
      <c r="H235" s="78"/>
      <c r="M235" s="79"/>
    </row>
    <row r="236" spans="6:13" x14ac:dyDescent="0.2">
      <c r="F236" s="76"/>
      <c r="G236" s="77"/>
      <c r="H236" s="78"/>
      <c r="M236" s="79"/>
    </row>
    <row r="237" spans="6:13" x14ac:dyDescent="0.2">
      <c r="F237" s="76"/>
      <c r="G237" s="77"/>
      <c r="H237" s="78"/>
      <c r="M237" s="79"/>
    </row>
    <row r="238" spans="6:13" x14ac:dyDescent="0.2">
      <c r="F238" s="76"/>
      <c r="G238" s="77"/>
      <c r="H238" s="78"/>
      <c r="M238" s="79"/>
    </row>
    <row r="239" spans="6:13" x14ac:dyDescent="0.2">
      <c r="F239" s="76"/>
      <c r="G239" s="77"/>
      <c r="H239" s="78"/>
      <c r="M239" s="79"/>
    </row>
    <row r="240" spans="6:13" x14ac:dyDescent="0.2">
      <c r="F240" s="76"/>
      <c r="G240" s="77"/>
      <c r="H240" s="78"/>
      <c r="M240" s="79"/>
    </row>
    <row r="241" spans="6:13" x14ac:dyDescent="0.2">
      <c r="F241" s="76"/>
      <c r="G241" s="77"/>
      <c r="H241" s="78"/>
      <c r="M241" s="79"/>
    </row>
    <row r="242" spans="6:13" x14ac:dyDescent="0.2">
      <c r="F242" s="76"/>
      <c r="G242" s="77"/>
      <c r="H242" s="78"/>
      <c r="M242" s="79"/>
    </row>
    <row r="243" spans="6:13" x14ac:dyDescent="0.2">
      <c r="F243" s="76"/>
      <c r="G243" s="77"/>
      <c r="H243" s="78"/>
      <c r="M243" s="79"/>
    </row>
    <row r="244" spans="6:13" x14ac:dyDescent="0.2">
      <c r="F244" s="76"/>
      <c r="G244" s="77"/>
      <c r="H244" s="78"/>
      <c r="M244" s="79"/>
    </row>
    <row r="245" spans="6:13" x14ac:dyDescent="0.2">
      <c r="F245" s="76"/>
      <c r="G245" s="77"/>
      <c r="H245" s="78"/>
      <c r="M245" s="79"/>
    </row>
    <row r="246" spans="6:13" x14ac:dyDescent="0.2">
      <c r="F246" s="80"/>
      <c r="G246" s="77"/>
      <c r="H246" s="78"/>
      <c r="M246" s="79"/>
    </row>
    <row r="247" spans="6:13" x14ac:dyDescent="0.2">
      <c r="F247" s="80"/>
      <c r="G247" s="77"/>
      <c r="H247" s="78"/>
      <c r="M247" s="79"/>
    </row>
    <row r="248" spans="6:13" x14ac:dyDescent="0.2">
      <c r="F248" s="80"/>
      <c r="G248" s="77"/>
      <c r="H248" s="78"/>
      <c r="M248" s="79"/>
    </row>
    <row r="249" spans="6:13" x14ac:dyDescent="0.2">
      <c r="F249" s="80"/>
      <c r="G249" s="77"/>
      <c r="H249" s="78"/>
      <c r="M249" s="79"/>
    </row>
    <row r="250" spans="6:13" x14ac:dyDescent="0.2">
      <c r="F250" s="80"/>
      <c r="G250" s="77"/>
      <c r="H250" s="78"/>
      <c r="M250" s="79"/>
    </row>
    <row r="251" spans="6:13" x14ac:dyDescent="0.2">
      <c r="F251" s="80"/>
      <c r="G251" s="77"/>
      <c r="H251" s="78"/>
      <c r="M251" s="79"/>
    </row>
    <row r="252" spans="6:13" x14ac:dyDescent="0.2">
      <c r="F252" s="80"/>
      <c r="G252" s="77"/>
      <c r="H252" s="78"/>
      <c r="M252" s="79"/>
    </row>
    <row r="253" spans="6:13" x14ac:dyDescent="0.2">
      <c r="F253" s="80"/>
      <c r="G253" s="77"/>
      <c r="H253" s="78"/>
      <c r="M253" s="79"/>
    </row>
    <row r="254" spans="6:13" x14ac:dyDescent="0.2">
      <c r="F254" s="80"/>
      <c r="G254" s="77"/>
      <c r="H254" s="78"/>
      <c r="M254" s="79"/>
    </row>
    <row r="255" spans="6:13" x14ac:dyDescent="0.2">
      <c r="F255" s="80"/>
      <c r="G255" s="77"/>
      <c r="H255" s="78"/>
      <c r="M255" s="79"/>
    </row>
    <row r="256" spans="6:13" x14ac:dyDescent="0.2">
      <c r="F256" s="80"/>
      <c r="G256" s="77"/>
      <c r="H256" s="78"/>
      <c r="M256" s="79"/>
    </row>
    <row r="257" spans="6:13" x14ac:dyDescent="0.2">
      <c r="F257" s="80"/>
      <c r="G257" s="77"/>
      <c r="H257" s="78"/>
      <c r="M257" s="79"/>
    </row>
    <row r="258" spans="6:13" x14ac:dyDescent="0.2">
      <c r="F258" s="80"/>
      <c r="G258" s="77"/>
      <c r="H258" s="78"/>
      <c r="M258" s="79"/>
    </row>
    <row r="259" spans="6:13" x14ac:dyDescent="0.2">
      <c r="F259" s="80"/>
      <c r="G259" s="77"/>
      <c r="H259" s="78"/>
      <c r="M259" s="79"/>
    </row>
    <row r="260" spans="6:13" x14ac:dyDescent="0.2">
      <c r="F260" s="80"/>
      <c r="G260" s="77"/>
      <c r="H260" s="78"/>
      <c r="M260" s="79"/>
    </row>
    <row r="261" spans="6:13" x14ac:dyDescent="0.2">
      <c r="F261" s="80"/>
      <c r="G261" s="77"/>
      <c r="H261" s="78"/>
      <c r="M261" s="79"/>
    </row>
    <row r="262" spans="6:13" x14ac:dyDescent="0.2">
      <c r="F262" s="80"/>
      <c r="G262" s="77"/>
      <c r="H262" s="78"/>
      <c r="M262" s="79"/>
    </row>
    <row r="263" spans="6:13" x14ac:dyDescent="0.2">
      <c r="F263" s="80"/>
      <c r="G263" s="77"/>
      <c r="H263" s="78"/>
      <c r="M263" s="79"/>
    </row>
    <row r="264" spans="6:13" x14ac:dyDescent="0.2">
      <c r="F264" s="80"/>
      <c r="G264" s="77"/>
      <c r="H264" s="78"/>
      <c r="M264" s="79"/>
    </row>
    <row r="265" spans="6:13" x14ac:dyDescent="0.2">
      <c r="F265" s="80"/>
      <c r="G265" s="77"/>
      <c r="H265" s="78"/>
      <c r="M265" s="79"/>
    </row>
    <row r="266" spans="6:13" x14ac:dyDescent="0.2">
      <c r="F266" s="80"/>
      <c r="G266" s="77"/>
      <c r="H266" s="78"/>
      <c r="M266" s="79"/>
    </row>
    <row r="267" spans="6:13" x14ac:dyDescent="0.2">
      <c r="F267" s="80"/>
      <c r="G267" s="77"/>
      <c r="H267" s="78"/>
      <c r="M267" s="79"/>
    </row>
    <row r="268" spans="6:13" x14ac:dyDescent="0.2">
      <c r="F268" s="80"/>
      <c r="G268" s="77"/>
      <c r="H268" s="78"/>
      <c r="M268" s="79"/>
    </row>
    <row r="269" spans="6:13" x14ac:dyDescent="0.2">
      <c r="F269" s="80"/>
      <c r="G269" s="77"/>
      <c r="H269" s="78"/>
      <c r="M269" s="79"/>
    </row>
    <row r="270" spans="6:13" x14ac:dyDescent="0.2">
      <c r="F270" s="80"/>
      <c r="G270" s="77"/>
      <c r="H270" s="78"/>
      <c r="M270" s="79"/>
    </row>
    <row r="271" spans="6:13" x14ac:dyDescent="0.2">
      <c r="F271" s="80"/>
      <c r="G271" s="77"/>
      <c r="H271" s="78"/>
      <c r="M271" s="79"/>
    </row>
    <row r="272" spans="6:13" x14ac:dyDescent="0.2">
      <c r="F272" s="80"/>
      <c r="G272" s="77"/>
      <c r="H272" s="78"/>
      <c r="M272" s="79"/>
    </row>
    <row r="273" spans="6:13" x14ac:dyDescent="0.2">
      <c r="F273" s="80"/>
      <c r="G273" s="77"/>
      <c r="H273" s="78"/>
      <c r="M273" s="79"/>
    </row>
    <row r="274" spans="6:13" x14ac:dyDescent="0.2">
      <c r="F274" s="80"/>
      <c r="G274" s="77"/>
      <c r="H274" s="78"/>
      <c r="M274" s="79"/>
    </row>
    <row r="275" spans="6:13" x14ac:dyDescent="0.2">
      <c r="F275" s="80"/>
      <c r="G275" s="77"/>
      <c r="H275" s="78"/>
      <c r="M275" s="79"/>
    </row>
    <row r="276" spans="6:13" x14ac:dyDescent="0.2">
      <c r="F276" s="80"/>
      <c r="G276" s="77"/>
      <c r="H276" s="78"/>
      <c r="M276" s="79"/>
    </row>
    <row r="277" spans="6:13" x14ac:dyDescent="0.2">
      <c r="F277" s="80"/>
      <c r="G277" s="77"/>
      <c r="H277" s="78"/>
      <c r="M277" s="79"/>
    </row>
    <row r="278" spans="6:13" x14ac:dyDescent="0.2">
      <c r="F278" s="80"/>
      <c r="G278" s="77"/>
      <c r="H278" s="78"/>
      <c r="M278" s="79"/>
    </row>
    <row r="279" spans="6:13" x14ac:dyDescent="0.2">
      <c r="F279" s="80"/>
      <c r="G279" s="77"/>
      <c r="H279" s="78"/>
      <c r="M279" s="79"/>
    </row>
    <row r="280" spans="6:13" x14ac:dyDescent="0.2">
      <c r="F280" s="80"/>
      <c r="G280" s="77"/>
      <c r="H280" s="78"/>
      <c r="M280" s="79"/>
    </row>
    <row r="281" spans="6:13" x14ac:dyDescent="0.2">
      <c r="F281" s="80"/>
      <c r="G281" s="77"/>
      <c r="H281" s="78"/>
      <c r="M281" s="79"/>
    </row>
    <row r="282" spans="6:13" x14ac:dyDescent="0.2">
      <c r="F282" s="80"/>
      <c r="G282" s="77"/>
      <c r="H282" s="78"/>
      <c r="M282" s="79"/>
    </row>
    <row r="283" spans="6:13" x14ac:dyDescent="0.2">
      <c r="F283" s="80"/>
      <c r="G283" s="77"/>
      <c r="H283" s="78"/>
      <c r="M283" s="79"/>
    </row>
    <row r="284" spans="6:13" x14ac:dyDescent="0.2">
      <c r="F284" s="80"/>
      <c r="G284" s="77"/>
      <c r="H284" s="78"/>
      <c r="M284" s="79"/>
    </row>
    <row r="285" spans="6:13" x14ac:dyDescent="0.2">
      <c r="F285" s="80"/>
      <c r="G285" s="77"/>
      <c r="H285" s="78"/>
      <c r="M285" s="79"/>
    </row>
    <row r="286" spans="6:13" x14ac:dyDescent="0.2">
      <c r="F286" s="80"/>
      <c r="G286" s="77"/>
      <c r="H286" s="78"/>
      <c r="M286" s="79"/>
    </row>
    <row r="287" spans="6:13" x14ac:dyDescent="0.2">
      <c r="F287" s="80"/>
      <c r="G287" s="77"/>
      <c r="H287" s="78"/>
      <c r="M287" s="79"/>
    </row>
    <row r="288" spans="6:13" x14ac:dyDescent="0.2">
      <c r="F288" s="80"/>
      <c r="G288" s="77"/>
      <c r="H288" s="78"/>
      <c r="M288" s="79"/>
    </row>
    <row r="289" spans="6:13" x14ac:dyDescent="0.2">
      <c r="F289" s="80"/>
      <c r="G289" s="77"/>
      <c r="H289" s="78"/>
      <c r="M289" s="79"/>
    </row>
    <row r="290" spans="6:13" x14ac:dyDescent="0.2">
      <c r="F290" s="80"/>
      <c r="G290" s="77"/>
      <c r="H290" s="78"/>
      <c r="M290" s="79"/>
    </row>
    <row r="291" spans="6:13" x14ac:dyDescent="0.2">
      <c r="F291" s="80"/>
      <c r="G291" s="77"/>
      <c r="H291" s="78"/>
      <c r="M291" s="79"/>
    </row>
    <row r="292" spans="6:13" x14ac:dyDescent="0.2">
      <c r="F292" s="80"/>
      <c r="G292" s="77"/>
      <c r="H292" s="78"/>
      <c r="M292" s="79"/>
    </row>
    <row r="293" spans="6:13" x14ac:dyDescent="0.2">
      <c r="F293" s="80"/>
      <c r="G293" s="77"/>
      <c r="H293" s="78"/>
      <c r="M293" s="79"/>
    </row>
    <row r="294" spans="6:13" x14ac:dyDescent="0.2">
      <c r="F294" s="80"/>
      <c r="G294" s="77"/>
      <c r="H294" s="78"/>
      <c r="M294" s="79"/>
    </row>
    <row r="295" spans="6:13" x14ac:dyDescent="0.2">
      <c r="F295" s="80"/>
      <c r="G295" s="77"/>
      <c r="H295" s="78"/>
      <c r="M295" s="79"/>
    </row>
    <row r="296" spans="6:13" x14ac:dyDescent="0.2">
      <c r="F296" s="80"/>
      <c r="G296" s="77"/>
      <c r="H296" s="78"/>
      <c r="M296" s="79"/>
    </row>
    <row r="297" spans="6:13" x14ac:dyDescent="0.2">
      <c r="F297" s="80"/>
      <c r="G297" s="77"/>
      <c r="H297" s="78"/>
      <c r="M297" s="79"/>
    </row>
    <row r="298" spans="6:13" x14ac:dyDescent="0.2">
      <c r="F298" s="80"/>
      <c r="G298" s="77"/>
      <c r="H298" s="78"/>
      <c r="M298" s="79"/>
    </row>
    <row r="299" spans="6:13" x14ac:dyDescent="0.2">
      <c r="F299" s="80"/>
      <c r="G299" s="77"/>
      <c r="H299" s="78"/>
      <c r="M299" s="79"/>
    </row>
    <row r="300" spans="6:13" x14ac:dyDescent="0.2">
      <c r="F300" s="80"/>
      <c r="G300" s="77"/>
      <c r="H300" s="78"/>
      <c r="M300" s="79"/>
    </row>
    <row r="301" spans="6:13" x14ac:dyDescent="0.2">
      <c r="F301" s="80"/>
      <c r="G301" s="77"/>
      <c r="H301" s="78"/>
      <c r="M301" s="79"/>
    </row>
    <row r="302" spans="6:13" x14ac:dyDescent="0.2">
      <c r="F302" s="80"/>
      <c r="G302" s="77"/>
      <c r="H302" s="78"/>
      <c r="M302" s="79"/>
    </row>
    <row r="303" spans="6:13" x14ac:dyDescent="0.2">
      <c r="F303" s="80"/>
      <c r="G303" s="77"/>
      <c r="H303" s="78"/>
      <c r="M303" s="79"/>
    </row>
    <row r="304" spans="6:13" x14ac:dyDescent="0.2">
      <c r="F304" s="80"/>
      <c r="G304" s="77"/>
      <c r="H304" s="78"/>
      <c r="M304" s="79"/>
    </row>
    <row r="305" spans="6:13" x14ac:dyDescent="0.2">
      <c r="F305" s="80"/>
      <c r="G305" s="77"/>
      <c r="H305" s="78"/>
      <c r="M305" s="79"/>
    </row>
    <row r="306" spans="6:13" x14ac:dyDescent="0.2">
      <c r="F306" s="80"/>
      <c r="G306" s="77"/>
      <c r="H306" s="78"/>
      <c r="M306" s="79"/>
    </row>
    <row r="307" spans="6:13" x14ac:dyDescent="0.2">
      <c r="F307" s="80"/>
      <c r="G307" s="77"/>
      <c r="H307" s="78"/>
      <c r="M307" s="79"/>
    </row>
    <row r="308" spans="6:13" x14ac:dyDescent="0.2">
      <c r="F308" s="80"/>
      <c r="G308" s="77"/>
      <c r="H308" s="78"/>
      <c r="M308" s="79"/>
    </row>
    <row r="309" spans="6:13" x14ac:dyDescent="0.2">
      <c r="F309" s="80"/>
      <c r="G309" s="77"/>
      <c r="H309" s="78"/>
      <c r="M309" s="79"/>
    </row>
    <row r="310" spans="6:13" x14ac:dyDescent="0.2">
      <c r="F310" s="80"/>
      <c r="G310" s="77"/>
      <c r="H310" s="78"/>
      <c r="M310" s="79"/>
    </row>
    <row r="311" spans="6:13" x14ac:dyDescent="0.2">
      <c r="F311" s="80"/>
      <c r="G311" s="77"/>
      <c r="H311" s="78"/>
      <c r="M311" s="79"/>
    </row>
    <row r="312" spans="6:13" x14ac:dyDescent="0.2">
      <c r="F312" s="80"/>
      <c r="G312" s="77"/>
      <c r="H312" s="78"/>
      <c r="M312" s="79"/>
    </row>
    <row r="313" spans="6:13" x14ac:dyDescent="0.2">
      <c r="F313" s="80"/>
      <c r="G313" s="77"/>
      <c r="H313" s="78"/>
      <c r="M313" s="79"/>
    </row>
    <row r="314" spans="6:13" x14ac:dyDescent="0.2">
      <c r="F314" s="80"/>
      <c r="G314" s="77"/>
      <c r="H314" s="78"/>
      <c r="M314" s="79"/>
    </row>
    <row r="315" spans="6:13" x14ac:dyDescent="0.2">
      <c r="F315" s="80"/>
      <c r="G315" s="77"/>
      <c r="H315" s="78"/>
      <c r="M315" s="79"/>
    </row>
    <row r="316" spans="6:13" x14ac:dyDescent="0.2">
      <c r="F316" s="80"/>
      <c r="G316" s="77"/>
      <c r="H316" s="78"/>
      <c r="M316" s="79"/>
    </row>
    <row r="317" spans="6:13" x14ac:dyDescent="0.2">
      <c r="F317" s="80"/>
      <c r="G317" s="77"/>
      <c r="H317" s="78"/>
      <c r="M317" s="79"/>
    </row>
    <row r="318" spans="6:13" x14ac:dyDescent="0.2">
      <c r="F318" s="80"/>
      <c r="G318" s="77"/>
      <c r="H318" s="78"/>
      <c r="M318" s="79"/>
    </row>
    <row r="319" spans="6:13" x14ac:dyDescent="0.2">
      <c r="F319" s="80"/>
      <c r="G319" s="77"/>
      <c r="H319" s="78"/>
      <c r="M319" s="79"/>
    </row>
    <row r="320" spans="6:13" x14ac:dyDescent="0.2">
      <c r="F320" s="80"/>
      <c r="G320" s="77"/>
      <c r="H320" s="78"/>
      <c r="M320" s="79"/>
    </row>
    <row r="321" spans="6:13" x14ac:dyDescent="0.2">
      <c r="F321" s="80"/>
      <c r="G321" s="77"/>
      <c r="H321" s="78"/>
      <c r="M321" s="79"/>
    </row>
    <row r="322" spans="6:13" x14ac:dyDescent="0.2">
      <c r="F322" s="80"/>
      <c r="G322" s="77"/>
      <c r="H322" s="78"/>
      <c r="M322" s="79"/>
    </row>
    <row r="323" spans="6:13" x14ac:dyDescent="0.2">
      <c r="F323" s="80"/>
      <c r="G323" s="77"/>
      <c r="H323" s="78"/>
      <c r="M323" s="79"/>
    </row>
    <row r="324" spans="6:13" x14ac:dyDescent="0.2">
      <c r="F324" s="80"/>
      <c r="G324" s="77"/>
      <c r="H324" s="78"/>
      <c r="M324" s="79"/>
    </row>
    <row r="325" spans="6:13" x14ac:dyDescent="0.2">
      <c r="F325" s="80"/>
      <c r="G325" s="77"/>
      <c r="H325" s="78"/>
      <c r="M325" s="79"/>
    </row>
    <row r="326" spans="6:13" x14ac:dyDescent="0.2">
      <c r="F326" s="80"/>
      <c r="G326" s="77"/>
      <c r="H326" s="78"/>
      <c r="M326" s="79"/>
    </row>
    <row r="327" spans="6:13" x14ac:dyDescent="0.2">
      <c r="F327" s="80"/>
      <c r="G327" s="77"/>
      <c r="H327" s="78"/>
      <c r="M327" s="79"/>
    </row>
    <row r="328" spans="6:13" x14ac:dyDescent="0.2">
      <c r="F328" s="80"/>
      <c r="G328" s="77"/>
      <c r="H328" s="78"/>
      <c r="M328" s="79"/>
    </row>
    <row r="329" spans="6:13" x14ac:dyDescent="0.2">
      <c r="F329" s="80"/>
      <c r="G329" s="77"/>
      <c r="H329" s="78"/>
      <c r="M329" s="79"/>
    </row>
    <row r="330" spans="6:13" x14ac:dyDescent="0.2">
      <c r="F330" s="80"/>
      <c r="G330" s="77"/>
      <c r="H330" s="78"/>
      <c r="M330" s="79"/>
    </row>
    <row r="331" spans="6:13" x14ac:dyDescent="0.2">
      <c r="F331" s="80"/>
      <c r="G331" s="77"/>
      <c r="H331" s="78"/>
      <c r="M331" s="79"/>
    </row>
    <row r="332" spans="6:13" x14ac:dyDescent="0.2">
      <c r="F332" s="80"/>
      <c r="G332" s="77"/>
      <c r="H332" s="78"/>
      <c r="M332" s="79"/>
    </row>
    <row r="333" spans="6:13" x14ac:dyDescent="0.2">
      <c r="F333" s="80"/>
      <c r="G333" s="77"/>
      <c r="H333" s="78"/>
      <c r="M333" s="79"/>
    </row>
    <row r="334" spans="6:13" x14ac:dyDescent="0.2">
      <c r="F334" s="80"/>
      <c r="G334" s="77"/>
      <c r="H334" s="78"/>
      <c r="M334" s="79"/>
    </row>
    <row r="335" spans="6:13" x14ac:dyDescent="0.2">
      <c r="F335" s="80"/>
      <c r="G335" s="77"/>
      <c r="H335" s="78"/>
      <c r="M335" s="79"/>
    </row>
    <row r="336" spans="6:13" x14ac:dyDescent="0.2">
      <c r="F336" s="80"/>
      <c r="G336" s="77"/>
      <c r="H336" s="78"/>
      <c r="M336" s="79"/>
    </row>
    <row r="337" spans="6:13" x14ac:dyDescent="0.2">
      <c r="F337" s="80"/>
      <c r="G337" s="77"/>
      <c r="H337" s="78"/>
      <c r="M337" s="79"/>
    </row>
    <row r="338" spans="6:13" x14ac:dyDescent="0.2">
      <c r="F338" s="80"/>
      <c r="G338" s="77"/>
      <c r="H338" s="78"/>
      <c r="M338" s="79"/>
    </row>
    <row r="339" spans="6:13" x14ac:dyDescent="0.2">
      <c r="F339" s="80"/>
      <c r="G339" s="77"/>
      <c r="H339" s="78"/>
      <c r="M339" s="79"/>
    </row>
    <row r="340" spans="6:13" x14ac:dyDescent="0.2">
      <c r="F340" s="80"/>
      <c r="G340" s="77"/>
      <c r="H340" s="78"/>
      <c r="M340" s="79"/>
    </row>
    <row r="341" spans="6:13" x14ac:dyDescent="0.2">
      <c r="F341" s="80"/>
      <c r="G341" s="77"/>
      <c r="H341" s="78"/>
      <c r="M341" s="79"/>
    </row>
    <row r="342" spans="6:13" x14ac:dyDescent="0.2">
      <c r="F342" s="80"/>
      <c r="G342" s="77"/>
      <c r="H342" s="78"/>
      <c r="M342" s="79"/>
    </row>
    <row r="343" spans="6:13" x14ac:dyDescent="0.2">
      <c r="F343" s="80"/>
      <c r="G343" s="77"/>
      <c r="H343" s="78"/>
      <c r="M343" s="79"/>
    </row>
    <row r="344" spans="6:13" x14ac:dyDescent="0.2">
      <c r="F344" s="80"/>
      <c r="G344" s="77"/>
      <c r="H344" s="78"/>
      <c r="M344" s="79"/>
    </row>
    <row r="345" spans="6:13" x14ac:dyDescent="0.2">
      <c r="F345" s="80"/>
      <c r="G345" s="77"/>
      <c r="H345" s="78"/>
      <c r="M345" s="79"/>
    </row>
    <row r="346" spans="6:13" x14ac:dyDescent="0.2">
      <c r="F346" s="80"/>
      <c r="G346" s="77"/>
      <c r="H346" s="78"/>
      <c r="M346" s="79"/>
    </row>
    <row r="347" spans="6:13" x14ac:dyDescent="0.2">
      <c r="F347" s="80"/>
      <c r="G347" s="77"/>
      <c r="H347" s="78"/>
      <c r="M347" s="79"/>
    </row>
    <row r="348" spans="6:13" x14ac:dyDescent="0.2">
      <c r="F348" s="80"/>
      <c r="G348" s="77"/>
      <c r="H348" s="78"/>
      <c r="M348" s="79"/>
    </row>
    <row r="349" spans="6:13" x14ac:dyDescent="0.2">
      <c r="F349" s="80"/>
      <c r="G349" s="77"/>
      <c r="H349" s="78"/>
      <c r="M349" s="79"/>
    </row>
    <row r="350" spans="6:13" x14ac:dyDescent="0.2">
      <c r="F350" s="80"/>
      <c r="G350" s="77"/>
      <c r="H350" s="78"/>
      <c r="M350" s="79"/>
    </row>
    <row r="351" spans="6:13" x14ac:dyDescent="0.2">
      <c r="F351" s="80"/>
      <c r="G351" s="77"/>
      <c r="H351" s="78"/>
      <c r="M351" s="79"/>
    </row>
    <row r="352" spans="6:13" x14ac:dyDescent="0.2">
      <c r="F352" s="80"/>
      <c r="G352" s="77"/>
      <c r="H352" s="78"/>
      <c r="M352" s="79"/>
    </row>
    <row r="353" spans="6:13" x14ac:dyDescent="0.2">
      <c r="F353" s="80"/>
      <c r="G353" s="77"/>
      <c r="H353" s="78"/>
      <c r="M353" s="79"/>
    </row>
    <row r="354" spans="6:13" x14ac:dyDescent="0.2">
      <c r="F354" s="80"/>
      <c r="G354" s="77"/>
      <c r="H354" s="78"/>
      <c r="M354" s="79"/>
    </row>
    <row r="355" spans="6:13" x14ac:dyDescent="0.2">
      <c r="F355" s="80"/>
      <c r="G355" s="77"/>
      <c r="H355" s="78"/>
      <c r="M355" s="79"/>
    </row>
    <row r="356" spans="6:13" x14ac:dyDescent="0.2">
      <c r="F356" s="80"/>
      <c r="G356" s="77"/>
      <c r="H356" s="78"/>
      <c r="M356" s="79"/>
    </row>
    <row r="357" spans="6:13" x14ac:dyDescent="0.2">
      <c r="F357" s="80"/>
      <c r="G357" s="77"/>
      <c r="H357" s="78"/>
      <c r="M357" s="79"/>
    </row>
    <row r="358" spans="6:13" x14ac:dyDescent="0.2">
      <c r="F358" s="80"/>
      <c r="G358" s="77"/>
      <c r="H358" s="78"/>
      <c r="M358" s="79"/>
    </row>
    <row r="359" spans="6:13" x14ac:dyDescent="0.2">
      <c r="F359" s="80"/>
      <c r="G359" s="77"/>
      <c r="H359" s="78"/>
      <c r="M359" s="79"/>
    </row>
    <row r="360" spans="6:13" x14ac:dyDescent="0.2">
      <c r="F360" s="80"/>
      <c r="G360" s="77"/>
      <c r="H360" s="78"/>
      <c r="M360" s="79"/>
    </row>
    <row r="361" spans="6:13" x14ac:dyDescent="0.2">
      <c r="F361" s="80"/>
      <c r="G361" s="77"/>
      <c r="H361" s="78"/>
      <c r="M361" s="79"/>
    </row>
    <row r="362" spans="6:13" x14ac:dyDescent="0.2">
      <c r="F362" s="80"/>
      <c r="G362" s="77"/>
      <c r="H362" s="78"/>
      <c r="M362" s="79"/>
    </row>
    <row r="363" spans="6:13" x14ac:dyDescent="0.2">
      <c r="F363" s="80"/>
      <c r="G363" s="77"/>
      <c r="H363" s="78"/>
      <c r="M363" s="79"/>
    </row>
    <row r="364" spans="6:13" x14ac:dyDescent="0.2">
      <c r="F364" s="80"/>
      <c r="G364" s="77"/>
      <c r="H364" s="78"/>
      <c r="M364" s="79"/>
    </row>
    <row r="365" spans="6:13" x14ac:dyDescent="0.2">
      <c r="F365" s="80"/>
      <c r="G365" s="77"/>
      <c r="H365" s="78"/>
      <c r="M365" s="79"/>
    </row>
    <row r="366" spans="6:13" x14ac:dyDescent="0.2">
      <c r="F366" s="80"/>
      <c r="G366" s="77"/>
      <c r="H366" s="78"/>
      <c r="M366" s="79"/>
    </row>
    <row r="367" spans="6:13" x14ac:dyDescent="0.2">
      <c r="F367" s="80"/>
      <c r="G367" s="77"/>
      <c r="H367" s="78"/>
      <c r="M367" s="79"/>
    </row>
    <row r="368" spans="6:13" x14ac:dyDescent="0.2">
      <c r="F368" s="80"/>
      <c r="G368" s="77"/>
      <c r="H368" s="78"/>
      <c r="M368" s="79"/>
    </row>
    <row r="369" spans="6:13" x14ac:dyDescent="0.2">
      <c r="F369" s="80"/>
      <c r="G369" s="77"/>
      <c r="H369" s="78"/>
      <c r="M369" s="79"/>
    </row>
    <row r="370" spans="6:13" x14ac:dyDescent="0.2">
      <c r="F370" s="80"/>
      <c r="G370" s="77"/>
      <c r="H370" s="78"/>
      <c r="M370" s="79"/>
    </row>
    <row r="371" spans="6:13" x14ac:dyDescent="0.2">
      <c r="F371" s="80"/>
      <c r="G371" s="77"/>
      <c r="H371" s="78"/>
      <c r="M371" s="79"/>
    </row>
    <row r="372" spans="6:13" x14ac:dyDescent="0.2">
      <c r="F372" s="80"/>
      <c r="G372" s="77"/>
      <c r="H372" s="78"/>
      <c r="M372" s="79"/>
    </row>
    <row r="373" spans="6:13" x14ac:dyDescent="0.2">
      <c r="F373" s="80"/>
      <c r="G373" s="77"/>
      <c r="H373" s="78"/>
      <c r="M373" s="79"/>
    </row>
    <row r="374" spans="6:13" x14ac:dyDescent="0.2">
      <c r="F374" s="80"/>
      <c r="G374" s="77"/>
      <c r="H374" s="78"/>
      <c r="M374" s="79"/>
    </row>
    <row r="375" spans="6:13" x14ac:dyDescent="0.2">
      <c r="F375" s="80"/>
      <c r="G375" s="77"/>
      <c r="H375" s="78"/>
      <c r="M375" s="79"/>
    </row>
    <row r="376" spans="6:13" x14ac:dyDescent="0.2">
      <c r="F376" s="80"/>
      <c r="G376" s="77"/>
      <c r="H376" s="78"/>
      <c r="M376" s="79"/>
    </row>
    <row r="377" spans="6:13" x14ac:dyDescent="0.2">
      <c r="F377" s="80"/>
      <c r="G377" s="77"/>
      <c r="H377" s="78"/>
      <c r="M377" s="79"/>
    </row>
    <row r="378" spans="6:13" x14ac:dyDescent="0.2">
      <c r="F378" s="80"/>
      <c r="G378" s="77"/>
      <c r="H378" s="78"/>
      <c r="M378" s="79"/>
    </row>
    <row r="379" spans="6:13" x14ac:dyDescent="0.2">
      <c r="F379" s="80"/>
      <c r="G379" s="77"/>
      <c r="H379" s="78"/>
      <c r="M379" s="79"/>
    </row>
    <row r="380" spans="6:13" x14ac:dyDescent="0.2">
      <c r="F380" s="80"/>
      <c r="G380" s="77"/>
      <c r="H380" s="78"/>
      <c r="M380" s="79"/>
    </row>
    <row r="381" spans="6:13" x14ac:dyDescent="0.2">
      <c r="F381" s="80"/>
      <c r="G381" s="77"/>
      <c r="H381" s="78"/>
      <c r="M381" s="79"/>
    </row>
    <row r="382" spans="6:13" x14ac:dyDescent="0.2">
      <c r="F382" s="80"/>
      <c r="G382" s="77"/>
      <c r="H382" s="78"/>
      <c r="M382" s="79"/>
    </row>
    <row r="383" spans="6:13" x14ac:dyDescent="0.2">
      <c r="F383" s="80"/>
      <c r="G383" s="77"/>
      <c r="H383" s="78"/>
      <c r="M383" s="79"/>
    </row>
    <row r="384" spans="6:13" x14ac:dyDescent="0.2">
      <c r="F384" s="80"/>
      <c r="G384" s="77"/>
      <c r="H384" s="78"/>
      <c r="M384" s="79"/>
    </row>
    <row r="385" spans="6:13" x14ac:dyDescent="0.2">
      <c r="F385" s="80"/>
      <c r="G385" s="77"/>
      <c r="H385" s="78"/>
      <c r="M385" s="79"/>
    </row>
    <row r="386" spans="6:13" x14ac:dyDescent="0.2">
      <c r="F386" s="80"/>
      <c r="G386" s="77"/>
      <c r="H386" s="78"/>
      <c r="M386" s="79"/>
    </row>
    <row r="387" spans="6:13" x14ac:dyDescent="0.2">
      <c r="F387" s="80"/>
      <c r="G387" s="77"/>
      <c r="H387" s="78"/>
      <c r="M387" s="79"/>
    </row>
    <row r="388" spans="6:13" x14ac:dyDescent="0.2">
      <c r="F388" s="80"/>
      <c r="G388" s="77"/>
      <c r="H388" s="78"/>
      <c r="M388" s="79"/>
    </row>
    <row r="389" spans="6:13" x14ac:dyDescent="0.2">
      <c r="F389" s="80"/>
      <c r="G389" s="77"/>
      <c r="H389" s="78"/>
      <c r="M389" s="79"/>
    </row>
    <row r="390" spans="6:13" x14ac:dyDescent="0.2">
      <c r="F390" s="80"/>
      <c r="G390" s="77"/>
      <c r="H390" s="78"/>
      <c r="M390" s="79"/>
    </row>
    <row r="391" spans="6:13" x14ac:dyDescent="0.2">
      <c r="F391" s="80"/>
      <c r="G391" s="77"/>
      <c r="H391" s="78"/>
      <c r="M391" s="79"/>
    </row>
    <row r="392" spans="6:13" x14ac:dyDescent="0.2">
      <c r="F392" s="80"/>
      <c r="G392" s="77"/>
      <c r="H392" s="78"/>
      <c r="M392" s="79"/>
    </row>
    <row r="393" spans="6:13" x14ac:dyDescent="0.2">
      <c r="F393" s="80"/>
      <c r="G393" s="77"/>
      <c r="H393" s="78"/>
      <c r="M393" s="79"/>
    </row>
    <row r="394" spans="6:13" x14ac:dyDescent="0.2">
      <c r="F394" s="80"/>
      <c r="G394" s="77"/>
      <c r="H394" s="78"/>
      <c r="M394" s="79"/>
    </row>
    <row r="395" spans="6:13" x14ac:dyDescent="0.2">
      <c r="F395" s="80"/>
      <c r="G395" s="77"/>
      <c r="H395" s="78"/>
      <c r="M395" s="79"/>
    </row>
    <row r="396" spans="6:13" x14ac:dyDescent="0.2">
      <c r="F396" s="80"/>
      <c r="G396" s="77"/>
      <c r="H396" s="78"/>
      <c r="M396" s="79"/>
    </row>
    <row r="397" spans="6:13" x14ac:dyDescent="0.2">
      <c r="F397" s="80"/>
      <c r="G397" s="77"/>
      <c r="H397" s="78"/>
      <c r="M397" s="79"/>
    </row>
    <row r="398" spans="6:13" x14ac:dyDescent="0.2">
      <c r="F398" s="80"/>
      <c r="G398" s="77"/>
      <c r="H398" s="78"/>
      <c r="M398" s="79"/>
    </row>
    <row r="399" spans="6:13" x14ac:dyDescent="0.2">
      <c r="F399" s="80"/>
      <c r="G399" s="77"/>
      <c r="H399" s="78"/>
      <c r="M399" s="79"/>
    </row>
    <row r="400" spans="6:13" x14ac:dyDescent="0.2">
      <c r="F400" s="80"/>
      <c r="G400" s="77"/>
      <c r="H400" s="78"/>
      <c r="M400" s="79"/>
    </row>
    <row r="401" spans="6:13" x14ac:dyDescent="0.2">
      <c r="F401" s="80"/>
      <c r="G401" s="77"/>
      <c r="H401" s="78"/>
      <c r="M401" s="79"/>
    </row>
    <row r="402" spans="6:13" x14ac:dyDescent="0.2">
      <c r="F402" s="80"/>
      <c r="G402" s="77"/>
      <c r="H402" s="78"/>
      <c r="M402" s="79"/>
    </row>
    <row r="403" spans="6:13" x14ac:dyDescent="0.2">
      <c r="F403" s="80"/>
      <c r="G403" s="77"/>
      <c r="H403" s="78"/>
      <c r="M403" s="79"/>
    </row>
    <row r="404" spans="6:13" x14ac:dyDescent="0.2">
      <c r="F404" s="80"/>
      <c r="G404" s="77"/>
      <c r="H404" s="78"/>
      <c r="M404" s="79"/>
    </row>
    <row r="405" spans="6:13" x14ac:dyDescent="0.2">
      <c r="F405" s="80"/>
      <c r="G405" s="77"/>
      <c r="H405" s="78"/>
      <c r="M405" s="79"/>
    </row>
    <row r="406" spans="6:13" x14ac:dyDescent="0.2">
      <c r="F406" s="80"/>
      <c r="G406" s="77"/>
      <c r="H406" s="78"/>
      <c r="M406" s="79"/>
    </row>
    <row r="407" spans="6:13" x14ac:dyDescent="0.2">
      <c r="F407" s="80"/>
      <c r="G407" s="77"/>
      <c r="H407" s="78"/>
      <c r="M407" s="79"/>
    </row>
    <row r="408" spans="6:13" x14ac:dyDescent="0.2">
      <c r="F408" s="80"/>
      <c r="G408" s="77"/>
      <c r="H408" s="78"/>
      <c r="M408" s="79"/>
    </row>
    <row r="409" spans="6:13" x14ac:dyDescent="0.2">
      <c r="F409" s="80"/>
      <c r="G409" s="77"/>
      <c r="H409" s="78"/>
      <c r="M409" s="79"/>
    </row>
    <row r="410" spans="6:13" x14ac:dyDescent="0.2">
      <c r="F410" s="80"/>
      <c r="G410" s="77"/>
      <c r="H410" s="78"/>
      <c r="M410" s="79"/>
    </row>
    <row r="411" spans="6:13" x14ac:dyDescent="0.2">
      <c r="F411" s="80"/>
      <c r="G411" s="77"/>
      <c r="H411" s="78"/>
      <c r="M411" s="79"/>
    </row>
    <row r="412" spans="6:13" x14ac:dyDescent="0.2">
      <c r="F412" s="80"/>
      <c r="G412" s="77"/>
      <c r="H412" s="78"/>
      <c r="M412" s="79"/>
    </row>
    <row r="413" spans="6:13" x14ac:dyDescent="0.2">
      <c r="F413" s="80"/>
      <c r="G413" s="77"/>
      <c r="H413" s="78"/>
      <c r="M413" s="79"/>
    </row>
    <row r="414" spans="6:13" x14ac:dyDescent="0.2">
      <c r="F414" s="80"/>
      <c r="G414" s="77"/>
      <c r="H414" s="78"/>
      <c r="M414" s="79"/>
    </row>
    <row r="415" spans="6:13" x14ac:dyDescent="0.2">
      <c r="F415" s="80"/>
      <c r="G415" s="77"/>
      <c r="H415" s="78"/>
      <c r="M415" s="79"/>
    </row>
    <row r="416" spans="6:13" x14ac:dyDescent="0.2">
      <c r="F416" s="80"/>
      <c r="G416" s="77"/>
      <c r="H416" s="78"/>
      <c r="M416" s="79"/>
    </row>
    <row r="417" spans="6:13" x14ac:dyDescent="0.2">
      <c r="F417" s="80"/>
      <c r="G417" s="77"/>
      <c r="H417" s="78"/>
      <c r="M417" s="79"/>
    </row>
    <row r="418" spans="6:13" x14ac:dyDescent="0.2">
      <c r="F418" s="80"/>
      <c r="G418" s="77"/>
      <c r="H418" s="78"/>
      <c r="M418" s="79"/>
    </row>
    <row r="419" spans="6:13" x14ac:dyDescent="0.2">
      <c r="F419" s="80"/>
      <c r="G419" s="77"/>
      <c r="H419" s="78"/>
      <c r="M419" s="79"/>
    </row>
    <row r="420" spans="6:13" x14ac:dyDescent="0.2">
      <c r="F420" s="80"/>
      <c r="G420" s="77"/>
      <c r="H420" s="78"/>
      <c r="M420" s="79"/>
    </row>
    <row r="421" spans="6:13" x14ac:dyDescent="0.2">
      <c r="F421" s="80"/>
      <c r="G421" s="77"/>
      <c r="H421" s="78"/>
      <c r="M421" s="79"/>
    </row>
    <row r="422" spans="6:13" x14ac:dyDescent="0.2">
      <c r="F422" s="80"/>
      <c r="G422" s="77"/>
      <c r="H422" s="78"/>
      <c r="M422" s="79"/>
    </row>
    <row r="423" spans="6:13" x14ac:dyDescent="0.2">
      <c r="F423" s="80"/>
      <c r="G423" s="77"/>
      <c r="H423" s="78"/>
      <c r="M423" s="79"/>
    </row>
    <row r="424" spans="6:13" x14ac:dyDescent="0.2">
      <c r="F424" s="80"/>
      <c r="G424" s="77"/>
      <c r="H424" s="78"/>
      <c r="M424" s="79"/>
    </row>
    <row r="425" spans="6:13" x14ac:dyDescent="0.2">
      <c r="F425" s="80"/>
      <c r="G425" s="77"/>
      <c r="H425" s="78"/>
      <c r="M425" s="79"/>
    </row>
    <row r="426" spans="6:13" x14ac:dyDescent="0.2">
      <c r="F426" s="80"/>
      <c r="G426" s="77"/>
      <c r="H426" s="78"/>
      <c r="M426" s="79"/>
    </row>
    <row r="427" spans="6:13" x14ac:dyDescent="0.2">
      <c r="F427" s="80"/>
      <c r="G427" s="77"/>
      <c r="H427" s="78"/>
      <c r="M427" s="79"/>
    </row>
    <row r="428" spans="6:13" x14ac:dyDescent="0.2">
      <c r="F428" s="80"/>
      <c r="G428" s="77"/>
      <c r="H428" s="78"/>
      <c r="M428" s="79"/>
    </row>
    <row r="429" spans="6:13" x14ac:dyDescent="0.2">
      <c r="F429" s="80"/>
      <c r="G429" s="77"/>
      <c r="H429" s="78"/>
      <c r="M429" s="79"/>
    </row>
    <row r="430" spans="6:13" x14ac:dyDescent="0.2">
      <c r="F430" s="80"/>
      <c r="G430" s="77"/>
      <c r="H430" s="78"/>
      <c r="M430" s="79"/>
    </row>
    <row r="431" spans="6:13" x14ac:dyDescent="0.2">
      <c r="F431" s="80"/>
      <c r="G431" s="77"/>
      <c r="H431" s="78"/>
      <c r="M431" s="79"/>
    </row>
    <row r="432" spans="6:13" x14ac:dyDescent="0.2">
      <c r="F432" s="80"/>
      <c r="G432" s="77"/>
      <c r="H432" s="78"/>
      <c r="M432" s="79"/>
    </row>
    <row r="433" spans="6:13" x14ac:dyDescent="0.2">
      <c r="F433" s="80"/>
      <c r="G433" s="77"/>
      <c r="H433" s="78"/>
      <c r="M433" s="79"/>
    </row>
    <row r="434" spans="6:13" x14ac:dyDescent="0.2">
      <c r="F434" s="80"/>
      <c r="G434" s="77"/>
      <c r="H434" s="78"/>
      <c r="M434" s="79"/>
    </row>
    <row r="435" spans="6:13" x14ac:dyDescent="0.2">
      <c r="F435" s="80"/>
      <c r="G435" s="77"/>
      <c r="H435" s="78"/>
      <c r="M435" s="79"/>
    </row>
    <row r="436" spans="6:13" x14ac:dyDescent="0.2">
      <c r="F436" s="80"/>
      <c r="G436" s="77"/>
      <c r="H436" s="78"/>
      <c r="M436" s="79"/>
    </row>
    <row r="437" spans="6:13" x14ac:dyDescent="0.2">
      <c r="F437" s="80"/>
      <c r="G437" s="77"/>
      <c r="H437" s="78"/>
      <c r="M437" s="79"/>
    </row>
    <row r="438" spans="6:13" x14ac:dyDescent="0.2">
      <c r="F438" s="80"/>
      <c r="G438" s="77"/>
      <c r="H438" s="78"/>
      <c r="M438" s="79"/>
    </row>
    <row r="439" spans="6:13" x14ac:dyDescent="0.2">
      <c r="F439" s="80"/>
      <c r="G439" s="77"/>
      <c r="H439" s="78"/>
      <c r="M439" s="79"/>
    </row>
    <row r="440" spans="6:13" x14ac:dyDescent="0.2">
      <c r="F440" s="80"/>
      <c r="G440" s="77"/>
      <c r="H440" s="78"/>
      <c r="M440" s="79"/>
    </row>
    <row r="441" spans="6:13" x14ac:dyDescent="0.2">
      <c r="F441" s="80"/>
      <c r="G441" s="77"/>
      <c r="H441" s="78"/>
      <c r="M441" s="79"/>
    </row>
    <row r="442" spans="6:13" x14ac:dyDescent="0.2">
      <c r="F442" s="80"/>
      <c r="G442" s="77"/>
      <c r="H442" s="78"/>
      <c r="M442" s="79"/>
    </row>
    <row r="443" spans="6:13" x14ac:dyDescent="0.2">
      <c r="F443" s="80"/>
      <c r="G443" s="77"/>
      <c r="H443" s="78"/>
      <c r="M443" s="79"/>
    </row>
    <row r="444" spans="6:13" x14ac:dyDescent="0.2">
      <c r="F444" s="80"/>
      <c r="G444" s="77"/>
      <c r="H444" s="78"/>
      <c r="M444" s="79"/>
    </row>
    <row r="445" spans="6:13" x14ac:dyDescent="0.2">
      <c r="F445" s="80"/>
      <c r="G445" s="77"/>
      <c r="H445" s="78"/>
      <c r="M445" s="79"/>
    </row>
    <row r="446" spans="6:13" x14ac:dyDescent="0.2">
      <c r="F446" s="80"/>
      <c r="G446" s="77"/>
      <c r="H446" s="78"/>
      <c r="M446" s="79"/>
    </row>
    <row r="447" spans="6:13" x14ac:dyDescent="0.2">
      <c r="F447" s="80"/>
      <c r="G447" s="77"/>
      <c r="H447" s="78"/>
      <c r="M447" s="79"/>
    </row>
    <row r="448" spans="6:13" x14ac:dyDescent="0.2">
      <c r="F448" s="80"/>
      <c r="G448" s="77"/>
      <c r="H448" s="78"/>
      <c r="M448" s="79"/>
    </row>
    <row r="449" spans="6:13" x14ac:dyDescent="0.2">
      <c r="F449" s="80"/>
      <c r="G449" s="77"/>
      <c r="H449" s="78"/>
      <c r="M449" s="79"/>
    </row>
    <row r="450" spans="6:13" x14ac:dyDescent="0.2">
      <c r="F450" s="80"/>
      <c r="G450" s="77"/>
      <c r="H450" s="78"/>
      <c r="M450" s="79"/>
    </row>
    <row r="451" spans="6:13" x14ac:dyDescent="0.2">
      <c r="F451" s="80"/>
      <c r="G451" s="77"/>
      <c r="H451" s="78"/>
      <c r="M451" s="79"/>
    </row>
    <row r="452" spans="6:13" x14ac:dyDescent="0.2">
      <c r="F452" s="80"/>
      <c r="G452" s="77"/>
      <c r="H452" s="78"/>
      <c r="M452" s="79"/>
    </row>
    <row r="453" spans="6:13" x14ac:dyDescent="0.2">
      <c r="F453" s="80"/>
      <c r="G453" s="77"/>
      <c r="H453" s="78"/>
      <c r="M453" s="79"/>
    </row>
    <row r="454" spans="6:13" x14ac:dyDescent="0.2">
      <c r="F454" s="80"/>
      <c r="G454" s="77"/>
      <c r="H454" s="78"/>
      <c r="M454" s="79"/>
    </row>
    <row r="455" spans="6:13" x14ac:dyDescent="0.2">
      <c r="F455" s="80"/>
      <c r="G455" s="77"/>
      <c r="H455" s="78"/>
      <c r="M455" s="79"/>
    </row>
    <row r="456" spans="6:13" x14ac:dyDescent="0.2">
      <c r="F456" s="80"/>
      <c r="G456" s="77"/>
      <c r="H456" s="78"/>
      <c r="M456" s="79"/>
    </row>
    <row r="457" spans="6:13" x14ac:dyDescent="0.2">
      <c r="F457" s="80"/>
      <c r="G457" s="77"/>
      <c r="H457" s="78"/>
      <c r="M457" s="79"/>
    </row>
    <row r="458" spans="6:13" x14ac:dyDescent="0.2">
      <c r="F458" s="80"/>
      <c r="G458" s="77"/>
      <c r="H458" s="78"/>
      <c r="M458" s="79"/>
    </row>
    <row r="459" spans="6:13" x14ac:dyDescent="0.2">
      <c r="F459" s="80"/>
      <c r="G459" s="77"/>
      <c r="H459" s="78"/>
      <c r="M459" s="79"/>
    </row>
    <row r="460" spans="6:13" x14ac:dyDescent="0.2">
      <c r="F460" s="80"/>
      <c r="G460" s="77"/>
      <c r="H460" s="78"/>
      <c r="M460" s="79"/>
    </row>
    <row r="461" spans="6:13" x14ac:dyDescent="0.2">
      <c r="F461" s="80"/>
      <c r="G461" s="77"/>
      <c r="H461" s="78"/>
      <c r="M461" s="79"/>
    </row>
    <row r="462" spans="6:13" x14ac:dyDescent="0.2">
      <c r="F462" s="80"/>
      <c r="G462" s="77"/>
      <c r="H462" s="78"/>
      <c r="M462" s="79"/>
    </row>
    <row r="463" spans="6:13" x14ac:dyDescent="0.2">
      <c r="F463" s="80"/>
      <c r="G463" s="77"/>
      <c r="H463" s="78"/>
      <c r="M463" s="79"/>
    </row>
    <row r="464" spans="6:13" x14ac:dyDescent="0.2">
      <c r="F464" s="80"/>
      <c r="G464" s="77"/>
      <c r="H464" s="78"/>
      <c r="M464" s="79"/>
    </row>
    <row r="465" spans="6:13" x14ac:dyDescent="0.2">
      <c r="F465" s="80"/>
      <c r="G465" s="77"/>
      <c r="H465" s="78"/>
      <c r="M465" s="79"/>
    </row>
    <row r="466" spans="6:13" x14ac:dyDescent="0.2">
      <c r="F466" s="80"/>
      <c r="G466" s="77"/>
      <c r="H466" s="78"/>
      <c r="M466" s="79"/>
    </row>
    <row r="467" spans="6:13" x14ac:dyDescent="0.2">
      <c r="F467" s="80"/>
      <c r="G467" s="77"/>
      <c r="H467" s="78"/>
      <c r="M467" s="79"/>
    </row>
    <row r="468" spans="6:13" x14ac:dyDescent="0.2">
      <c r="F468" s="80"/>
      <c r="G468" s="77"/>
      <c r="H468" s="78"/>
      <c r="M468" s="79"/>
    </row>
    <row r="469" spans="6:13" x14ac:dyDescent="0.2">
      <c r="F469" s="80"/>
      <c r="G469" s="77"/>
      <c r="H469" s="78"/>
      <c r="M469" s="79"/>
    </row>
    <row r="470" spans="6:13" x14ac:dyDescent="0.2">
      <c r="F470" s="80"/>
      <c r="G470" s="77"/>
      <c r="H470" s="78"/>
      <c r="M470" s="79"/>
    </row>
    <row r="471" spans="6:13" x14ac:dyDescent="0.2">
      <c r="F471" s="80"/>
      <c r="G471" s="77"/>
      <c r="H471" s="78"/>
      <c r="M471" s="79"/>
    </row>
    <row r="472" spans="6:13" x14ac:dyDescent="0.2">
      <c r="F472" s="80"/>
      <c r="G472" s="77"/>
      <c r="H472" s="78"/>
      <c r="M472" s="79"/>
    </row>
    <row r="473" spans="6:13" x14ac:dyDescent="0.2">
      <c r="F473" s="80"/>
      <c r="G473" s="77"/>
      <c r="H473" s="78"/>
      <c r="M473" s="79"/>
    </row>
    <row r="474" spans="6:13" x14ac:dyDescent="0.2">
      <c r="F474" s="80"/>
      <c r="G474" s="77"/>
      <c r="H474" s="78"/>
      <c r="M474" s="79"/>
    </row>
    <row r="475" spans="6:13" x14ac:dyDescent="0.2">
      <c r="F475" s="80"/>
      <c r="G475" s="77"/>
      <c r="H475" s="78"/>
      <c r="M475" s="79"/>
    </row>
    <row r="476" spans="6:13" x14ac:dyDescent="0.2">
      <c r="F476" s="80"/>
      <c r="G476" s="77"/>
      <c r="H476" s="78"/>
      <c r="M476" s="79"/>
    </row>
    <row r="477" spans="6:13" x14ac:dyDescent="0.2">
      <c r="F477" s="80"/>
      <c r="G477" s="77"/>
      <c r="H477" s="78"/>
      <c r="M477" s="79"/>
    </row>
    <row r="478" spans="6:13" x14ac:dyDescent="0.2">
      <c r="F478" s="80"/>
      <c r="G478" s="77"/>
      <c r="H478" s="78"/>
      <c r="M478" s="79"/>
    </row>
    <row r="479" spans="6:13" x14ac:dyDescent="0.2">
      <c r="F479" s="80"/>
      <c r="G479" s="77"/>
      <c r="H479" s="78"/>
      <c r="M479" s="79"/>
    </row>
    <row r="480" spans="6:13" x14ac:dyDescent="0.2">
      <c r="F480" s="80"/>
      <c r="G480" s="77"/>
      <c r="H480" s="78"/>
      <c r="M480" s="79"/>
    </row>
    <row r="481" spans="6:13" x14ac:dyDescent="0.2">
      <c r="F481" s="80"/>
      <c r="G481" s="77"/>
      <c r="H481" s="78"/>
      <c r="M481" s="79"/>
    </row>
    <row r="482" spans="6:13" x14ac:dyDescent="0.2">
      <c r="F482" s="80"/>
      <c r="G482" s="77"/>
      <c r="H482" s="78"/>
      <c r="M482" s="79"/>
    </row>
    <row r="483" spans="6:13" x14ac:dyDescent="0.2">
      <c r="F483" s="80"/>
      <c r="G483" s="77"/>
      <c r="H483" s="78"/>
      <c r="M483" s="79"/>
    </row>
    <row r="484" spans="6:13" x14ac:dyDescent="0.2">
      <c r="F484" s="80"/>
      <c r="G484" s="77"/>
      <c r="H484" s="78"/>
      <c r="M484" s="79"/>
    </row>
    <row r="485" spans="6:13" x14ac:dyDescent="0.2">
      <c r="F485" s="80"/>
      <c r="G485" s="77"/>
      <c r="H485" s="78"/>
      <c r="M485" s="79"/>
    </row>
    <row r="486" spans="6:13" x14ac:dyDescent="0.2">
      <c r="F486" s="80"/>
      <c r="G486" s="77"/>
      <c r="H486" s="78"/>
      <c r="M486" s="79"/>
    </row>
    <row r="487" spans="6:13" x14ac:dyDescent="0.2">
      <c r="F487" s="80"/>
      <c r="G487" s="77"/>
      <c r="H487" s="78"/>
      <c r="M487" s="79"/>
    </row>
    <row r="488" spans="6:13" x14ac:dyDescent="0.2">
      <c r="F488" s="80"/>
      <c r="G488" s="77"/>
      <c r="H488" s="78"/>
      <c r="M488" s="79"/>
    </row>
    <row r="489" spans="6:13" x14ac:dyDescent="0.2">
      <c r="F489" s="80"/>
      <c r="G489" s="77"/>
      <c r="H489" s="78"/>
      <c r="M489" s="79"/>
    </row>
    <row r="490" spans="6:13" x14ac:dyDescent="0.2">
      <c r="F490" s="80"/>
      <c r="G490" s="77"/>
      <c r="H490" s="78"/>
      <c r="M490" s="79"/>
    </row>
    <row r="491" spans="6:13" x14ac:dyDescent="0.2">
      <c r="F491" s="80"/>
      <c r="G491" s="77"/>
      <c r="H491" s="78"/>
      <c r="M491" s="79"/>
    </row>
    <row r="492" spans="6:13" x14ac:dyDescent="0.2">
      <c r="F492" s="80"/>
      <c r="G492" s="77"/>
      <c r="H492" s="78"/>
      <c r="M492" s="79"/>
    </row>
    <row r="493" spans="6:13" x14ac:dyDescent="0.2">
      <c r="F493" s="80"/>
      <c r="G493" s="77"/>
      <c r="H493" s="78"/>
      <c r="M493" s="79"/>
    </row>
    <row r="494" spans="6:13" x14ac:dyDescent="0.2">
      <c r="F494" s="80"/>
      <c r="G494" s="77"/>
      <c r="H494" s="78"/>
      <c r="M494" s="79"/>
    </row>
    <row r="495" spans="6:13" x14ac:dyDescent="0.2">
      <c r="F495" s="80"/>
      <c r="G495" s="77"/>
      <c r="H495" s="78"/>
      <c r="M495" s="79"/>
    </row>
    <row r="496" spans="6:13" x14ac:dyDescent="0.2">
      <c r="F496" s="80"/>
      <c r="G496" s="77"/>
      <c r="H496" s="78"/>
      <c r="M496" s="79"/>
    </row>
    <row r="497" spans="6:13" x14ac:dyDescent="0.2">
      <c r="F497" s="80"/>
      <c r="G497" s="77"/>
      <c r="H497" s="78"/>
      <c r="M497" s="79"/>
    </row>
    <row r="498" spans="6:13" x14ac:dyDescent="0.2">
      <c r="F498" s="80"/>
      <c r="G498" s="77"/>
      <c r="H498" s="78"/>
      <c r="M498" s="79"/>
    </row>
    <row r="499" spans="6:13" x14ac:dyDescent="0.2">
      <c r="F499" s="80"/>
      <c r="G499" s="77"/>
      <c r="H499" s="78"/>
      <c r="M499" s="79"/>
    </row>
    <row r="500" spans="6:13" x14ac:dyDescent="0.2">
      <c r="F500" s="80"/>
      <c r="G500" s="77"/>
      <c r="H500" s="78"/>
      <c r="M500" s="79"/>
    </row>
    <row r="501" spans="6:13" x14ac:dyDescent="0.2">
      <c r="F501" s="80"/>
      <c r="G501" s="77"/>
      <c r="H501" s="78"/>
      <c r="M501" s="79"/>
    </row>
    <row r="502" spans="6:13" x14ac:dyDescent="0.2">
      <c r="F502" s="80"/>
      <c r="G502" s="77"/>
      <c r="H502" s="78"/>
      <c r="M502" s="79"/>
    </row>
    <row r="503" spans="6:13" x14ac:dyDescent="0.2">
      <c r="F503" s="80"/>
      <c r="G503" s="77"/>
      <c r="H503" s="78"/>
      <c r="M503" s="79"/>
    </row>
    <row r="504" spans="6:13" x14ac:dyDescent="0.2">
      <c r="F504" s="80"/>
      <c r="G504" s="77"/>
      <c r="H504" s="78"/>
      <c r="M504" s="79"/>
    </row>
    <row r="505" spans="6:13" x14ac:dyDescent="0.2">
      <c r="F505" s="80"/>
      <c r="G505" s="77"/>
      <c r="H505" s="78"/>
      <c r="M505" s="79"/>
    </row>
    <row r="506" spans="6:13" x14ac:dyDescent="0.2">
      <c r="F506" s="80"/>
      <c r="G506" s="77"/>
      <c r="H506" s="78"/>
      <c r="M506" s="79"/>
    </row>
    <row r="507" spans="6:13" x14ac:dyDescent="0.2">
      <c r="F507" s="80"/>
      <c r="G507" s="77"/>
      <c r="H507" s="78"/>
      <c r="M507" s="79"/>
    </row>
    <row r="508" spans="6:13" x14ac:dyDescent="0.2">
      <c r="F508" s="80"/>
      <c r="G508" s="77"/>
      <c r="H508" s="78"/>
      <c r="M508" s="79"/>
    </row>
    <row r="509" spans="6:13" x14ac:dyDescent="0.2">
      <c r="F509" s="80"/>
      <c r="G509" s="77"/>
      <c r="H509" s="78"/>
      <c r="M509" s="79"/>
    </row>
    <row r="510" spans="6:13" x14ac:dyDescent="0.2">
      <c r="F510" s="80"/>
      <c r="G510" s="77"/>
      <c r="H510" s="78"/>
      <c r="M510" s="79"/>
    </row>
    <row r="511" spans="6:13" x14ac:dyDescent="0.2">
      <c r="F511" s="80"/>
      <c r="G511" s="77"/>
      <c r="H511" s="78"/>
      <c r="M511" s="79"/>
    </row>
    <row r="512" spans="6:13" x14ac:dyDescent="0.2">
      <c r="F512" s="80"/>
      <c r="G512" s="77"/>
      <c r="H512" s="78"/>
      <c r="M512" s="79"/>
    </row>
    <row r="513" spans="6:13" x14ac:dyDescent="0.2">
      <c r="F513" s="80"/>
      <c r="G513" s="77"/>
      <c r="H513" s="78"/>
      <c r="M513" s="79"/>
    </row>
    <row r="514" spans="6:13" x14ac:dyDescent="0.2">
      <c r="F514" s="80"/>
      <c r="G514" s="77"/>
      <c r="H514" s="78"/>
      <c r="M514" s="79"/>
    </row>
    <row r="515" spans="6:13" x14ac:dyDescent="0.2">
      <c r="F515" s="80"/>
      <c r="G515" s="77"/>
      <c r="H515" s="78"/>
      <c r="M515" s="79"/>
    </row>
    <row r="516" spans="6:13" x14ac:dyDescent="0.2">
      <c r="F516" s="80"/>
      <c r="G516" s="77"/>
      <c r="H516" s="78"/>
      <c r="M516" s="79"/>
    </row>
    <row r="517" spans="6:13" x14ac:dyDescent="0.2">
      <c r="F517" s="80"/>
      <c r="G517" s="77"/>
      <c r="H517" s="78"/>
      <c r="M517" s="79"/>
    </row>
    <row r="518" spans="6:13" x14ac:dyDescent="0.2">
      <c r="F518" s="80"/>
      <c r="G518" s="77"/>
      <c r="H518" s="78"/>
      <c r="M518" s="79"/>
    </row>
    <row r="519" spans="6:13" x14ac:dyDescent="0.2">
      <c r="F519" s="80"/>
      <c r="G519" s="77"/>
      <c r="H519" s="78"/>
      <c r="M519" s="79"/>
    </row>
    <row r="520" spans="6:13" x14ac:dyDescent="0.2">
      <c r="F520" s="80"/>
      <c r="G520" s="77"/>
      <c r="H520" s="78"/>
      <c r="M520" s="79"/>
    </row>
    <row r="521" spans="6:13" x14ac:dyDescent="0.2">
      <c r="F521" s="80"/>
      <c r="G521" s="77"/>
      <c r="H521" s="78"/>
      <c r="M521" s="79"/>
    </row>
    <row r="522" spans="6:13" x14ac:dyDescent="0.2">
      <c r="F522" s="80"/>
      <c r="G522" s="77"/>
      <c r="H522" s="78"/>
      <c r="M522" s="79"/>
    </row>
    <row r="523" spans="6:13" x14ac:dyDescent="0.2">
      <c r="F523" s="80"/>
      <c r="G523" s="77"/>
      <c r="H523" s="78"/>
      <c r="M523" s="79"/>
    </row>
    <row r="524" spans="6:13" x14ac:dyDescent="0.2">
      <c r="F524" s="80"/>
      <c r="G524" s="77"/>
      <c r="H524" s="78"/>
      <c r="M524" s="79"/>
    </row>
    <row r="525" spans="6:13" x14ac:dyDescent="0.2">
      <c r="F525" s="80"/>
      <c r="G525" s="77"/>
      <c r="H525" s="78"/>
      <c r="M525" s="79"/>
    </row>
    <row r="526" spans="6:13" x14ac:dyDescent="0.2">
      <c r="F526" s="80"/>
      <c r="G526" s="77"/>
      <c r="H526" s="78"/>
      <c r="M526" s="79"/>
    </row>
    <row r="527" spans="6:13" x14ac:dyDescent="0.2">
      <c r="F527" s="80"/>
      <c r="G527" s="77"/>
      <c r="H527" s="78"/>
      <c r="M527" s="79"/>
    </row>
    <row r="528" spans="6:13" x14ac:dyDescent="0.2">
      <c r="F528" s="80"/>
      <c r="G528" s="77"/>
      <c r="H528" s="78"/>
      <c r="M528" s="79"/>
    </row>
    <row r="529" spans="6:13" x14ac:dyDescent="0.2">
      <c r="F529" s="80"/>
      <c r="G529" s="77"/>
      <c r="H529" s="78"/>
      <c r="M529" s="79"/>
    </row>
    <row r="530" spans="6:13" x14ac:dyDescent="0.2">
      <c r="F530" s="80"/>
      <c r="G530" s="77"/>
      <c r="H530" s="78"/>
      <c r="M530" s="79"/>
    </row>
    <row r="531" spans="6:13" x14ac:dyDescent="0.2">
      <c r="F531" s="80"/>
      <c r="G531" s="77"/>
      <c r="H531" s="78"/>
      <c r="M531" s="79"/>
    </row>
    <row r="532" spans="6:13" x14ac:dyDescent="0.2">
      <c r="F532" s="80"/>
      <c r="G532" s="77"/>
      <c r="H532" s="78"/>
      <c r="M532" s="79"/>
    </row>
    <row r="533" spans="6:13" x14ac:dyDescent="0.2">
      <c r="F533" s="80"/>
      <c r="G533" s="77"/>
      <c r="H533" s="78"/>
      <c r="M533" s="79"/>
    </row>
    <row r="534" spans="6:13" x14ac:dyDescent="0.2">
      <c r="F534" s="80"/>
      <c r="G534" s="77"/>
      <c r="H534" s="78"/>
      <c r="M534" s="79"/>
    </row>
    <row r="535" spans="6:13" x14ac:dyDescent="0.2">
      <c r="F535" s="80"/>
      <c r="G535" s="77"/>
      <c r="H535" s="78"/>
      <c r="M535" s="79"/>
    </row>
    <row r="536" spans="6:13" x14ac:dyDescent="0.2">
      <c r="F536" s="80"/>
      <c r="G536" s="77"/>
      <c r="H536" s="78"/>
      <c r="M536" s="79"/>
    </row>
    <row r="537" spans="6:13" x14ac:dyDescent="0.2">
      <c r="F537" s="80"/>
      <c r="G537" s="77"/>
      <c r="H537" s="78"/>
      <c r="M537" s="79"/>
    </row>
    <row r="538" spans="6:13" x14ac:dyDescent="0.2">
      <c r="F538" s="80"/>
      <c r="G538" s="77"/>
      <c r="H538" s="78"/>
      <c r="M538" s="79"/>
    </row>
    <row r="539" spans="6:13" x14ac:dyDescent="0.2">
      <c r="F539" s="80"/>
      <c r="G539" s="77"/>
      <c r="H539" s="78"/>
      <c r="M539" s="79"/>
    </row>
    <row r="540" spans="6:13" x14ac:dyDescent="0.2">
      <c r="F540" s="80"/>
      <c r="G540" s="77"/>
      <c r="H540" s="78"/>
      <c r="M540" s="79"/>
    </row>
    <row r="541" spans="6:13" x14ac:dyDescent="0.2">
      <c r="F541" s="80"/>
      <c r="G541" s="77"/>
      <c r="H541" s="78"/>
      <c r="M541" s="79"/>
    </row>
    <row r="542" spans="6:13" x14ac:dyDescent="0.2">
      <c r="F542" s="80"/>
      <c r="G542" s="77"/>
      <c r="H542" s="78"/>
      <c r="M542" s="79"/>
    </row>
    <row r="543" spans="6:13" x14ac:dyDescent="0.2">
      <c r="F543" s="80"/>
      <c r="G543" s="77"/>
      <c r="H543" s="78"/>
      <c r="M543" s="79"/>
    </row>
    <row r="544" spans="6:13" x14ac:dyDescent="0.2">
      <c r="F544" s="80"/>
      <c r="G544" s="77"/>
      <c r="H544" s="78"/>
      <c r="M544" s="79"/>
    </row>
    <row r="545" spans="6:13" x14ac:dyDescent="0.2">
      <c r="F545" s="80"/>
      <c r="G545" s="77"/>
      <c r="H545" s="78"/>
      <c r="M545" s="79"/>
    </row>
    <row r="546" spans="6:13" x14ac:dyDescent="0.2">
      <c r="F546" s="80"/>
      <c r="G546" s="77"/>
      <c r="H546" s="78"/>
      <c r="M546" s="79"/>
    </row>
    <row r="547" spans="6:13" x14ac:dyDescent="0.2">
      <c r="F547" s="80"/>
      <c r="G547" s="77"/>
      <c r="H547" s="78"/>
      <c r="M547" s="79"/>
    </row>
    <row r="548" spans="6:13" x14ac:dyDescent="0.2">
      <c r="F548" s="80"/>
      <c r="G548" s="77"/>
      <c r="H548" s="78"/>
      <c r="M548" s="79"/>
    </row>
    <row r="549" spans="6:13" x14ac:dyDescent="0.2">
      <c r="F549" s="80"/>
      <c r="G549" s="77"/>
      <c r="H549" s="78"/>
      <c r="M549" s="79"/>
    </row>
    <row r="550" spans="6:13" x14ac:dyDescent="0.2">
      <c r="F550" s="80"/>
      <c r="G550" s="77"/>
      <c r="H550" s="78"/>
      <c r="M550" s="79"/>
    </row>
    <row r="551" spans="6:13" x14ac:dyDescent="0.2">
      <c r="F551" s="80"/>
      <c r="G551" s="77"/>
      <c r="H551" s="78"/>
      <c r="M551" s="79"/>
    </row>
    <row r="552" spans="6:13" x14ac:dyDescent="0.2">
      <c r="F552" s="80"/>
      <c r="G552" s="77"/>
      <c r="H552" s="78"/>
      <c r="M552" s="79"/>
    </row>
    <row r="553" spans="6:13" x14ac:dyDescent="0.2">
      <c r="F553" s="80"/>
      <c r="G553" s="77"/>
      <c r="H553" s="78"/>
      <c r="M553" s="79"/>
    </row>
    <row r="554" spans="6:13" x14ac:dyDescent="0.2">
      <c r="F554" s="80"/>
      <c r="G554" s="77"/>
      <c r="H554" s="78"/>
      <c r="M554" s="79"/>
    </row>
    <row r="555" spans="6:13" x14ac:dyDescent="0.2">
      <c r="F555" s="80"/>
      <c r="G555" s="77"/>
      <c r="H555" s="78"/>
      <c r="M555" s="79"/>
    </row>
    <row r="556" spans="6:13" x14ac:dyDescent="0.2">
      <c r="F556" s="80"/>
      <c r="G556" s="77"/>
      <c r="H556" s="78"/>
      <c r="M556" s="79"/>
    </row>
    <row r="557" spans="6:13" x14ac:dyDescent="0.2">
      <c r="F557" s="80"/>
      <c r="G557" s="77"/>
      <c r="H557" s="78"/>
      <c r="M557" s="79"/>
    </row>
    <row r="558" spans="6:13" x14ac:dyDescent="0.2">
      <c r="F558" s="80"/>
      <c r="G558" s="77"/>
      <c r="H558" s="78"/>
      <c r="M558" s="79"/>
    </row>
    <row r="559" spans="6:13" x14ac:dyDescent="0.2">
      <c r="F559" s="80"/>
      <c r="G559" s="77"/>
      <c r="H559" s="78"/>
      <c r="M559" s="79"/>
    </row>
    <row r="560" spans="6:13" x14ac:dyDescent="0.2">
      <c r="F560" s="80"/>
      <c r="G560" s="77"/>
      <c r="H560" s="78"/>
      <c r="M560" s="79"/>
    </row>
    <row r="561" spans="6:13" x14ac:dyDescent="0.2">
      <c r="F561" s="80"/>
      <c r="G561" s="77"/>
      <c r="H561" s="78"/>
      <c r="M561" s="79"/>
    </row>
    <row r="562" spans="6:13" x14ac:dyDescent="0.2">
      <c r="F562" s="80"/>
      <c r="G562" s="77"/>
      <c r="H562" s="78"/>
      <c r="M562" s="79"/>
    </row>
    <row r="563" spans="6:13" x14ac:dyDescent="0.2">
      <c r="F563" s="80"/>
      <c r="G563" s="77"/>
      <c r="H563" s="78"/>
      <c r="M563" s="79"/>
    </row>
    <row r="564" spans="6:13" x14ac:dyDescent="0.2">
      <c r="F564" s="80"/>
      <c r="G564" s="77"/>
      <c r="H564" s="78"/>
      <c r="M564" s="79"/>
    </row>
    <row r="565" spans="6:13" x14ac:dyDescent="0.2">
      <c r="F565" s="80"/>
      <c r="G565" s="77"/>
      <c r="H565" s="78"/>
      <c r="M565" s="79"/>
    </row>
    <row r="566" spans="6:13" x14ac:dyDescent="0.2">
      <c r="F566" s="80"/>
      <c r="G566" s="77"/>
      <c r="H566" s="78"/>
      <c r="M566" s="79"/>
    </row>
    <row r="567" spans="6:13" x14ac:dyDescent="0.2">
      <c r="F567" s="80"/>
      <c r="G567" s="77"/>
      <c r="H567" s="78"/>
      <c r="M567" s="79"/>
    </row>
    <row r="568" spans="6:13" x14ac:dyDescent="0.2">
      <c r="F568" s="80"/>
      <c r="G568" s="77"/>
      <c r="H568" s="78"/>
      <c r="M568" s="79"/>
    </row>
    <row r="569" spans="6:13" x14ac:dyDescent="0.2">
      <c r="F569" s="80"/>
      <c r="G569" s="77"/>
      <c r="H569" s="78"/>
      <c r="M569" s="79"/>
    </row>
    <row r="570" spans="6:13" x14ac:dyDescent="0.2">
      <c r="F570" s="80"/>
      <c r="G570" s="77"/>
      <c r="H570" s="78"/>
      <c r="M570" s="79"/>
    </row>
    <row r="571" spans="6:13" x14ac:dyDescent="0.2">
      <c r="F571" s="80"/>
      <c r="G571" s="77"/>
      <c r="H571" s="78"/>
      <c r="M571" s="79"/>
    </row>
    <row r="572" spans="6:13" x14ac:dyDescent="0.2">
      <c r="F572" s="80"/>
      <c r="G572" s="77"/>
      <c r="H572" s="78"/>
      <c r="M572" s="79"/>
    </row>
    <row r="573" spans="6:13" x14ac:dyDescent="0.2">
      <c r="F573" s="80"/>
      <c r="G573" s="77"/>
      <c r="H573" s="78"/>
      <c r="M573" s="79"/>
    </row>
    <row r="574" spans="6:13" x14ac:dyDescent="0.2">
      <c r="F574" s="80"/>
      <c r="G574" s="77"/>
      <c r="H574" s="78"/>
      <c r="M574" s="79"/>
    </row>
    <row r="575" spans="6:13" x14ac:dyDescent="0.2">
      <c r="F575" s="80"/>
      <c r="G575" s="77"/>
      <c r="H575" s="78"/>
      <c r="M575" s="79"/>
    </row>
    <row r="576" spans="6:13" x14ac:dyDescent="0.2">
      <c r="F576" s="80"/>
      <c r="G576" s="77"/>
      <c r="H576" s="78"/>
      <c r="M576" s="79"/>
    </row>
    <row r="577" spans="6:13" x14ac:dyDescent="0.2">
      <c r="F577" s="80"/>
      <c r="G577" s="77"/>
      <c r="H577" s="78"/>
      <c r="M577" s="79"/>
    </row>
    <row r="578" spans="6:13" x14ac:dyDescent="0.2">
      <c r="F578" s="80"/>
      <c r="G578" s="77"/>
      <c r="H578" s="78"/>
      <c r="M578" s="79"/>
    </row>
    <row r="579" spans="6:13" x14ac:dyDescent="0.2">
      <c r="F579" s="80"/>
      <c r="G579" s="77"/>
      <c r="H579" s="78"/>
      <c r="M579" s="79"/>
    </row>
    <row r="580" spans="6:13" x14ac:dyDescent="0.2">
      <c r="F580" s="80"/>
      <c r="G580" s="77"/>
      <c r="H580" s="78"/>
      <c r="M580" s="79"/>
    </row>
    <row r="581" spans="6:13" x14ac:dyDescent="0.2">
      <c r="F581" s="80"/>
      <c r="G581" s="77"/>
      <c r="H581" s="78"/>
      <c r="M581" s="79"/>
    </row>
    <row r="582" spans="6:13" x14ac:dyDescent="0.2">
      <c r="F582" s="80"/>
      <c r="G582" s="77"/>
      <c r="H582" s="78"/>
      <c r="M582" s="79"/>
    </row>
    <row r="583" spans="6:13" x14ac:dyDescent="0.2">
      <c r="F583" s="80"/>
      <c r="G583" s="77"/>
      <c r="H583" s="78"/>
      <c r="M583" s="79"/>
    </row>
    <row r="584" spans="6:13" x14ac:dyDescent="0.2">
      <c r="F584" s="80"/>
      <c r="G584" s="77"/>
      <c r="H584" s="78"/>
      <c r="M584" s="79"/>
    </row>
    <row r="585" spans="6:13" x14ac:dyDescent="0.2">
      <c r="F585" s="80"/>
      <c r="G585" s="77"/>
      <c r="H585" s="78"/>
      <c r="M585" s="79"/>
    </row>
    <row r="586" spans="6:13" x14ac:dyDescent="0.2">
      <c r="F586" s="80"/>
      <c r="G586" s="77"/>
      <c r="H586" s="78"/>
      <c r="M586" s="79"/>
    </row>
    <row r="587" spans="6:13" x14ac:dyDescent="0.2">
      <c r="F587" s="80"/>
      <c r="G587" s="77"/>
      <c r="H587" s="78"/>
      <c r="M587" s="79"/>
    </row>
    <row r="588" spans="6:13" x14ac:dyDescent="0.2">
      <c r="F588" s="80"/>
      <c r="G588" s="77"/>
      <c r="H588" s="78"/>
      <c r="M588" s="79"/>
    </row>
    <row r="589" spans="6:13" x14ac:dyDescent="0.2">
      <c r="F589" s="80"/>
      <c r="G589" s="77"/>
      <c r="H589" s="78"/>
      <c r="M589" s="79"/>
    </row>
    <row r="590" spans="6:13" x14ac:dyDescent="0.2">
      <c r="F590" s="80"/>
      <c r="G590" s="77"/>
      <c r="H590" s="78"/>
      <c r="M590" s="79"/>
    </row>
    <row r="591" spans="6:13" x14ac:dyDescent="0.2">
      <c r="F591" s="80"/>
      <c r="G591" s="77"/>
      <c r="H591" s="78"/>
      <c r="M591" s="79"/>
    </row>
    <row r="592" spans="6:13" x14ac:dyDescent="0.2">
      <c r="F592" s="80"/>
      <c r="G592" s="77"/>
      <c r="H592" s="78"/>
      <c r="M592" s="79"/>
    </row>
    <row r="593" spans="6:13" x14ac:dyDescent="0.2">
      <c r="F593" s="80"/>
      <c r="G593" s="77"/>
      <c r="H593" s="78"/>
      <c r="M593" s="79"/>
    </row>
    <row r="594" spans="6:13" x14ac:dyDescent="0.2">
      <c r="F594" s="80"/>
      <c r="G594" s="77"/>
      <c r="H594" s="78"/>
      <c r="M594" s="79"/>
    </row>
    <row r="595" spans="6:13" x14ac:dyDescent="0.2">
      <c r="F595" s="80"/>
      <c r="G595" s="77"/>
      <c r="H595" s="78"/>
      <c r="M595" s="79"/>
    </row>
    <row r="596" spans="6:13" x14ac:dyDescent="0.2">
      <c r="F596" s="80"/>
      <c r="G596" s="77"/>
      <c r="H596" s="78"/>
      <c r="M596" s="79"/>
    </row>
    <row r="597" spans="6:13" x14ac:dyDescent="0.2">
      <c r="F597" s="80"/>
      <c r="G597" s="77"/>
      <c r="H597" s="78"/>
      <c r="M597" s="79"/>
    </row>
    <row r="598" spans="6:13" x14ac:dyDescent="0.2">
      <c r="F598" s="80"/>
      <c r="G598" s="77"/>
      <c r="H598" s="78"/>
      <c r="M598" s="79"/>
    </row>
    <row r="599" spans="6:13" x14ac:dyDescent="0.2">
      <c r="F599" s="80"/>
      <c r="G599" s="77"/>
      <c r="H599" s="78"/>
      <c r="M599" s="79"/>
    </row>
    <row r="600" spans="6:13" x14ac:dyDescent="0.2">
      <c r="F600" s="80"/>
      <c r="G600" s="77"/>
      <c r="H600" s="78"/>
      <c r="M600" s="79"/>
    </row>
    <row r="601" spans="6:13" x14ac:dyDescent="0.2">
      <c r="F601" s="80"/>
      <c r="G601" s="77"/>
      <c r="H601" s="78"/>
      <c r="M601" s="79"/>
    </row>
    <row r="602" spans="6:13" x14ac:dyDescent="0.2">
      <c r="F602" s="80"/>
      <c r="G602" s="77"/>
      <c r="H602" s="78"/>
      <c r="M602" s="79"/>
    </row>
    <row r="603" spans="6:13" x14ac:dyDescent="0.2">
      <c r="F603" s="80"/>
      <c r="G603" s="77"/>
      <c r="H603" s="78"/>
      <c r="M603" s="79"/>
    </row>
    <row r="604" spans="6:13" x14ac:dyDescent="0.2">
      <c r="F604" s="80"/>
      <c r="G604" s="77"/>
      <c r="H604" s="78"/>
      <c r="M604" s="79"/>
    </row>
    <row r="605" spans="6:13" x14ac:dyDescent="0.2">
      <c r="F605" s="80"/>
      <c r="G605" s="77"/>
      <c r="H605" s="78"/>
      <c r="M605" s="79"/>
    </row>
    <row r="606" spans="6:13" x14ac:dyDescent="0.2">
      <c r="F606" s="80"/>
      <c r="G606" s="77"/>
      <c r="H606" s="78"/>
      <c r="M606" s="79"/>
    </row>
    <row r="607" spans="6:13" x14ac:dyDescent="0.2">
      <c r="F607" s="80"/>
      <c r="G607" s="77"/>
      <c r="H607" s="78"/>
      <c r="M607" s="79"/>
    </row>
    <row r="608" spans="6:13" x14ac:dyDescent="0.2">
      <c r="F608" s="80"/>
      <c r="G608" s="77"/>
      <c r="H608" s="78"/>
      <c r="M608" s="79"/>
    </row>
    <row r="609" spans="6:13" x14ac:dyDescent="0.2">
      <c r="F609" s="80"/>
      <c r="G609" s="77"/>
      <c r="H609" s="78"/>
      <c r="M609" s="79"/>
    </row>
    <row r="610" spans="6:13" x14ac:dyDescent="0.2">
      <c r="F610" s="80"/>
      <c r="G610" s="77"/>
      <c r="H610" s="78"/>
      <c r="M610" s="79"/>
    </row>
    <row r="611" spans="6:13" x14ac:dyDescent="0.2">
      <c r="F611" s="80"/>
      <c r="G611" s="77"/>
      <c r="H611" s="78"/>
      <c r="M611" s="79"/>
    </row>
    <row r="612" spans="6:13" x14ac:dyDescent="0.2">
      <c r="F612" s="80"/>
      <c r="G612" s="77"/>
      <c r="H612" s="78"/>
      <c r="M612" s="79"/>
    </row>
    <row r="613" spans="6:13" x14ac:dyDescent="0.2">
      <c r="F613" s="80"/>
      <c r="G613" s="77"/>
      <c r="H613" s="78"/>
      <c r="M613" s="79"/>
    </row>
    <row r="614" spans="6:13" x14ac:dyDescent="0.2">
      <c r="F614" s="80"/>
      <c r="G614" s="77"/>
      <c r="H614" s="78"/>
      <c r="M614" s="79"/>
    </row>
    <row r="615" spans="6:13" x14ac:dyDescent="0.2">
      <c r="F615" s="80"/>
      <c r="G615" s="77"/>
      <c r="H615" s="78"/>
      <c r="M615" s="79"/>
    </row>
    <row r="616" spans="6:13" x14ac:dyDescent="0.2">
      <c r="F616" s="80"/>
      <c r="G616" s="77"/>
      <c r="H616" s="78"/>
      <c r="M616" s="79"/>
    </row>
    <row r="617" spans="6:13" x14ac:dyDescent="0.2">
      <c r="F617" s="80"/>
      <c r="G617" s="77"/>
      <c r="H617" s="78"/>
      <c r="M617" s="79"/>
    </row>
    <row r="618" spans="6:13" x14ac:dyDescent="0.2">
      <c r="F618" s="80"/>
      <c r="G618" s="77"/>
      <c r="H618" s="78"/>
      <c r="M618" s="79"/>
    </row>
    <row r="619" spans="6:13" x14ac:dyDescent="0.2">
      <c r="F619" s="80"/>
      <c r="G619" s="77"/>
      <c r="H619" s="78"/>
      <c r="M619" s="79"/>
    </row>
    <row r="620" spans="6:13" x14ac:dyDescent="0.2">
      <c r="F620" s="80"/>
      <c r="G620" s="77"/>
      <c r="H620" s="78"/>
      <c r="M620" s="79"/>
    </row>
    <row r="621" spans="6:13" x14ac:dyDescent="0.2">
      <c r="F621" s="80"/>
      <c r="G621" s="77"/>
      <c r="H621" s="78"/>
      <c r="M621" s="79"/>
    </row>
    <row r="622" spans="6:13" x14ac:dyDescent="0.2">
      <c r="F622" s="80"/>
      <c r="G622" s="77"/>
      <c r="H622" s="78"/>
      <c r="M622" s="79"/>
    </row>
    <row r="623" spans="6:13" x14ac:dyDescent="0.2">
      <c r="F623" s="80"/>
      <c r="G623" s="77"/>
      <c r="H623" s="78"/>
      <c r="M623" s="79"/>
    </row>
    <row r="624" spans="6:13" x14ac:dyDescent="0.2">
      <c r="F624" s="80"/>
      <c r="G624" s="77"/>
      <c r="H624" s="78"/>
      <c r="M624" s="79"/>
    </row>
    <row r="625" spans="6:13" x14ac:dyDescent="0.2">
      <c r="F625" s="80"/>
      <c r="G625" s="77"/>
      <c r="H625" s="78"/>
      <c r="M625" s="79"/>
    </row>
    <row r="626" spans="6:13" x14ac:dyDescent="0.2">
      <c r="F626" s="80"/>
      <c r="G626" s="77"/>
      <c r="H626" s="78"/>
      <c r="M626" s="79"/>
    </row>
    <row r="627" spans="6:13" x14ac:dyDescent="0.2">
      <c r="F627" s="80"/>
      <c r="G627" s="77"/>
      <c r="H627" s="78"/>
      <c r="M627" s="79"/>
    </row>
    <row r="628" spans="6:13" x14ac:dyDescent="0.2">
      <c r="F628" s="80"/>
      <c r="G628" s="77"/>
      <c r="H628" s="78"/>
      <c r="M628" s="79"/>
    </row>
    <row r="629" spans="6:13" x14ac:dyDescent="0.2">
      <c r="F629" s="80"/>
      <c r="G629" s="77"/>
      <c r="H629" s="78"/>
      <c r="M629" s="79"/>
    </row>
    <row r="630" spans="6:13" x14ac:dyDescent="0.2">
      <c r="F630" s="80"/>
      <c r="G630" s="77"/>
      <c r="H630" s="78"/>
      <c r="M630" s="79"/>
    </row>
    <row r="631" spans="6:13" x14ac:dyDescent="0.2">
      <c r="F631" s="80"/>
      <c r="G631" s="77"/>
      <c r="H631" s="78"/>
      <c r="M631" s="79"/>
    </row>
    <row r="632" spans="6:13" x14ac:dyDescent="0.2">
      <c r="F632" s="80"/>
      <c r="G632" s="77"/>
      <c r="H632" s="78"/>
      <c r="M632" s="79"/>
    </row>
    <row r="633" spans="6:13" x14ac:dyDescent="0.2">
      <c r="F633" s="80"/>
      <c r="G633" s="77"/>
      <c r="H633" s="78"/>
      <c r="M633" s="79"/>
    </row>
    <row r="634" spans="6:13" x14ac:dyDescent="0.2">
      <c r="F634" s="80"/>
      <c r="G634" s="77"/>
      <c r="H634" s="78"/>
      <c r="M634" s="79"/>
    </row>
    <row r="635" spans="6:13" x14ac:dyDescent="0.2">
      <c r="F635" s="80"/>
      <c r="G635" s="77"/>
      <c r="H635" s="78"/>
      <c r="M635" s="79"/>
    </row>
    <row r="636" spans="6:13" x14ac:dyDescent="0.2">
      <c r="F636" s="80"/>
      <c r="G636" s="77"/>
      <c r="H636" s="78"/>
      <c r="M636" s="79"/>
    </row>
    <row r="637" spans="6:13" x14ac:dyDescent="0.2">
      <c r="F637" s="80"/>
      <c r="G637" s="77"/>
      <c r="H637" s="78"/>
      <c r="M637" s="79"/>
    </row>
    <row r="638" spans="6:13" x14ac:dyDescent="0.2">
      <c r="F638" s="80"/>
      <c r="G638" s="77"/>
      <c r="H638" s="78"/>
      <c r="M638" s="79"/>
    </row>
    <row r="639" spans="6:13" x14ac:dyDescent="0.2">
      <c r="F639" s="80"/>
      <c r="G639" s="77"/>
      <c r="H639" s="78"/>
      <c r="M639" s="79"/>
    </row>
    <row r="640" spans="6:13" x14ac:dyDescent="0.2">
      <c r="F640" s="80"/>
      <c r="G640" s="77"/>
      <c r="H640" s="78"/>
      <c r="M640" s="79"/>
    </row>
    <row r="641" spans="6:13" x14ac:dyDescent="0.2">
      <c r="F641" s="80"/>
      <c r="G641" s="77"/>
      <c r="H641" s="78"/>
      <c r="M641" s="79"/>
    </row>
    <row r="642" spans="6:13" x14ac:dyDescent="0.2">
      <c r="F642" s="80"/>
      <c r="G642" s="77"/>
      <c r="H642" s="78"/>
      <c r="M642" s="79"/>
    </row>
    <row r="643" spans="6:13" x14ac:dyDescent="0.2">
      <c r="F643" s="80"/>
      <c r="G643" s="77"/>
      <c r="H643" s="78"/>
      <c r="M643" s="79"/>
    </row>
    <row r="644" spans="6:13" x14ac:dyDescent="0.2">
      <c r="F644" s="80"/>
      <c r="G644" s="77"/>
      <c r="H644" s="78"/>
      <c r="M644" s="79"/>
    </row>
    <row r="645" spans="6:13" x14ac:dyDescent="0.2">
      <c r="F645" s="80"/>
      <c r="G645" s="77"/>
      <c r="H645" s="78"/>
      <c r="M645" s="79"/>
    </row>
    <row r="646" spans="6:13" x14ac:dyDescent="0.2">
      <c r="F646" s="80"/>
      <c r="G646" s="77"/>
      <c r="H646" s="78"/>
      <c r="M646" s="79"/>
    </row>
    <row r="647" spans="6:13" x14ac:dyDescent="0.2">
      <c r="F647" s="80"/>
      <c r="G647" s="77"/>
      <c r="H647" s="78"/>
      <c r="M647" s="79"/>
    </row>
    <row r="648" spans="6:13" x14ac:dyDescent="0.2">
      <c r="F648" s="80"/>
      <c r="G648" s="77"/>
      <c r="H648" s="78"/>
      <c r="M648" s="79"/>
    </row>
    <row r="649" spans="6:13" x14ac:dyDescent="0.2">
      <c r="F649" s="80"/>
      <c r="G649" s="77"/>
      <c r="H649" s="78"/>
      <c r="M649" s="79"/>
    </row>
    <row r="650" spans="6:13" x14ac:dyDescent="0.2">
      <c r="F650" s="80"/>
      <c r="G650" s="77"/>
      <c r="H650" s="78"/>
      <c r="M650" s="79"/>
    </row>
    <row r="651" spans="6:13" x14ac:dyDescent="0.2">
      <c r="F651" s="80"/>
      <c r="G651" s="77"/>
      <c r="H651" s="78"/>
      <c r="M651" s="79"/>
    </row>
    <row r="652" spans="6:13" x14ac:dyDescent="0.2">
      <c r="F652" s="80"/>
      <c r="G652" s="77"/>
      <c r="H652" s="78"/>
      <c r="M652" s="79"/>
    </row>
    <row r="653" spans="6:13" x14ac:dyDescent="0.2">
      <c r="F653" s="80"/>
      <c r="G653" s="77"/>
      <c r="H653" s="78"/>
      <c r="M653" s="79"/>
    </row>
    <row r="654" spans="6:13" x14ac:dyDescent="0.2">
      <c r="F654" s="80"/>
      <c r="G654" s="77"/>
      <c r="H654" s="78"/>
      <c r="M654" s="79"/>
    </row>
    <row r="655" spans="6:13" x14ac:dyDescent="0.2">
      <c r="F655" s="80"/>
      <c r="G655" s="77"/>
      <c r="H655" s="78"/>
      <c r="M655" s="79"/>
    </row>
    <row r="656" spans="6:13" x14ac:dyDescent="0.2">
      <c r="F656" s="80"/>
      <c r="G656" s="77"/>
      <c r="H656" s="78"/>
      <c r="M656" s="79"/>
    </row>
    <row r="657" spans="6:13" x14ac:dyDescent="0.2">
      <c r="F657" s="80"/>
      <c r="G657" s="77"/>
      <c r="H657" s="78"/>
      <c r="M657" s="79"/>
    </row>
    <row r="658" spans="6:13" x14ac:dyDescent="0.2">
      <c r="F658" s="80"/>
      <c r="G658" s="77"/>
      <c r="H658" s="78"/>
      <c r="M658" s="79"/>
    </row>
    <row r="659" spans="6:13" x14ac:dyDescent="0.2">
      <c r="F659" s="80"/>
      <c r="G659" s="77"/>
      <c r="H659" s="78"/>
      <c r="M659" s="79"/>
    </row>
    <row r="660" spans="6:13" x14ac:dyDescent="0.2">
      <c r="F660" s="80"/>
      <c r="G660" s="77"/>
      <c r="H660" s="78"/>
    </row>
  </sheetData>
  <sheetProtection selectLockedCells="1"/>
  <mergeCells count="6">
    <mergeCell ref="F3:H3"/>
    <mergeCell ref="O3:Q3"/>
    <mergeCell ref="O24:Q24"/>
    <mergeCell ref="F1:H1"/>
    <mergeCell ref="J1:M1"/>
    <mergeCell ref="O1:Q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Calculette IPC</vt:lpstr>
      <vt:lpstr>data</vt:lpstr>
      <vt:lpstr>'Calculette IPC'!Impression_des_titres</vt:lpstr>
      <vt:lpstr>'Calculette IPC'!Zone_d_impression</vt:lpstr>
    </vt:vector>
  </TitlesOfParts>
  <Manager/>
  <Company>Etat de Genève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Calculette IPC 2022</dc:title>
  <dc:subject/>
  <dc:creator>Administration fiscale cantonale</dc:creator>
  <cp:keywords/>
  <dc:description/>
  <cp:lastModifiedBy>Depery Richard (DF)</cp:lastModifiedBy>
  <cp:lastPrinted>2025-03-25T10:22:23Z</cp:lastPrinted>
  <dcterms:created xsi:type="dcterms:W3CDTF">2008-08-19T08:50:02Z</dcterms:created>
  <dcterms:modified xsi:type="dcterms:W3CDTF">2025-03-25T10:25:28Z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293938657</vt:i4>
  </property>
  <property fmtid="{D5CDD505-2E9C-101B-9397-08002B2CF9AE}" pid="3" name="_NewReviewCycle">
    <vt:lpwstr/>
  </property>
  <property fmtid="{D5CDD505-2E9C-101B-9397-08002B2CF9AE}" pid="4" name="_EmailSubject">
    <vt:lpwstr>Calculette IPC pour l'année 2025</vt:lpwstr>
  </property>
  <property fmtid="{D5CDD505-2E9C-101B-9397-08002B2CF9AE}" pid="5" name="_AuthorEmail">
    <vt:lpwstr>daniel.jaquet@etat.ge.ch</vt:lpwstr>
  </property>
  <property fmtid="{D5CDD505-2E9C-101B-9397-08002B2CF9AE}" pid="6" name="_AuthorEmailDisplayName">
    <vt:lpwstr>Jaquet Daniel (DF)</vt:lpwstr>
  </property>
  <property fmtid="{D5CDD505-2E9C-101B-9397-08002B2CF9AE}" pid="7" name="_PreviousAdHocReviewCycleID">
    <vt:i4>2132615490</vt:i4>
  </property>
</Properties>
</file>