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97\15_web_communication\publication-ge.ch\2022\Calcul prestations en capital (Calculette IPC)\"/>
    </mc:Choice>
  </mc:AlternateContent>
  <bookViews>
    <workbookView xWindow="240" yWindow="465" windowWidth="29040" windowHeight="16440"/>
  </bookViews>
  <sheets>
    <sheet name="Calculette IPC" sheetId="1" r:id="rId1"/>
    <sheet name="data" sheetId="2" r:id="rId2"/>
  </sheets>
  <definedNames>
    <definedName name="_xlnm.Print_Area" localSheetId="0">'Calculette IPC'!$B$1:$H$57</definedName>
  </definedName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5" i="2" l="1"/>
  <c r="E32" i="1"/>
  <c r="G32" i="1" s="1"/>
  <c r="E34" i="1" s="1"/>
  <c r="G34" i="1" s="1"/>
  <c r="H34" i="1" s="1"/>
  <c r="H36" i="1" s="1"/>
  <c r="Q39" i="2"/>
  <c r="Q27" i="2"/>
  <c r="Q28" i="2"/>
  <c r="Q8" i="2"/>
  <c r="Q29" i="2"/>
  <c r="Q30" i="2"/>
  <c r="Q31" i="2"/>
  <c r="Q32" i="2"/>
  <c r="Q33" i="2"/>
  <c r="Q34" i="2"/>
  <c r="Q35" i="2"/>
  <c r="Q36" i="2"/>
  <c r="Q37" i="2"/>
  <c r="Q38" i="2"/>
  <c r="Q26" i="2"/>
  <c r="Q5" i="2"/>
  <c r="Q6" i="2"/>
  <c r="Q7" i="2"/>
  <c r="Q9" i="2"/>
  <c r="Q10" i="2"/>
  <c r="Q11" i="2"/>
  <c r="Q12" i="2"/>
  <c r="Q13" i="2"/>
  <c r="Q14" i="2"/>
  <c r="E15" i="1"/>
  <c r="E19" i="1"/>
  <c r="F25" i="1"/>
  <c r="E16" i="1"/>
  <c r="E10" i="1"/>
  <c r="E8" i="1"/>
  <c r="F19" i="1" l="1"/>
  <c r="G19" i="1" s="1"/>
  <c r="E21" i="1" s="1"/>
  <c r="G21" i="1" s="1"/>
  <c r="F32" i="1"/>
  <c r="E22" i="1" l="1"/>
  <c r="G22" i="1" s="1"/>
  <c r="E24" i="1"/>
  <c r="G24" i="1" s="1"/>
  <c r="E25" i="1"/>
  <c r="G25" i="1" s="1"/>
  <c r="E23" i="1" l="1"/>
  <c r="G23" i="1" s="1"/>
  <c r="H25" i="1" s="1"/>
  <c r="H27" i="1" s="1"/>
  <c r="H39" i="1" s="1"/>
</calcChain>
</file>

<file path=xl/sharedStrings.xml><?xml version="1.0" encoding="utf-8"?>
<sst xmlns="http://schemas.openxmlformats.org/spreadsheetml/2006/main" count="112" uniqueCount="98">
  <si>
    <t>CHF</t>
  </si>
  <si>
    <t>Taux</t>
  </si>
  <si>
    <t>Situation familiale :</t>
  </si>
  <si>
    <t>Personne seule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</si>
  <si>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</si>
  <si>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</si>
  <si>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</si>
  <si>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</si>
  <si>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</si>
  <si>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</si>
  <si>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</si>
  <si>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</si>
  <si>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</si>
  <si>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</si>
  <si>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</si>
  <si>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</si>
  <si>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</si>
  <si>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</si>
  <si>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</si>
  <si>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</si>
  <si>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</si>
  <si>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</si>
  <si>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</si>
  <si>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</si>
  <si>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</si>
  <si>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</si>
  <si>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</si>
  <si>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</si>
  <si>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</si>
  <si>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</si>
  <si>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</si>
  <si>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</si>
  <si>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</si>
  <si>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</si>
  <si>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</si>
  <si>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</si>
  <si>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</si>
  <si>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</si>
  <si>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</si>
  <si>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</si>
  <si>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</si>
  <si>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</si>
  <si>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</si>
  <si>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</si>
  <si>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</si>
  <si>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Vernier</t>
  </si>
  <si>
    <t>Versoix</t>
  </si>
  <si>
    <t>Veyrier</t>
  </si>
  <si>
    <t>Commune :</t>
  </si>
  <si>
    <t>Total</t>
  </si>
  <si>
    <t>Impôt cantonal et communal</t>
  </si>
  <si>
    <t>Centimes additionnels cantonaux</t>
  </si>
  <si>
    <t>1/5ème de l'impôt</t>
  </si>
  <si>
    <t>Réduction sur l'impôt cantonal</t>
  </si>
  <si>
    <t>Centime d'aide à domicile</t>
  </si>
  <si>
    <t>Centimes additionnels communaux</t>
  </si>
  <si>
    <t>Impôt fédéral direct</t>
  </si>
  <si>
    <t>Barème</t>
  </si>
  <si>
    <t>Revenu imposable    Fr.</t>
  </si>
  <si>
    <t>Impôt de base avant rabais      Fr.</t>
  </si>
  <si>
    <t>Taux de la tranche</t>
  </si>
  <si>
    <t>Époux ou personne seule avec enfant(s)</t>
  </si>
  <si>
    <t>Base de calcul</t>
  </si>
  <si>
    <t>IMPÔT CANTONAL ET COMMUNAL</t>
  </si>
  <si>
    <t>IMPÔT FÉDÉRAL DIRECT</t>
  </si>
  <si>
    <t>Bases légales</t>
  </si>
  <si>
    <t>RSG</t>
  </si>
  <si>
    <t>D 3 70</t>
  </si>
  <si>
    <t>RS</t>
  </si>
  <si>
    <t>D 3 05</t>
  </si>
  <si>
    <t>D 3 05.30</t>
  </si>
  <si>
    <t>Art. 1 de la Loi relative à la diminution de l'impôt sur le revenu des personnes physiques (LDIRPP)</t>
  </si>
  <si>
    <t>D 3 06</t>
  </si>
  <si>
    <t>Art. 38 de la Loi férédale sur l'impôt fédéral direct (LIFD)</t>
  </si>
  <si>
    <t>Art.293 lettre a de la Loi générale sur les contributions publiques (LCP)</t>
  </si>
  <si>
    <t>Références - Impôt cantonal et communal</t>
  </si>
  <si>
    <t>Références - Impôt fédéral direct</t>
  </si>
  <si>
    <t>Art. 45 de la Loi sur l'imposition des personnes physiques (LIPP)</t>
  </si>
  <si>
    <t>D 3 08</t>
  </si>
  <si>
    <t>Art. 41 de la Loi sur l'imposition des personnes physiques (LIPP)</t>
  </si>
  <si>
    <t>Impôt</t>
  </si>
  <si>
    <r>
      <t>Barème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>(art. 41 LIPP)</t>
    </r>
  </si>
  <si>
    <t>Revenu pour le calcul du taux (Art. 41 LIPP)</t>
  </si>
  <si>
    <t>Revenu imposable</t>
  </si>
  <si>
    <t>TOTAL DES IMPÔTS</t>
  </si>
  <si>
    <t>Prestation(s) en capital reçue(s):</t>
  </si>
  <si>
    <r>
      <t xml:space="preserve">Barème personne seule </t>
    </r>
    <r>
      <rPr>
        <b/>
        <sz val="8"/>
        <rFont val="Arial"/>
        <family val="2"/>
      </rPr>
      <t>(art. 214 al.1 LIFD)</t>
    </r>
  </si>
  <si>
    <r>
      <t xml:space="preserve">Barème marié </t>
    </r>
    <r>
      <rPr>
        <b/>
        <sz val="8"/>
        <rFont val="Arial"/>
        <family val="2"/>
      </rPr>
      <t>(art. 214 al.2 LIFD)</t>
    </r>
  </si>
  <si>
    <t xml:space="preserve"> </t>
  </si>
  <si>
    <t>Vandœuvres</t>
  </si>
  <si>
    <t>Art. 36 de la Loi férédale sur l'impôt fédéral direct (LIFD)</t>
  </si>
  <si>
    <t>Art. 3 al. 1 de la Loi établissant le budget administratif de l'Etat de Genève pour l'exercice 2021</t>
  </si>
  <si>
    <t>Art. 3 al. 2 de la Loi établissant le budget administratif de l'Etat de Genève pour l'exercice 2021</t>
  </si>
  <si>
    <t>Arrêté approuvant le nombre des centimes additionnels à percevoir pour l'année 2021 par les communes du canton de Genève</t>
  </si>
  <si>
    <t>Calcul de l'impôt cantonal et communal et de l'impôt fédéral direct 2022 sur les prestations en capital - IPC</t>
  </si>
  <si>
    <t>Barème ICC 2022</t>
  </si>
  <si>
    <t>Communes et centimes 2022</t>
  </si>
  <si>
    <t>Barème IFD 2022 ( = 2012 )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</si>
</sst>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;[Red]#,##0.00"/>
    <numFmt numFmtId="166" formatCode="0.0000%"/>
  </numFmts>
  <fonts count="27" x14ac:knownFonts="1">
    <font>
      <sz val="11"/>
      <name val="Arial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indexed="4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sz val="10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0" fontId="1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9" fontId="0" fillId="0" borderId="0" xfId="4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2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9" fontId="5" fillId="0" borderId="0" xfId="0" applyNumberFormat="1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3" fontId="5" fillId="0" borderId="1" xfId="0" applyNumberFormat="1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10" fontId="5" fillId="0" borderId="1" xfId="0" applyNumberFormat="1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protection hidden="1"/>
    </xf>
    <xf numFmtId="4" fontId="5" fillId="0" borderId="2" xfId="0" applyNumberFormat="1" applyFont="1" applyBorder="1" applyAlignment="1" applyProtection="1">
      <alignment vertical="center"/>
      <protection hidden="1"/>
    </xf>
    <xf numFmtId="10" fontId="5" fillId="0" borderId="2" xfId="0" applyNumberFormat="1" applyFont="1" applyBorder="1" applyAlignment="1" applyProtection="1">
      <alignment vertical="center"/>
      <protection hidden="1"/>
    </xf>
    <xf numFmtId="4" fontId="10" fillId="0" borderId="2" xfId="0" applyNumberFormat="1" applyFont="1" applyBorder="1" applyAlignment="1" applyProtection="1">
      <alignment vertical="center" wrapText="1"/>
      <protection hidden="1"/>
    </xf>
    <xf numFmtId="10" fontId="10" fillId="0" borderId="2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/>
      <protection hidden="1"/>
    </xf>
    <xf numFmtId="4" fontId="10" fillId="0" borderId="2" xfId="0" applyNumberFormat="1" applyFont="1" applyBorder="1" applyAlignment="1" applyProtection="1">
      <alignment vertical="center"/>
      <protection hidden="1"/>
    </xf>
    <xf numFmtId="10" fontId="10" fillId="0" borderId="2" xfId="0" applyNumberFormat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3" xfId="3" applyFont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5" xfId="3" applyFont="1" applyBorder="1" applyProtection="1">
      <protection hidden="1"/>
    </xf>
    <xf numFmtId="0" fontId="7" fillId="0" borderId="0" xfId="3" applyFont="1" applyBorder="1" applyProtection="1">
      <protection hidden="1"/>
    </xf>
    <xf numFmtId="0" fontId="18" fillId="2" borderId="0" xfId="3" applyFont="1" applyFill="1" applyProtection="1">
      <protection hidden="1"/>
    </xf>
    <xf numFmtId="0" fontId="3" fillId="2" borderId="0" xfId="3" applyFont="1" applyFill="1" applyProtection="1">
      <protection hidden="1"/>
    </xf>
    <xf numFmtId="164" fontId="3" fillId="2" borderId="0" xfId="3" applyNumberFormat="1" applyFont="1" applyFill="1" applyProtection="1">
      <protection hidden="1"/>
    </xf>
    <xf numFmtId="10" fontId="3" fillId="2" borderId="0" xfId="3" applyNumberFormat="1" applyFont="1" applyFill="1" applyProtection="1">
      <protection hidden="1"/>
    </xf>
    <xf numFmtId="165" fontId="3" fillId="2" borderId="0" xfId="3" applyNumberFormat="1" applyFont="1" applyFill="1" applyProtection="1">
      <protection hidden="1"/>
    </xf>
    <xf numFmtId="0" fontId="18" fillId="0" borderId="0" xfId="3" applyFont="1" applyProtection="1">
      <protection hidden="1"/>
    </xf>
    <xf numFmtId="0" fontId="3" fillId="0" borderId="0" xfId="3" applyFont="1" applyProtection="1">
      <protection hidden="1"/>
    </xf>
    <xf numFmtId="164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5" fontId="3" fillId="0" borderId="0" xfId="3" applyNumberFormat="1" applyFont="1" applyProtection="1">
      <protection hidden="1"/>
    </xf>
    <xf numFmtId="0" fontId="17" fillId="0" borderId="0" xfId="3" applyFont="1" applyFill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3" fillId="0" borderId="0" xfId="3" applyFont="1" applyFill="1" applyBorder="1" applyProtection="1">
      <protection hidden="1"/>
    </xf>
    <xf numFmtId="0" fontId="3" fillId="0" borderId="0" xfId="3" applyFont="1" applyFill="1" applyBorder="1" applyAlignment="1" applyProtection="1">
      <alignment horizontal="right"/>
      <protection hidden="1"/>
    </xf>
    <xf numFmtId="0" fontId="3" fillId="2" borderId="0" xfId="3" applyFont="1" applyFill="1" applyAlignment="1" applyProtection="1">
      <alignment horizontal="left"/>
      <protection hidden="1"/>
    </xf>
    <xf numFmtId="0" fontId="3" fillId="0" borderId="0" xfId="3" applyFont="1" applyAlignment="1" applyProtection="1">
      <alignment horizontal="left"/>
      <protection hidden="1"/>
    </xf>
    <xf numFmtId="0" fontId="3" fillId="0" borderId="0" xfId="3" applyFont="1" applyAlignment="1" applyProtection="1">
      <alignment horizontal="right"/>
      <protection hidden="1"/>
    </xf>
    <xf numFmtId="0" fontId="3" fillId="0" borderId="0" xfId="3" applyFont="1" applyAlignment="1" applyProtection="1">
      <alignment wrapText="1"/>
      <protection hidden="1"/>
    </xf>
    <xf numFmtId="0" fontId="16" fillId="3" borderId="0" xfId="3" applyFont="1" applyFill="1" applyProtection="1">
      <protection hidden="1"/>
    </xf>
    <xf numFmtId="0" fontId="17" fillId="3" borderId="0" xfId="3" applyFont="1" applyFill="1" applyProtection="1">
      <protection hidden="1"/>
    </xf>
    <xf numFmtId="0" fontId="4" fillId="3" borderId="6" xfId="0" applyFont="1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4" fontId="4" fillId="3" borderId="6" xfId="0" applyNumberFormat="1" applyFont="1" applyFill="1" applyBorder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9" fillId="0" borderId="2" xfId="0" applyFont="1" applyBorder="1" applyAlignment="1" applyProtection="1">
      <alignment horizontal="right"/>
      <protection hidden="1"/>
    </xf>
    <xf numFmtId="0" fontId="19" fillId="0" borderId="2" xfId="0" applyFont="1" applyBorder="1" applyAlignment="1" applyProtection="1">
      <alignment horizontal="right" vertical="center" wrapText="1"/>
      <protection hidden="1"/>
    </xf>
    <xf numFmtId="0" fontId="19" fillId="0" borderId="2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3" fontId="10" fillId="0" borderId="0" xfId="0" applyNumberFormat="1" applyFont="1" applyAlignment="1" applyProtection="1">
      <alignment horizontal="right" vertical="center"/>
      <protection hidden="1"/>
    </xf>
    <xf numFmtId="166" fontId="5" fillId="0" borderId="1" xfId="0" applyNumberFormat="1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13" xfId="0" applyFont="1" applyBorder="1" applyAlignment="1" applyProtection="1">
      <alignment horizontal="center" vertical="center" wrapText="1"/>
      <protection hidden="1"/>
    </xf>
    <xf numFmtId="3" fontId="5" fillId="0" borderId="15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3" fillId="0" borderId="0" xfId="3" applyFont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26" fillId="0" borderId="0" xfId="0" applyFont="1" applyAlignment="1">
      <alignment horizontal="center" vertical="center" wrapText="1" shrinkToFit="1"/>
    </xf>
    <xf numFmtId="164" fontId="3" fillId="0" borderId="0" xfId="3" applyNumberFormat="1" applyFont="1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9" fontId="4" fillId="4" borderId="0" xfId="4" applyFont="1" applyFill="1" applyBorder="1" applyAlignment="1" applyProtection="1">
      <alignment horizontal="right" vertical="center"/>
      <protection locked="0"/>
    </xf>
    <xf numFmtId="1" fontId="3" fillId="4" borderId="0" xfId="4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3" fillId="4" borderId="0" xfId="4" applyNumberFormat="1" applyFont="1" applyFill="1" applyBorder="1" applyAlignment="1" applyProtection="1">
      <alignment vertical="center"/>
      <protection locked="0"/>
    </xf>
    <xf numFmtId="165" fontId="3" fillId="4" borderId="0" xfId="3" applyNumberFormat="1" applyFont="1" applyFill="1" applyBorder="1" applyAlignment="1" applyProtection="1">
      <alignment vertical="center"/>
      <protection locked="0"/>
    </xf>
    <xf numFmtId="9" fontId="3" fillId="0" borderId="0" xfId="4" applyFont="1" applyFill="1" applyBorder="1" applyAlignment="1" applyProtection="1">
      <alignment vertical="center"/>
      <protection locked="0"/>
    </xf>
    <xf numFmtId="4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2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4" applyFont="1" applyFill="1" applyBorder="1" applyAlignment="1" applyProtection="1">
      <alignment vertical="center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4" fontId="1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3" fontId="7" fillId="4" borderId="7" xfId="1" applyNumberFormat="1" applyFont="1" applyFill="1" applyBorder="1" applyAlignment="1" applyProtection="1">
      <alignment vertical="center"/>
      <protection locked="0"/>
    </xf>
    <xf numFmtId="4" fontId="7" fillId="4" borderId="7" xfId="0" applyNumberFormat="1" applyFont="1" applyFill="1" applyBorder="1" applyAlignment="1" applyProtection="1">
      <alignment vertical="center"/>
      <protection locked="0"/>
    </xf>
    <xf numFmtId="10" fontId="7" fillId="0" borderId="7" xfId="0" applyNumberFormat="1" applyFont="1" applyBorder="1" applyAlignment="1" applyProtection="1">
      <alignment vertical="center"/>
      <protection locked="0"/>
    </xf>
    <xf numFmtId="10" fontId="3" fillId="0" borderId="8" xfId="0" applyNumberFormat="1" applyFont="1" applyBorder="1" applyAlignment="1" applyProtection="1">
      <alignment vertical="center"/>
      <protection locked="0"/>
    </xf>
    <xf numFmtId="3" fontId="7" fillId="4" borderId="8" xfId="1" applyNumberFormat="1" applyFont="1" applyFill="1" applyBorder="1" applyAlignment="1" applyProtection="1">
      <alignment horizontal="right" vertical="center"/>
      <protection locked="0"/>
    </xf>
    <xf numFmtId="4" fontId="7" fillId="4" borderId="8" xfId="0" applyNumberFormat="1" applyFont="1" applyFill="1" applyBorder="1" applyAlignment="1" applyProtection="1">
      <alignment vertical="center"/>
      <protection locked="0"/>
    </xf>
    <xf numFmtId="10" fontId="7" fillId="0" borderId="8" xfId="0" applyNumberFormat="1" applyFont="1" applyBorder="1" applyAlignment="1" applyProtection="1">
      <alignment vertical="center"/>
      <protection locked="0"/>
    </xf>
    <xf numFmtId="3" fontId="7" fillId="4" borderId="8" xfId="1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9" fontId="0" fillId="0" borderId="0" xfId="4" applyFont="1" applyAlignment="1" applyProtection="1">
      <alignment vertical="center"/>
      <protection locked="0"/>
    </xf>
    <xf numFmtId="165" fontId="11" fillId="4" borderId="0" xfId="3" applyNumberFormat="1" applyFont="1" applyFill="1" applyBorder="1" applyAlignment="1" applyProtection="1">
      <alignment vertical="center"/>
      <protection locked="0"/>
    </xf>
    <xf numFmtId="3" fontId="7" fillId="4" borderId="9" xfId="1" applyNumberFormat="1" applyFont="1" applyFill="1" applyBorder="1" applyAlignment="1" applyProtection="1">
      <alignment vertical="center"/>
      <protection locked="0"/>
    </xf>
    <xf numFmtId="4" fontId="7" fillId="4" borderId="9" xfId="0" applyNumberFormat="1" applyFont="1" applyFill="1" applyBorder="1" applyAlignment="1" applyProtection="1">
      <alignment vertical="center"/>
      <protection locked="0"/>
    </xf>
    <xf numFmtId="10" fontId="3" fillId="0" borderId="9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3" fontId="7" fillId="4" borderId="9" xfId="1" applyNumberFormat="1" applyFont="1" applyFill="1" applyBorder="1" applyAlignment="1" applyProtection="1">
      <alignment horizontal="right" vertical="center"/>
      <protection locked="0"/>
    </xf>
    <xf numFmtId="10" fontId="7" fillId="0" borderId="9" xfId="0" applyNumberFormat="1" applyFont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10" fontId="7" fillId="0" borderId="0" xfId="0" applyNumberFormat="1" applyFont="1" applyBorder="1" applyAlignment="1" applyProtection="1">
      <alignment vertical="center"/>
      <protection locked="0"/>
    </xf>
    <xf numFmtId="3" fontId="24" fillId="0" borderId="0" xfId="1" applyNumberFormat="1" applyFont="1" applyFill="1" applyBorder="1" applyAlignment="1" applyProtection="1">
      <alignment vertical="center"/>
      <protection locked="0"/>
    </xf>
    <xf numFmtId="4" fontId="7" fillId="4" borderId="10" xfId="0" applyNumberFormat="1" applyFont="1" applyFill="1" applyBorder="1" applyAlignment="1" applyProtection="1">
      <alignment vertical="center"/>
      <protection locked="0"/>
    </xf>
    <xf numFmtId="165" fontId="7" fillId="4" borderId="0" xfId="3" applyNumberFormat="1" applyFont="1" applyFill="1" applyBorder="1" applyAlignment="1" applyProtection="1">
      <alignment vertical="center"/>
      <protection locked="0"/>
    </xf>
    <xf numFmtId="4" fontId="3" fillId="4" borderId="11" xfId="0" applyNumberFormat="1" applyFont="1" applyFill="1" applyBorder="1" applyAlignment="1" applyProtection="1">
      <alignment vertical="center"/>
      <protection locked="0"/>
    </xf>
    <xf numFmtId="9" fontId="1" fillId="0" borderId="0" xfId="4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vertical="center"/>
      <protection locked="0"/>
    </xf>
  </cellXfs>
  <cellStyles count="5">
    <cellStyle name="Normal" xfId="0" builtinId="0"/>
    <cellStyle name="Normal_BAR01TXe09.01.2001" xfId="1"/>
    <cellStyle name="Normal_Décla SA2007 version 0.1 (22-08-07)" xfId="2"/>
    <cellStyle name="Normal_NOUVEAU BORDEREAU PM 2006 (version 09-09-05)" xfId="3"/>
    <cellStyle name="Pourcentag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8" dropStyle="combo" dx="22" fmlaLink="data!$A$2" fmlaRange="data!$C$2:$C$3" sel="1" val="0"/>
</file>

<file path=xl/ctrlProps/ctrlProp2.xml><?xml version="1.0" encoding="utf-8"?>
<formControlPr xmlns="http://schemas.microsoft.com/office/spreadsheetml/2009/9/main" objectType="Drop" dropLines="5" dropStyle="combo" dx="22" fmlaLink="data!$J$2" fmlaRange="data!$L$2:$L$46" sel="21" val="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0</xdr:rowOff>
        </xdr:from>
        <xdr:to>
          <xdr:col>6</xdr:col>
          <xdr:colOff>161925</xdr:colOff>
          <xdr:row>8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0</xdr:rowOff>
        </xdr:from>
        <xdr:to>
          <xdr:col>5</xdr:col>
          <xdr:colOff>314325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U62"/>
  <sheetViews>
    <sheetView showGridLines="0" showRowColHeaders="0" tabSelected="1" workbookViewId="0">
      <selection activeCell="E6" sqref="E6"/>
    </sheetView>
  </sheetViews>
  <sheetFormatPr baseColWidth="10" defaultRowHeight="14.25" x14ac:dyDescent="0.2"/>
  <cols>
    <col min="1" max="1" width="7.625" style="2" customWidth="1"/>
    <col min="2" max="2" width="2.625" style="2" customWidth="1"/>
    <col min="3" max="3" width="30.125" style="2" customWidth="1"/>
    <col min="4" max="4" width="4.125" style="2" customWidth="1"/>
    <col min="5" max="5" width="12.625" style="2" customWidth="1"/>
    <col min="6" max="6" width="14.5" style="2" customWidth="1"/>
    <col min="7" max="7" width="12.625" style="2" customWidth="1"/>
    <col min="8" max="10" width="10.625" style="2" customWidth="1"/>
    <col min="11" max="11" width="10.625" style="3" customWidth="1"/>
    <col min="12" max="12" width="5.125" style="2" customWidth="1"/>
    <col min="13" max="13" width="10.625" style="2" customWidth="1"/>
    <col min="14" max="16384" width="11" style="2"/>
  </cols>
  <sheetData>
    <row r="1" spans="1:10" ht="33.75" customHeight="1" x14ac:dyDescent="0.2">
      <c r="B1" s="74" t="s">
        <v>94</v>
      </c>
      <c r="C1" s="74"/>
      <c r="D1" s="74"/>
      <c r="E1" s="74"/>
      <c r="F1" s="74"/>
      <c r="G1" s="74"/>
      <c r="H1" s="74"/>
    </row>
    <row r="2" spans="1:10" ht="14.25" customHeight="1" x14ac:dyDescent="0.2">
      <c r="B2" s="67"/>
      <c r="C2" s="67"/>
      <c r="D2" s="67"/>
      <c r="E2" s="67"/>
      <c r="F2" s="67"/>
      <c r="G2" s="67"/>
      <c r="H2" s="67"/>
    </row>
    <row r="3" spans="1:10" ht="18" customHeight="1" x14ac:dyDescent="0.2">
      <c r="A3" s="1"/>
      <c r="B3" s="76"/>
      <c r="C3" s="76"/>
      <c r="D3" s="76"/>
      <c r="E3" s="76"/>
      <c r="F3" s="76"/>
      <c r="G3" s="76"/>
      <c r="H3" s="76"/>
    </row>
    <row r="4" spans="1:10" ht="14.25" customHeight="1" x14ac:dyDescent="0.2">
      <c r="B4" s="76"/>
      <c r="C4" s="76"/>
      <c r="D4" s="76"/>
      <c r="E4" s="76"/>
      <c r="F4" s="76"/>
      <c r="G4" s="76"/>
      <c r="H4" s="76"/>
    </row>
    <row r="5" spans="1:10" ht="15" x14ac:dyDescent="0.2">
      <c r="B5" s="68"/>
      <c r="C5" s="68"/>
      <c r="D5" s="68"/>
      <c r="E5" s="69"/>
      <c r="F5" s="68"/>
      <c r="G5" s="68"/>
      <c r="H5" s="68"/>
    </row>
    <row r="6" spans="1:10" x14ac:dyDescent="0.2">
      <c r="B6" s="4" t="s">
        <v>85</v>
      </c>
      <c r="C6" s="4"/>
      <c r="D6" s="31" t="s">
        <v>0</v>
      </c>
      <c r="E6" s="70"/>
      <c r="F6" s="71"/>
    </row>
    <row r="7" spans="1:10" x14ac:dyDescent="0.2">
      <c r="E7" s="72"/>
    </row>
    <row r="8" spans="1:10" ht="17.25" customHeight="1" x14ac:dyDescent="0.2">
      <c r="B8" s="4" t="s">
        <v>2</v>
      </c>
      <c r="C8" s="4"/>
      <c r="D8" s="4"/>
      <c r="E8" s="5" t="str">
        <f>VLOOKUP(data!A2,data!B2:C3,2)</f>
        <v>Personne seule</v>
      </c>
      <c r="F8" s="5"/>
      <c r="I8" s="6"/>
      <c r="J8" s="7"/>
    </row>
    <row r="9" spans="1:10" x14ac:dyDescent="0.2">
      <c r="I9" s="8"/>
      <c r="J9" s="7"/>
    </row>
    <row r="10" spans="1:10" ht="17.25" customHeight="1" x14ac:dyDescent="0.2">
      <c r="B10" s="4" t="s">
        <v>48</v>
      </c>
      <c r="C10" s="4"/>
      <c r="D10" s="4"/>
      <c r="E10" s="5" t="str">
        <f>VLOOKUP(data!J2,data!K2:M46,2)</f>
        <v>Genève</v>
      </c>
      <c r="I10" s="8"/>
      <c r="J10" s="7"/>
    </row>
    <row r="11" spans="1:10" x14ac:dyDescent="0.2">
      <c r="I11" s="8"/>
      <c r="J11" s="7"/>
    </row>
    <row r="12" spans="1:10" x14ac:dyDescent="0.2">
      <c r="I12" s="8"/>
      <c r="J12" s="7"/>
    </row>
    <row r="13" spans="1:10" ht="14.25" customHeight="1" x14ac:dyDescent="0.2">
      <c r="B13" s="4" t="s">
        <v>50</v>
      </c>
      <c r="C13" s="4"/>
      <c r="D13" s="4"/>
      <c r="E13" s="9"/>
      <c r="F13" s="9"/>
      <c r="G13" s="9"/>
      <c r="I13" s="8"/>
      <c r="J13" s="7"/>
    </row>
    <row r="14" spans="1:10" ht="6" customHeight="1" x14ac:dyDescent="0.2">
      <c r="B14" s="4"/>
      <c r="C14" s="4"/>
      <c r="D14" s="4"/>
      <c r="E14" s="9"/>
      <c r="F14" s="9"/>
      <c r="G14" s="9"/>
      <c r="I14" s="8"/>
      <c r="J14" s="7"/>
    </row>
    <row r="15" spans="1:10" ht="14.25" customHeight="1" x14ac:dyDescent="0.2">
      <c r="B15" s="31" t="s">
        <v>82</v>
      </c>
      <c r="C15" s="4"/>
      <c r="D15" s="4"/>
      <c r="E15" s="65">
        <f>IF(data!A2=2,'Calculette IPC'!E6/2,'Calculette IPC'!E6)</f>
        <v>0</v>
      </c>
      <c r="F15" s="9"/>
      <c r="G15" s="9"/>
      <c r="I15" s="8"/>
      <c r="J15" s="7"/>
    </row>
    <row r="16" spans="1:10" ht="14.25" customHeight="1" x14ac:dyDescent="0.2">
      <c r="B16" s="31" t="s">
        <v>83</v>
      </c>
      <c r="C16" s="4"/>
      <c r="D16" s="4"/>
      <c r="E16" s="65">
        <f>E6</f>
        <v>0</v>
      </c>
      <c r="F16" s="9"/>
      <c r="G16" s="9"/>
      <c r="I16" s="8"/>
      <c r="J16" s="7"/>
    </row>
    <row r="17" spans="1:10" ht="14.25" customHeight="1" x14ac:dyDescent="0.2">
      <c r="B17" s="31"/>
      <c r="C17" s="4"/>
      <c r="D17" s="4"/>
      <c r="E17" s="65"/>
      <c r="F17" s="9"/>
      <c r="G17" s="9"/>
      <c r="I17" s="8"/>
      <c r="J17" s="7"/>
    </row>
    <row r="18" spans="1:10" ht="14.25" customHeight="1" x14ac:dyDescent="0.2">
      <c r="A18" s="4"/>
      <c r="B18" s="10"/>
      <c r="C18" s="10"/>
      <c r="D18" s="10"/>
      <c r="E18" s="12" t="s">
        <v>62</v>
      </c>
      <c r="F18" s="18" t="s">
        <v>1</v>
      </c>
      <c r="G18" s="11"/>
      <c r="H18" s="12" t="s">
        <v>49</v>
      </c>
      <c r="I18" s="8"/>
      <c r="J18" s="7"/>
    </row>
    <row r="19" spans="1:10" ht="14.25" customHeight="1" x14ac:dyDescent="0.2">
      <c r="A19" s="4"/>
      <c r="B19" s="19" t="s">
        <v>80</v>
      </c>
      <c r="C19" s="19"/>
      <c r="D19" s="59">
        <v>1</v>
      </c>
      <c r="E19" s="20">
        <f>E6</f>
        <v>0</v>
      </c>
      <c r="F19" s="66">
        <f>IF(ISNA(VLOOKUP(E15,data!F5:H22,2)),0,(VLOOKUP(E15,data!F5:H22,2)+(E15-VLOOKUP(E15,data!F5:H22,1))*VLOOKUP(E15,data!F5:H22,3))/E15)</f>
        <v>0</v>
      </c>
      <c r="G19" s="21">
        <f>ROUND((E19*F19)/5,2)*5</f>
        <v>0</v>
      </c>
      <c r="I19" s="8"/>
      <c r="J19" s="7"/>
    </row>
    <row r="20" spans="1:10" ht="14.25" customHeight="1" x14ac:dyDescent="0.2">
      <c r="D20" s="60"/>
      <c r="G20" s="13"/>
      <c r="I20" s="7"/>
      <c r="J20" s="7"/>
    </row>
    <row r="21" spans="1:10" ht="14.25" customHeight="1" x14ac:dyDescent="0.2">
      <c r="B21" s="19" t="s">
        <v>52</v>
      </c>
      <c r="C21" s="19"/>
      <c r="D21" s="59">
        <v>2</v>
      </c>
      <c r="E21" s="21">
        <f>G19</f>
        <v>0</v>
      </c>
      <c r="F21" s="22">
        <v>0.2</v>
      </c>
      <c r="G21" s="21">
        <f>ROUND((E21/5)/5,2)*5</f>
        <v>0</v>
      </c>
      <c r="I21" s="7"/>
      <c r="J21" s="7"/>
    </row>
    <row r="22" spans="1:10" ht="14.25" customHeight="1" x14ac:dyDescent="0.2">
      <c r="A22" s="4"/>
      <c r="B22" s="23" t="s">
        <v>51</v>
      </c>
      <c r="C22" s="23"/>
      <c r="D22" s="61">
        <v>3</v>
      </c>
      <c r="E22" s="24">
        <f>G21</f>
        <v>0</v>
      </c>
      <c r="F22" s="25">
        <v>0.47499999999999998</v>
      </c>
      <c r="G22" s="24">
        <f>ROUND((E22*F22)/5,2)*5</f>
        <v>0</v>
      </c>
      <c r="I22" s="7"/>
      <c r="J22" s="7"/>
    </row>
    <row r="23" spans="1:10" ht="14.25" customHeight="1" x14ac:dyDescent="0.2">
      <c r="A23" s="14"/>
      <c r="B23" s="75" t="s">
        <v>53</v>
      </c>
      <c r="C23" s="75"/>
      <c r="D23" s="62">
        <v>4</v>
      </c>
      <c r="E23" s="26">
        <f>SUM(G21:G22)</f>
        <v>0</v>
      </c>
      <c r="F23" s="27">
        <v>0.12</v>
      </c>
      <c r="G23" s="24">
        <f>-ROUND((E23*F23)/5,2)*5</f>
        <v>0</v>
      </c>
      <c r="I23" s="7"/>
      <c r="J23" s="7"/>
    </row>
    <row r="24" spans="1:10" ht="14.25" customHeight="1" x14ac:dyDescent="0.2">
      <c r="A24" s="14"/>
      <c r="B24" s="75" t="s">
        <v>54</v>
      </c>
      <c r="C24" s="75"/>
      <c r="D24" s="62">
        <v>5</v>
      </c>
      <c r="E24" s="26">
        <f>G21</f>
        <v>0</v>
      </c>
      <c r="F24" s="27">
        <v>0.01</v>
      </c>
      <c r="G24" s="24">
        <f>ROUND((E24*F24)/5,2)*5</f>
        <v>0</v>
      </c>
      <c r="I24" s="7"/>
      <c r="J24" s="7"/>
    </row>
    <row r="25" spans="1:10" ht="14.25" customHeight="1" x14ac:dyDescent="0.2">
      <c r="A25" s="15"/>
      <c r="B25" s="28" t="s">
        <v>55</v>
      </c>
      <c r="C25" s="28"/>
      <c r="D25" s="63">
        <v>6</v>
      </c>
      <c r="E25" s="29">
        <f>G21</f>
        <v>0</v>
      </c>
      <c r="F25" s="30">
        <f>VLOOKUP(data!J2,data!K2:M46,3)/100</f>
        <v>0.45490000000000003</v>
      </c>
      <c r="G25" s="24">
        <f>ROUND((E25*F25)/5,2)*5</f>
        <v>0</v>
      </c>
      <c r="H25" s="21">
        <f>SUM(G21:G25)</f>
        <v>0</v>
      </c>
    </row>
    <row r="26" spans="1:10" ht="6" customHeight="1" x14ac:dyDescent="0.2">
      <c r="A26" s="16"/>
      <c r="B26" s="17"/>
      <c r="C26" s="17"/>
      <c r="D26" s="17"/>
      <c r="G26" s="13"/>
    </row>
    <row r="27" spans="1:10" ht="14.25" customHeight="1" thickBot="1" x14ac:dyDescent="0.25">
      <c r="A27" s="15"/>
      <c r="B27" s="56" t="s">
        <v>63</v>
      </c>
      <c r="C27" s="56"/>
      <c r="D27" s="56"/>
      <c r="E27" s="57"/>
      <c r="F27" s="57"/>
      <c r="G27" s="58"/>
      <c r="H27" s="58">
        <f>H25</f>
        <v>0</v>
      </c>
    </row>
    <row r="28" spans="1:10" ht="15.75" x14ac:dyDescent="0.2">
      <c r="A28" s="15"/>
      <c r="B28" s="17"/>
      <c r="C28" s="17"/>
      <c r="D28" s="17"/>
      <c r="G28" s="13"/>
    </row>
    <row r="29" spans="1:10" ht="14.25" customHeight="1" x14ac:dyDescent="0.2">
      <c r="B29" s="4" t="s">
        <v>56</v>
      </c>
      <c r="C29" s="4"/>
      <c r="D29" s="4"/>
      <c r="E29" s="9"/>
      <c r="F29" s="9"/>
      <c r="G29" s="9"/>
    </row>
    <row r="30" spans="1:10" ht="14.25" customHeight="1" x14ac:dyDescent="0.2">
      <c r="B30" s="10"/>
      <c r="C30" s="10"/>
      <c r="D30" s="10"/>
      <c r="E30" s="12" t="s">
        <v>62</v>
      </c>
      <c r="F30" s="18" t="s">
        <v>1</v>
      </c>
      <c r="G30" s="11"/>
      <c r="H30" s="12" t="s">
        <v>49</v>
      </c>
    </row>
    <row r="31" spans="1:10" ht="14.25" customHeight="1" x14ac:dyDescent="0.2">
      <c r="B31" s="5"/>
      <c r="C31" s="5"/>
      <c r="D31" s="5"/>
    </row>
    <row r="32" spans="1:10" ht="14.25" customHeight="1" x14ac:dyDescent="0.2">
      <c r="B32" s="19" t="s">
        <v>80</v>
      </c>
      <c r="C32" s="19"/>
      <c r="D32" s="59">
        <v>1</v>
      </c>
      <c r="E32" s="20">
        <f>ROUNDDOWN(E6,-2)</f>
        <v>0</v>
      </c>
      <c r="F32" s="66">
        <f>IF(E32=0,0,G32/E32)</f>
        <v>0</v>
      </c>
      <c r="G32" s="21">
        <f>IF(data!A2=1,IF(ISNA(VLOOKUP(E32,data!O5:Q14,1)),0,ROUND((VLOOKUP(E32,data!O5:Q14,2)+(E32-VLOOKUP(E32,data!O5:Q14,1))*VLOOKUP(E32,data!O5:Q14,3))/5,2)*5),IF(ISNA(VLOOKUP(E32,data!O26:Q39,1)),0,ROUND((VLOOKUP(E32,data!O26:Q39,2)+(E32-VLOOKUP(E32,data!O26:Q39,1))*VLOOKUP(E32,data!O26:Q39,3))/5,2)*5))</f>
        <v>0</v>
      </c>
    </row>
    <row r="33" spans="2:8" ht="14.25" customHeight="1" x14ac:dyDescent="0.2">
      <c r="D33" s="64"/>
      <c r="G33" s="13"/>
    </row>
    <row r="34" spans="2:8" x14ac:dyDescent="0.2">
      <c r="B34" s="19" t="s">
        <v>52</v>
      </c>
      <c r="C34" s="19"/>
      <c r="D34" s="59">
        <v>2</v>
      </c>
      <c r="E34" s="21">
        <f>G32</f>
        <v>0</v>
      </c>
      <c r="F34" s="22">
        <v>0.2</v>
      </c>
      <c r="G34" s="21">
        <f>ROUND((E34/5)/5,2)*5</f>
        <v>0</v>
      </c>
      <c r="H34" s="21">
        <f>G34</f>
        <v>0</v>
      </c>
    </row>
    <row r="35" spans="2:8" ht="6" customHeight="1" x14ac:dyDescent="0.2">
      <c r="B35" s="17"/>
      <c r="C35" s="17"/>
      <c r="D35" s="17"/>
      <c r="G35" s="13"/>
    </row>
    <row r="36" spans="2:8" ht="15" thickBot="1" x14ac:dyDescent="0.25">
      <c r="B36" s="56" t="s">
        <v>64</v>
      </c>
      <c r="C36" s="56"/>
      <c r="D36" s="56"/>
      <c r="E36" s="57"/>
      <c r="F36" s="57"/>
      <c r="G36" s="58"/>
      <c r="H36" s="58">
        <f>H34</f>
        <v>0</v>
      </c>
    </row>
    <row r="37" spans="2:8" x14ac:dyDescent="0.2">
      <c r="B37" s="17"/>
      <c r="C37" s="17"/>
      <c r="D37" s="17"/>
      <c r="G37" s="13"/>
    </row>
    <row r="38" spans="2:8" x14ac:dyDescent="0.2">
      <c r="B38" s="17"/>
      <c r="C38" s="17"/>
      <c r="D38" s="17"/>
      <c r="G38" s="13"/>
    </row>
    <row r="39" spans="2:8" ht="15" thickBot="1" x14ac:dyDescent="0.25">
      <c r="B39" s="56" t="s">
        <v>84</v>
      </c>
      <c r="C39" s="56"/>
      <c r="D39" s="56"/>
      <c r="E39" s="57"/>
      <c r="F39" s="57"/>
      <c r="G39" s="58"/>
      <c r="H39" s="58">
        <f>SUM(H27,H36)</f>
        <v>0</v>
      </c>
    </row>
    <row r="40" spans="2:8" x14ac:dyDescent="0.2">
      <c r="B40" s="17"/>
      <c r="C40" s="17"/>
      <c r="D40" s="17"/>
      <c r="G40" s="13"/>
    </row>
    <row r="41" spans="2:8" x14ac:dyDescent="0.2">
      <c r="B41" s="17"/>
      <c r="C41" s="17"/>
      <c r="D41" s="17"/>
      <c r="G41" s="13"/>
    </row>
    <row r="42" spans="2:8" x14ac:dyDescent="0.2">
      <c r="B42" s="54" t="s">
        <v>75</v>
      </c>
      <c r="C42" s="54"/>
      <c r="D42" s="55"/>
      <c r="E42" s="55"/>
      <c r="F42" s="55"/>
      <c r="G42" s="55"/>
      <c r="H42" s="55"/>
    </row>
    <row r="43" spans="2:8" x14ac:dyDescent="0.2">
      <c r="B43" s="32" t="s">
        <v>65</v>
      </c>
      <c r="C43" s="33"/>
      <c r="D43" s="33"/>
      <c r="E43" s="33"/>
      <c r="F43" s="33"/>
      <c r="G43" s="33"/>
      <c r="H43" s="34" t="s">
        <v>66</v>
      </c>
    </row>
    <row r="44" spans="2:8" ht="6" customHeight="1" x14ac:dyDescent="0.2">
      <c r="B44" s="35"/>
      <c r="C44" s="35"/>
      <c r="D44" s="35"/>
      <c r="E44" s="35"/>
      <c r="F44" s="35"/>
      <c r="G44" s="35"/>
      <c r="H44" s="35"/>
    </row>
    <row r="45" spans="2:8" x14ac:dyDescent="0.2">
      <c r="B45" s="36">
        <v>1</v>
      </c>
      <c r="C45" s="37" t="s">
        <v>79</v>
      </c>
      <c r="D45" s="37"/>
      <c r="E45" s="38"/>
      <c r="F45" s="39"/>
      <c r="G45" s="40"/>
      <c r="H45" s="37" t="s">
        <v>78</v>
      </c>
    </row>
    <row r="46" spans="2:8" x14ac:dyDescent="0.2">
      <c r="B46" s="41">
        <v>2</v>
      </c>
      <c r="C46" s="42" t="s">
        <v>77</v>
      </c>
      <c r="E46" s="43"/>
      <c r="F46" s="44"/>
      <c r="G46" s="45"/>
      <c r="H46" s="42" t="s">
        <v>78</v>
      </c>
    </row>
    <row r="47" spans="2:8" x14ac:dyDescent="0.2">
      <c r="B47" s="36">
        <v>3</v>
      </c>
      <c r="C47" s="37" t="s">
        <v>91</v>
      </c>
      <c r="D47" s="38"/>
      <c r="E47" s="38"/>
      <c r="F47" s="39"/>
      <c r="G47" s="40"/>
      <c r="H47" s="37" t="s">
        <v>67</v>
      </c>
    </row>
    <row r="48" spans="2:8" x14ac:dyDescent="0.2">
      <c r="B48" s="41">
        <v>4</v>
      </c>
      <c r="C48" s="42" t="s">
        <v>71</v>
      </c>
      <c r="E48" s="43"/>
      <c r="F48" s="44"/>
      <c r="G48" s="45"/>
      <c r="H48" s="42" t="s">
        <v>72</v>
      </c>
    </row>
    <row r="49" spans="2:21" x14ac:dyDescent="0.2">
      <c r="B49" s="36">
        <v>5</v>
      </c>
      <c r="C49" s="37" t="s">
        <v>92</v>
      </c>
      <c r="D49" s="38"/>
      <c r="E49" s="38"/>
      <c r="F49" s="39"/>
      <c r="G49" s="40"/>
      <c r="H49" s="37" t="s">
        <v>67</v>
      </c>
    </row>
    <row r="50" spans="2:21" x14ac:dyDescent="0.2">
      <c r="B50" s="41">
        <v>6</v>
      </c>
      <c r="C50" s="42" t="s">
        <v>74</v>
      </c>
      <c r="E50" s="43"/>
      <c r="F50" s="44"/>
      <c r="G50" s="45"/>
      <c r="H50" s="42" t="s">
        <v>69</v>
      </c>
    </row>
    <row r="51" spans="2:21" ht="24" customHeight="1" x14ac:dyDescent="0.2">
      <c r="B51" s="17"/>
      <c r="C51" s="73" t="s">
        <v>93</v>
      </c>
      <c r="D51" s="73"/>
      <c r="E51" s="73"/>
      <c r="F51" s="73"/>
      <c r="G51" s="73"/>
      <c r="H51" s="42" t="s">
        <v>70</v>
      </c>
    </row>
    <row r="52" spans="2:21" x14ac:dyDescent="0.2">
      <c r="B52" s="17"/>
      <c r="C52" s="17"/>
      <c r="D52" s="17"/>
      <c r="G52" s="13"/>
    </row>
    <row r="53" spans="2:21" x14ac:dyDescent="0.2">
      <c r="B53" s="54" t="s">
        <v>76</v>
      </c>
      <c r="C53" s="54"/>
      <c r="D53" s="55"/>
      <c r="E53" s="55"/>
      <c r="F53" s="55"/>
      <c r="G53" s="55"/>
      <c r="H53" s="55"/>
    </row>
    <row r="54" spans="2:21" x14ac:dyDescent="0.2">
      <c r="B54" s="32" t="s">
        <v>65</v>
      </c>
      <c r="C54" s="33"/>
      <c r="D54" s="33"/>
      <c r="E54" s="33"/>
      <c r="F54" s="33"/>
      <c r="G54" s="33"/>
      <c r="H54" s="34" t="s">
        <v>68</v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2:21" ht="6" customHeight="1" x14ac:dyDescent="0.2">
      <c r="B55" s="35"/>
      <c r="C55" s="35"/>
      <c r="D55" s="35"/>
      <c r="E55" s="35"/>
      <c r="F55" s="35"/>
      <c r="G55" s="35"/>
      <c r="H55" s="3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2:21" x14ac:dyDescent="0.2">
      <c r="B56" s="36">
        <v>1</v>
      </c>
      <c r="C56" s="37" t="s">
        <v>90</v>
      </c>
      <c r="D56" s="37"/>
      <c r="E56" s="38"/>
      <c r="F56" s="39"/>
      <c r="G56" s="40"/>
      <c r="H56" s="50">
        <v>642.11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2:21" x14ac:dyDescent="0.2">
      <c r="B57" s="41">
        <v>2</v>
      </c>
      <c r="C57" s="42" t="s">
        <v>73</v>
      </c>
      <c r="E57" s="43"/>
      <c r="F57" s="44"/>
      <c r="G57" s="45"/>
      <c r="H57" s="51">
        <v>642.11</v>
      </c>
      <c r="I57" s="48"/>
      <c r="J57" s="48"/>
      <c r="K57" s="48"/>
      <c r="L57" s="48"/>
      <c r="M57" s="48"/>
      <c r="N57" s="48"/>
      <c r="O57" s="49"/>
      <c r="P57" s="48"/>
      <c r="Q57" s="48"/>
      <c r="R57" s="48"/>
      <c r="S57" s="48"/>
      <c r="T57" s="48"/>
      <c r="U57" s="48"/>
    </row>
    <row r="61" spans="2:21" x14ac:dyDescent="0.2">
      <c r="C61" s="41"/>
      <c r="E61" s="43"/>
      <c r="F61" s="44"/>
      <c r="G61" s="45"/>
      <c r="H61" s="42"/>
      <c r="I61" s="42"/>
      <c r="J61" s="42"/>
      <c r="K61" s="42"/>
      <c r="L61" s="42"/>
      <c r="M61" s="42"/>
      <c r="N61" s="42"/>
      <c r="O61" s="52"/>
      <c r="P61" s="42"/>
      <c r="Q61" s="42"/>
      <c r="R61" s="42"/>
      <c r="S61" s="42"/>
      <c r="T61" s="42"/>
      <c r="U61" s="42"/>
    </row>
    <row r="62" spans="2:21" ht="14.25" customHeight="1" x14ac:dyDescent="0.2">
      <c r="C62" s="4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</sheetData>
  <sheetProtection algorithmName="SHA-512" hashValue="RZePs9J/rhmmPlFaXqT2aqMrEWd3iXfPCL8aoMSGwWJlXzQT5shfmBOMd2SEptBf095LDLEi54HedtKmF4PjRQ==" saltValue="LULXfQa3ht0NlE9BPS4Hxg==" spinCount="100000" sheet="1" selectLockedCells="1"/>
  <mergeCells count="5">
    <mergeCell ref="C51:G51"/>
    <mergeCell ref="B1:H1"/>
    <mergeCell ref="B23:C23"/>
    <mergeCell ref="B24:C24"/>
    <mergeCell ref="B3:H4"/>
  </mergeCells>
  <phoneticPr fontId="3" type="noConversion"/>
  <printOptions horizontalCentered="1"/>
  <pageMargins left="0" right="0" top="0.47244094488188981" bottom="0" header="0" footer="0"/>
  <pageSetup paperSize="9" orientation="portrait" r:id="rId1"/>
  <headerFooter alignWithMargins="0">
    <oddHeader>&amp;CSimulation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Line="0" autoPict="0">
                <anchor moveWithCells="1">
                  <from>
                    <xdr:col>3</xdr:col>
                    <xdr:colOff>304800</xdr:colOff>
                    <xdr:row>7</xdr:row>
                    <xdr:rowOff>0</xdr:rowOff>
                  </from>
                  <to>
                    <xdr:col>6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print="0" autoLine="0" autoPict="0">
                <anchor moveWithCells="1">
                  <from>
                    <xdr:col>3</xdr:col>
                    <xdr:colOff>304800</xdr:colOff>
                    <xdr:row>9</xdr:row>
                    <xdr:rowOff>0</xdr:rowOff>
                  </from>
                  <to>
                    <xdr:col>5</xdr:col>
                    <xdr:colOff>314325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R660"/>
  <sheetViews>
    <sheetView showGridLines="0" zoomScale="110" zoomScaleNormal="110" workbookViewId="0">
      <selection activeCell="K2" sqref="K2:L46"/>
    </sheetView>
  </sheetViews>
  <sheetFormatPr baseColWidth="10" defaultRowHeight="14.25" x14ac:dyDescent="0.2"/>
  <cols>
    <col min="1" max="2" width="3.625" style="81" customWidth="1"/>
    <col min="3" max="9" width="11" style="81"/>
    <col min="10" max="11" width="3.625" style="81" customWidth="1"/>
    <col min="12" max="12" width="12" style="81" bestFit="1" customWidth="1"/>
    <col min="13" max="13" width="4.875" style="81" bestFit="1" customWidth="1"/>
    <col min="14" max="16384" width="11" style="81"/>
  </cols>
  <sheetData>
    <row r="1" spans="1:18" ht="15" customHeight="1" x14ac:dyDescent="0.2">
      <c r="A1" s="80" t="s">
        <v>57</v>
      </c>
      <c r="F1" s="82" t="s">
        <v>95</v>
      </c>
      <c r="G1" s="82"/>
      <c r="H1" s="82"/>
      <c r="J1" s="83" t="s">
        <v>96</v>
      </c>
      <c r="K1" s="83"/>
      <c r="L1" s="83"/>
      <c r="M1" s="83"/>
      <c r="O1" s="82" t="s">
        <v>97</v>
      </c>
      <c r="P1" s="82"/>
      <c r="Q1" s="82"/>
    </row>
    <row r="2" spans="1:18" x14ac:dyDescent="0.2">
      <c r="A2" s="84">
        <v>1</v>
      </c>
      <c r="B2" s="79">
        <v>1</v>
      </c>
      <c r="C2" s="85" t="s">
        <v>3</v>
      </c>
      <c r="F2" s="86"/>
      <c r="G2" s="87"/>
      <c r="J2" s="88">
        <v>21</v>
      </c>
      <c r="K2" s="79">
        <v>1</v>
      </c>
      <c r="L2" s="77" t="s">
        <v>4</v>
      </c>
      <c r="M2" s="89">
        <v>50</v>
      </c>
    </row>
    <row r="3" spans="1:18" x14ac:dyDescent="0.2">
      <c r="A3" s="90"/>
      <c r="B3" s="79">
        <v>2</v>
      </c>
      <c r="C3" s="85" t="s">
        <v>61</v>
      </c>
      <c r="F3" s="91" t="s">
        <v>81</v>
      </c>
      <c r="G3" s="92"/>
      <c r="H3" s="93"/>
      <c r="J3" s="94"/>
      <c r="K3" s="79">
        <v>2</v>
      </c>
      <c r="L3" s="77" t="s">
        <v>5</v>
      </c>
      <c r="M3" s="89">
        <v>31</v>
      </c>
      <c r="O3" s="91" t="s">
        <v>86</v>
      </c>
      <c r="P3" s="92"/>
      <c r="Q3" s="93"/>
    </row>
    <row r="4" spans="1:18" ht="33.75" x14ac:dyDescent="0.2">
      <c r="F4" s="95" t="s">
        <v>58</v>
      </c>
      <c r="G4" s="96" t="s">
        <v>59</v>
      </c>
      <c r="H4" s="97" t="s">
        <v>60</v>
      </c>
      <c r="J4" s="94"/>
      <c r="K4" s="79">
        <v>3</v>
      </c>
      <c r="L4" s="77" t="s">
        <v>6</v>
      </c>
      <c r="M4" s="89">
        <v>51</v>
      </c>
      <c r="O4" s="95" t="s">
        <v>58</v>
      </c>
      <c r="P4" s="96" t="s">
        <v>59</v>
      </c>
      <c r="Q4" s="97" t="s">
        <v>60</v>
      </c>
    </row>
    <row r="5" spans="1:18" x14ac:dyDescent="0.2">
      <c r="F5" s="98">
        <v>1</v>
      </c>
      <c r="G5" s="99">
        <v>0</v>
      </c>
      <c r="H5" s="100">
        <f t="shared" ref="H5:H21" si="0">(G6-G5)/(F6-F5)</f>
        <v>0</v>
      </c>
      <c r="J5" s="94"/>
      <c r="K5" s="79">
        <v>4</v>
      </c>
      <c r="L5" s="77" t="s">
        <v>7</v>
      </c>
      <c r="M5" s="89">
        <v>50</v>
      </c>
      <c r="O5" s="98">
        <v>14500</v>
      </c>
      <c r="P5" s="99">
        <v>0</v>
      </c>
      <c r="Q5" s="101">
        <f t="shared" ref="Q5:Q13" si="1">(P6-P5)/(O6-O5)</f>
        <v>7.6988304093567259E-3</v>
      </c>
    </row>
    <row r="6" spans="1:18" ht="14.25" customHeight="1" x14ac:dyDescent="0.2">
      <c r="A6" s="90"/>
      <c r="B6" s="79"/>
      <c r="C6" s="85"/>
      <c r="F6" s="102">
        <v>17697</v>
      </c>
      <c r="G6" s="103">
        <v>0</v>
      </c>
      <c r="H6" s="104">
        <f t="shared" si="0"/>
        <v>0.08</v>
      </c>
      <c r="J6" s="94"/>
      <c r="K6" s="79">
        <v>5</v>
      </c>
      <c r="L6" s="77" t="s">
        <v>8</v>
      </c>
      <c r="M6" s="89">
        <v>43</v>
      </c>
      <c r="O6" s="105">
        <v>31600</v>
      </c>
      <c r="P6" s="103">
        <v>131.65</v>
      </c>
      <c r="Q6" s="101">
        <f t="shared" si="1"/>
        <v>8.801020408163265E-3</v>
      </c>
    </row>
    <row r="7" spans="1:18" ht="14.25" customHeight="1" x14ac:dyDescent="0.2">
      <c r="F7" s="102">
        <v>21322</v>
      </c>
      <c r="G7" s="103">
        <v>290</v>
      </c>
      <c r="H7" s="104">
        <f t="shared" si="0"/>
        <v>9.000938086303939E-2</v>
      </c>
      <c r="J7" s="94"/>
      <c r="K7" s="79">
        <v>6</v>
      </c>
      <c r="L7" s="77" t="s">
        <v>9</v>
      </c>
      <c r="M7" s="89">
        <v>41</v>
      </c>
      <c r="O7" s="105">
        <v>41400</v>
      </c>
      <c r="P7" s="103">
        <v>217.9</v>
      </c>
      <c r="Q7" s="101">
        <f t="shared" si="1"/>
        <v>2.6398550724637686E-2</v>
      </c>
    </row>
    <row r="8" spans="1:18" ht="14.25" customHeight="1" x14ac:dyDescent="0.2">
      <c r="F8" s="102">
        <v>23454</v>
      </c>
      <c r="G8" s="103">
        <v>481.9</v>
      </c>
      <c r="H8" s="104">
        <f t="shared" si="0"/>
        <v>0.10000000000000002</v>
      </c>
      <c r="J8" s="94"/>
      <c r="K8" s="79">
        <v>7</v>
      </c>
      <c r="L8" s="77" t="s">
        <v>10</v>
      </c>
      <c r="M8" s="89">
        <v>48</v>
      </c>
      <c r="O8" s="105">
        <v>55200</v>
      </c>
      <c r="P8" s="103">
        <v>582.20000000000005</v>
      </c>
      <c r="Q8" s="101">
        <f t="shared" si="1"/>
        <v>2.9699421965317916E-2</v>
      </c>
    </row>
    <row r="9" spans="1:18" ht="14.25" customHeight="1" x14ac:dyDescent="0.2">
      <c r="F9" s="102">
        <v>25586</v>
      </c>
      <c r="G9" s="103">
        <v>695.1</v>
      </c>
      <c r="H9" s="104">
        <f t="shared" si="0"/>
        <v>0.11000937646507265</v>
      </c>
      <c r="J9" s="94"/>
      <c r="K9" s="79">
        <v>8</v>
      </c>
      <c r="L9" s="77" t="s">
        <v>11</v>
      </c>
      <c r="M9" s="89">
        <v>40</v>
      </c>
      <c r="N9" s="106"/>
      <c r="O9" s="105">
        <v>72500</v>
      </c>
      <c r="P9" s="103">
        <v>1096</v>
      </c>
      <c r="Q9" s="101">
        <f t="shared" si="1"/>
        <v>5.9392857142857129E-2</v>
      </c>
    </row>
    <row r="10" spans="1:18" ht="14.25" customHeight="1" x14ac:dyDescent="0.2">
      <c r="F10" s="102">
        <v>27719</v>
      </c>
      <c r="G10" s="103">
        <v>929.75</v>
      </c>
      <c r="H10" s="104">
        <f t="shared" si="0"/>
        <v>0.11999999999999998</v>
      </c>
      <c r="J10" s="94"/>
      <c r="K10" s="79">
        <v>9</v>
      </c>
      <c r="L10" s="77" t="s">
        <v>12</v>
      </c>
      <c r="M10" s="89">
        <v>43</v>
      </c>
      <c r="N10" s="107"/>
      <c r="O10" s="105">
        <v>78100</v>
      </c>
      <c r="P10" s="103">
        <v>1428.6</v>
      </c>
      <c r="Q10" s="101">
        <f t="shared" si="1"/>
        <v>6.6000000000000003E-2</v>
      </c>
    </row>
    <row r="11" spans="1:18" ht="14.25" customHeight="1" x14ac:dyDescent="0.2">
      <c r="F11" s="102">
        <v>33049</v>
      </c>
      <c r="G11" s="103">
        <v>1569.35</v>
      </c>
      <c r="H11" s="104">
        <f t="shared" si="0"/>
        <v>0.12999530956848035</v>
      </c>
      <c r="J11" s="94"/>
      <c r="K11" s="79">
        <v>10</v>
      </c>
      <c r="L11" s="77" t="s">
        <v>13</v>
      </c>
      <c r="M11" s="89">
        <v>33</v>
      </c>
      <c r="O11" s="105">
        <v>103600</v>
      </c>
      <c r="P11" s="103">
        <v>3111.6</v>
      </c>
      <c r="Q11" s="101">
        <f t="shared" si="1"/>
        <v>8.8000000000000009E-2</v>
      </c>
    </row>
    <row r="12" spans="1:18" ht="14.25" customHeight="1" x14ac:dyDescent="0.2">
      <c r="F12" s="102">
        <v>37313</v>
      </c>
      <c r="G12" s="103">
        <v>2123.65</v>
      </c>
      <c r="H12" s="104">
        <f t="shared" si="0"/>
        <v>0.13999999999999999</v>
      </c>
      <c r="J12" s="94"/>
      <c r="K12" s="79">
        <v>11</v>
      </c>
      <c r="L12" s="77" t="s">
        <v>14</v>
      </c>
      <c r="M12" s="89">
        <v>51</v>
      </c>
      <c r="O12" s="105">
        <v>134600</v>
      </c>
      <c r="P12" s="103">
        <v>5839.6</v>
      </c>
      <c r="Q12" s="101">
        <f t="shared" si="1"/>
        <v>0.11</v>
      </c>
    </row>
    <row r="13" spans="1:18" ht="14.25" customHeight="1" x14ac:dyDescent="0.2">
      <c r="F13" s="102">
        <v>41578</v>
      </c>
      <c r="G13" s="103">
        <v>2720.75</v>
      </c>
      <c r="H13" s="104">
        <f t="shared" si="0"/>
        <v>0.14500469043151976</v>
      </c>
      <c r="J13" s="94"/>
      <c r="K13" s="79">
        <v>12</v>
      </c>
      <c r="L13" s="77" t="s">
        <v>15</v>
      </c>
      <c r="M13" s="89">
        <v>34</v>
      </c>
      <c r="O13" s="105">
        <v>176000</v>
      </c>
      <c r="P13" s="103">
        <v>10393.6</v>
      </c>
      <c r="Q13" s="101">
        <f t="shared" si="1"/>
        <v>0.13199999999999998</v>
      </c>
    </row>
    <row r="14" spans="1:18" ht="14.25" customHeight="1" x14ac:dyDescent="0.2">
      <c r="F14" s="102">
        <v>45842</v>
      </c>
      <c r="G14" s="103">
        <v>3339.05</v>
      </c>
      <c r="H14" s="104">
        <f t="shared" si="0"/>
        <v>0.14999999999999997</v>
      </c>
      <c r="J14" s="108"/>
      <c r="K14" s="79">
        <v>13</v>
      </c>
      <c r="L14" s="77" t="s">
        <v>16</v>
      </c>
      <c r="M14" s="109">
        <v>46</v>
      </c>
      <c r="O14" s="110">
        <v>755200</v>
      </c>
      <c r="P14" s="111">
        <v>86848</v>
      </c>
      <c r="Q14" s="112">
        <f>(P15-P14)/(O15-O14)</f>
        <v>0.115</v>
      </c>
    </row>
    <row r="15" spans="1:18" ht="14.25" customHeight="1" x14ac:dyDescent="0.2">
      <c r="F15" s="102">
        <v>73561</v>
      </c>
      <c r="G15" s="103">
        <v>7496.9</v>
      </c>
      <c r="H15" s="104">
        <f t="shared" si="0"/>
        <v>0.15500010658935384</v>
      </c>
      <c r="J15" s="108"/>
      <c r="K15" s="79">
        <v>14</v>
      </c>
      <c r="L15" s="77" t="s">
        <v>17</v>
      </c>
      <c r="M15" s="109">
        <v>42</v>
      </c>
      <c r="O15" s="113"/>
      <c r="P15" s="113"/>
      <c r="Q15" s="113"/>
    </row>
    <row r="16" spans="1:18" ht="14.25" customHeight="1" x14ac:dyDescent="0.2">
      <c r="F16" s="102">
        <v>120470</v>
      </c>
      <c r="G16" s="103">
        <v>14767.8</v>
      </c>
      <c r="H16" s="104">
        <f t="shared" si="0"/>
        <v>0.15999951896481227</v>
      </c>
      <c r="J16" s="108"/>
      <c r="K16" s="79">
        <v>15</v>
      </c>
      <c r="L16" s="77" t="s">
        <v>18</v>
      </c>
      <c r="M16" s="109">
        <v>46</v>
      </c>
      <c r="N16" s="113"/>
      <c r="O16" s="113"/>
      <c r="P16" s="113"/>
      <c r="Q16" s="113"/>
      <c r="R16" s="113"/>
    </row>
    <row r="17" spans="6:18" ht="14.25" customHeight="1" x14ac:dyDescent="0.2">
      <c r="F17" s="102">
        <v>162047</v>
      </c>
      <c r="G17" s="103">
        <v>21420.1</v>
      </c>
      <c r="H17" s="104">
        <f t="shared" si="0"/>
        <v>0.16500023448858053</v>
      </c>
      <c r="J17" s="108"/>
      <c r="K17" s="79">
        <v>16</v>
      </c>
      <c r="L17" s="77" t="s">
        <v>19</v>
      </c>
      <c r="M17" s="109">
        <v>29</v>
      </c>
      <c r="N17" s="113"/>
      <c r="O17" s="113"/>
      <c r="P17" s="113"/>
      <c r="Q17" s="113"/>
      <c r="R17" s="113"/>
    </row>
    <row r="18" spans="6:18" ht="14.25" customHeight="1" x14ac:dyDescent="0.2">
      <c r="F18" s="102">
        <v>183370</v>
      </c>
      <c r="G18" s="103">
        <v>24938.400000000001</v>
      </c>
      <c r="H18" s="104">
        <f t="shared" si="0"/>
        <v>0.16999974648565738</v>
      </c>
      <c r="J18" s="108"/>
      <c r="K18" s="79">
        <v>17</v>
      </c>
      <c r="L18" s="78" t="s">
        <v>20</v>
      </c>
      <c r="M18" s="109">
        <v>27</v>
      </c>
      <c r="N18" s="113"/>
      <c r="O18" s="113"/>
      <c r="P18" s="113"/>
      <c r="Q18" s="113"/>
      <c r="R18" s="113"/>
    </row>
    <row r="19" spans="6:18" ht="14.25" customHeight="1" x14ac:dyDescent="0.2">
      <c r="F19" s="102">
        <v>262261</v>
      </c>
      <c r="G19" s="103">
        <v>38349.85</v>
      </c>
      <c r="H19" s="104">
        <f t="shared" si="0"/>
        <v>0.17500000000000007</v>
      </c>
      <c r="J19" s="108"/>
      <c r="K19" s="79">
        <v>18</v>
      </c>
      <c r="L19" s="77" t="s">
        <v>21</v>
      </c>
      <c r="M19" s="109">
        <v>47</v>
      </c>
      <c r="N19" s="113"/>
      <c r="O19" s="113"/>
      <c r="P19" s="113"/>
      <c r="Q19" s="113"/>
      <c r="R19" s="113"/>
    </row>
    <row r="20" spans="6:18" ht="14.25" customHeight="1" x14ac:dyDescent="0.2">
      <c r="F20" s="102">
        <v>279319</v>
      </c>
      <c r="G20" s="103">
        <v>41335</v>
      </c>
      <c r="H20" s="104">
        <f t="shared" si="0"/>
        <v>0.18000008766316308</v>
      </c>
      <c r="J20" s="108"/>
      <c r="K20" s="79">
        <v>19</v>
      </c>
      <c r="L20" s="77" t="s">
        <v>22</v>
      </c>
      <c r="M20" s="109">
        <v>35</v>
      </c>
      <c r="N20" s="113"/>
      <c r="O20" s="113"/>
      <c r="P20" s="113"/>
      <c r="Q20" s="113"/>
      <c r="R20" s="113"/>
    </row>
    <row r="21" spans="6:18" ht="14.25" customHeight="1" x14ac:dyDescent="0.2">
      <c r="F21" s="102">
        <v>393392</v>
      </c>
      <c r="G21" s="103">
        <v>61868.15</v>
      </c>
      <c r="H21" s="104">
        <f t="shared" si="0"/>
        <v>0.18500004488048327</v>
      </c>
      <c r="J21" s="108"/>
      <c r="K21" s="79">
        <v>20</v>
      </c>
      <c r="L21" s="77" t="s">
        <v>23</v>
      </c>
      <c r="M21" s="109">
        <v>48</v>
      </c>
      <c r="N21" s="113"/>
      <c r="O21" s="113"/>
      <c r="P21" s="113"/>
      <c r="Q21" s="113"/>
      <c r="R21" s="113"/>
    </row>
    <row r="22" spans="6:18" ht="14.25" customHeight="1" x14ac:dyDescent="0.2">
      <c r="F22" s="114">
        <v>616206</v>
      </c>
      <c r="G22" s="111">
        <v>103088.75</v>
      </c>
      <c r="H22" s="115">
        <v>0.19</v>
      </c>
      <c r="J22" s="108"/>
      <c r="K22" s="79">
        <v>21</v>
      </c>
      <c r="L22" s="77" t="s">
        <v>24</v>
      </c>
      <c r="M22" s="89">
        <v>45.49</v>
      </c>
      <c r="N22" s="106"/>
      <c r="O22" s="113"/>
      <c r="P22" s="113"/>
      <c r="Q22" s="113"/>
      <c r="R22" s="113"/>
    </row>
    <row r="23" spans="6:18" x14ac:dyDescent="0.2">
      <c r="F23" s="116"/>
      <c r="G23" s="117"/>
      <c r="H23" s="118"/>
      <c r="J23" s="108"/>
      <c r="K23" s="79">
        <v>22</v>
      </c>
      <c r="L23" s="77" t="s">
        <v>25</v>
      </c>
      <c r="M23" s="109">
        <v>25</v>
      </c>
      <c r="N23" s="113"/>
      <c r="O23" s="113"/>
      <c r="P23" s="113"/>
      <c r="Q23" s="113"/>
      <c r="R23" s="113"/>
    </row>
    <row r="24" spans="6:18" x14ac:dyDescent="0.2">
      <c r="F24" s="119"/>
      <c r="G24" s="117"/>
      <c r="H24" s="118"/>
      <c r="J24" s="108"/>
      <c r="K24" s="79">
        <v>23</v>
      </c>
      <c r="L24" s="77" t="s">
        <v>26</v>
      </c>
      <c r="M24" s="109">
        <v>44</v>
      </c>
      <c r="N24" s="113"/>
      <c r="O24" s="91" t="s">
        <v>87</v>
      </c>
      <c r="P24" s="92"/>
      <c r="Q24" s="93"/>
      <c r="R24" s="113"/>
    </row>
    <row r="25" spans="6:18" ht="33.75" x14ac:dyDescent="0.2">
      <c r="F25" s="116"/>
      <c r="G25" s="117"/>
      <c r="H25" s="118"/>
      <c r="J25" s="108"/>
      <c r="K25" s="79">
        <v>24</v>
      </c>
      <c r="L25" s="77" t="s">
        <v>27</v>
      </c>
      <c r="M25" s="109">
        <v>46</v>
      </c>
      <c r="N25" s="113"/>
      <c r="O25" s="95" t="s">
        <v>58</v>
      </c>
      <c r="P25" s="96" t="s">
        <v>59</v>
      </c>
      <c r="Q25" s="97" t="s">
        <v>60</v>
      </c>
      <c r="R25" s="113"/>
    </row>
    <row r="26" spans="6:18" x14ac:dyDescent="0.2">
      <c r="F26" s="116"/>
      <c r="G26" s="117"/>
      <c r="H26" s="118"/>
      <c r="J26" s="108"/>
      <c r="K26" s="79">
        <v>25</v>
      </c>
      <c r="L26" s="77" t="s">
        <v>28</v>
      </c>
      <c r="M26" s="109">
        <v>42</v>
      </c>
      <c r="N26" s="113"/>
      <c r="O26" s="105">
        <v>28300</v>
      </c>
      <c r="P26" s="120">
        <v>0</v>
      </c>
      <c r="Q26" s="101">
        <f t="shared" ref="Q26:Q38" si="2">(P27-P26)/(O27-O26)</f>
        <v>0.01</v>
      </c>
      <c r="R26" s="113"/>
    </row>
    <row r="27" spans="6:18" x14ac:dyDescent="0.2">
      <c r="F27" s="116"/>
      <c r="G27" s="117"/>
      <c r="H27" s="118"/>
      <c r="J27" s="108"/>
      <c r="K27" s="79">
        <v>26</v>
      </c>
      <c r="L27" s="77" t="s">
        <v>29</v>
      </c>
      <c r="M27" s="109">
        <v>42</v>
      </c>
      <c r="N27" s="113"/>
      <c r="O27" s="105">
        <v>50900</v>
      </c>
      <c r="P27" s="120">
        <v>226</v>
      </c>
      <c r="Q27" s="101">
        <f t="shared" si="2"/>
        <v>0.02</v>
      </c>
      <c r="R27" s="113"/>
    </row>
    <row r="28" spans="6:18" x14ac:dyDescent="0.2">
      <c r="F28" s="116"/>
      <c r="G28" s="117"/>
      <c r="H28" s="118"/>
      <c r="J28" s="108"/>
      <c r="K28" s="79">
        <v>27</v>
      </c>
      <c r="L28" s="77" t="s">
        <v>30</v>
      </c>
      <c r="M28" s="109">
        <v>44</v>
      </c>
      <c r="N28" s="113"/>
      <c r="O28" s="105">
        <v>58400</v>
      </c>
      <c r="P28" s="120">
        <v>376</v>
      </c>
      <c r="Q28" s="101">
        <f t="shared" si="2"/>
        <v>0.03</v>
      </c>
      <c r="R28" s="113"/>
    </row>
    <row r="29" spans="6:18" x14ac:dyDescent="0.2">
      <c r="F29" s="116"/>
      <c r="G29" s="117"/>
      <c r="H29" s="118"/>
      <c r="J29" s="108"/>
      <c r="K29" s="79">
        <v>28</v>
      </c>
      <c r="L29" s="77" t="s">
        <v>31</v>
      </c>
      <c r="M29" s="109">
        <v>47</v>
      </c>
      <c r="N29" s="113"/>
      <c r="O29" s="105">
        <v>75300</v>
      </c>
      <c r="P29" s="120">
        <v>883</v>
      </c>
      <c r="Q29" s="101">
        <f t="shared" si="2"/>
        <v>0.04</v>
      </c>
      <c r="R29" s="113"/>
    </row>
    <row r="30" spans="6:18" x14ac:dyDescent="0.2">
      <c r="F30" s="116"/>
      <c r="G30" s="117"/>
      <c r="H30" s="118"/>
      <c r="J30" s="108"/>
      <c r="K30" s="79">
        <v>29</v>
      </c>
      <c r="L30" s="77" t="s">
        <v>32</v>
      </c>
      <c r="M30" s="89">
        <v>42</v>
      </c>
      <c r="N30" s="113"/>
      <c r="O30" s="105">
        <v>90300</v>
      </c>
      <c r="P30" s="120">
        <v>1483</v>
      </c>
      <c r="Q30" s="101">
        <f t="shared" si="2"/>
        <v>0.05</v>
      </c>
      <c r="R30" s="113"/>
    </row>
    <row r="31" spans="6:18" x14ac:dyDescent="0.2">
      <c r="F31" s="116"/>
      <c r="G31" s="117"/>
      <c r="H31" s="118"/>
      <c r="J31" s="108"/>
      <c r="K31" s="79">
        <v>30</v>
      </c>
      <c r="L31" s="77" t="s">
        <v>33</v>
      </c>
      <c r="M31" s="121">
        <v>44</v>
      </c>
      <c r="N31" s="113"/>
      <c r="O31" s="105">
        <v>103400</v>
      </c>
      <c r="P31" s="120">
        <v>2138</v>
      </c>
      <c r="Q31" s="101">
        <f t="shared" si="2"/>
        <v>0.06</v>
      </c>
      <c r="R31" s="113"/>
    </row>
    <row r="32" spans="6:18" x14ac:dyDescent="0.2">
      <c r="F32" s="116"/>
      <c r="G32" s="117"/>
      <c r="H32" s="118"/>
      <c r="J32" s="108"/>
      <c r="K32" s="79">
        <v>31</v>
      </c>
      <c r="L32" s="77" t="s">
        <v>34</v>
      </c>
      <c r="M32" s="89">
        <v>50.5</v>
      </c>
      <c r="N32" s="113"/>
      <c r="O32" s="105">
        <v>114700</v>
      </c>
      <c r="P32" s="120">
        <v>2816</v>
      </c>
      <c r="Q32" s="101">
        <f t="shared" si="2"/>
        <v>7.0000000000000007E-2</v>
      </c>
      <c r="R32" s="113"/>
    </row>
    <row r="33" spans="6:18" x14ac:dyDescent="0.2">
      <c r="F33" s="116"/>
      <c r="G33" s="117"/>
      <c r="H33" s="118"/>
      <c r="J33" s="108"/>
      <c r="K33" s="79">
        <v>32</v>
      </c>
      <c r="L33" s="77" t="s">
        <v>35</v>
      </c>
      <c r="M33" s="89">
        <v>43</v>
      </c>
      <c r="N33" s="113"/>
      <c r="O33" s="105">
        <v>124200</v>
      </c>
      <c r="P33" s="120">
        <v>3481</v>
      </c>
      <c r="Q33" s="101">
        <f t="shared" si="2"/>
        <v>0.08</v>
      </c>
      <c r="R33" s="113"/>
    </row>
    <row r="34" spans="6:18" x14ac:dyDescent="0.2">
      <c r="F34" s="116"/>
      <c r="G34" s="117"/>
      <c r="H34" s="118"/>
      <c r="J34" s="108"/>
      <c r="K34" s="79">
        <v>33</v>
      </c>
      <c r="L34" s="77" t="s">
        <v>36</v>
      </c>
      <c r="M34" s="89">
        <v>36</v>
      </c>
      <c r="O34" s="105">
        <v>131700</v>
      </c>
      <c r="P34" s="120">
        <v>4081</v>
      </c>
      <c r="Q34" s="101">
        <f t="shared" si="2"/>
        <v>0.09</v>
      </c>
    </row>
    <row r="35" spans="6:18" x14ac:dyDescent="0.2">
      <c r="F35" s="116"/>
      <c r="G35" s="117"/>
      <c r="H35" s="118"/>
      <c r="J35" s="108"/>
      <c r="K35" s="79">
        <v>34</v>
      </c>
      <c r="L35" s="77" t="s">
        <v>37</v>
      </c>
      <c r="M35" s="89">
        <v>32</v>
      </c>
      <c r="O35" s="105">
        <v>137300</v>
      </c>
      <c r="P35" s="120">
        <v>4585</v>
      </c>
      <c r="Q35" s="101">
        <f t="shared" si="2"/>
        <v>0.1</v>
      </c>
    </row>
    <row r="36" spans="6:18" x14ac:dyDescent="0.2">
      <c r="F36" s="116"/>
      <c r="G36" s="117"/>
      <c r="H36" s="118"/>
      <c r="J36" s="108"/>
      <c r="K36" s="79">
        <v>35</v>
      </c>
      <c r="L36" s="77" t="s">
        <v>38</v>
      </c>
      <c r="M36" s="89">
        <v>40</v>
      </c>
      <c r="O36" s="105">
        <v>141200</v>
      </c>
      <c r="P36" s="120">
        <v>4975</v>
      </c>
      <c r="Q36" s="101">
        <f t="shared" si="2"/>
        <v>0.11</v>
      </c>
    </row>
    <row r="37" spans="6:18" x14ac:dyDescent="0.2">
      <c r="F37" s="116"/>
      <c r="G37" s="117"/>
      <c r="H37" s="118"/>
      <c r="J37" s="108"/>
      <c r="K37" s="79">
        <v>36</v>
      </c>
      <c r="L37" s="77" t="s">
        <v>39</v>
      </c>
      <c r="M37" s="89">
        <v>48</v>
      </c>
      <c r="O37" s="105">
        <v>143100</v>
      </c>
      <c r="P37" s="120">
        <v>5184</v>
      </c>
      <c r="Q37" s="101">
        <f t="shared" si="2"/>
        <v>0.12</v>
      </c>
    </row>
    <row r="38" spans="6:18" x14ac:dyDescent="0.2">
      <c r="F38" s="116"/>
      <c r="G38" s="117"/>
      <c r="H38" s="118"/>
      <c r="J38" s="108"/>
      <c r="K38" s="79">
        <v>37</v>
      </c>
      <c r="L38" s="77" t="s">
        <v>40</v>
      </c>
      <c r="M38" s="89">
        <v>39</v>
      </c>
      <c r="O38" s="105">
        <v>145000</v>
      </c>
      <c r="P38" s="120">
        <v>5412</v>
      </c>
      <c r="Q38" s="101">
        <f t="shared" si="2"/>
        <v>0.13001664890783166</v>
      </c>
    </row>
    <row r="39" spans="6:18" x14ac:dyDescent="0.2">
      <c r="F39" s="116"/>
      <c r="G39" s="117"/>
      <c r="H39" s="118"/>
      <c r="J39" s="108"/>
      <c r="K39" s="79">
        <v>38</v>
      </c>
      <c r="L39" s="77" t="s">
        <v>41</v>
      </c>
      <c r="M39" s="89">
        <v>39</v>
      </c>
      <c r="O39" s="110">
        <v>895800</v>
      </c>
      <c r="P39" s="122">
        <v>103028.5</v>
      </c>
      <c r="Q39" s="112">
        <f>(P40-P39)/(O40-O39)</f>
        <v>0.1150128376869837</v>
      </c>
    </row>
    <row r="40" spans="6:18" x14ac:dyDescent="0.2">
      <c r="F40" s="116"/>
      <c r="G40" s="117"/>
      <c r="H40" s="118"/>
      <c r="J40" s="108"/>
      <c r="K40" s="79">
        <v>39</v>
      </c>
      <c r="L40" s="77" t="s">
        <v>42</v>
      </c>
      <c r="M40" s="89">
        <v>44</v>
      </c>
    </row>
    <row r="41" spans="6:18" x14ac:dyDescent="0.2">
      <c r="F41" s="116"/>
      <c r="G41" s="117"/>
      <c r="H41" s="118"/>
      <c r="J41" s="108"/>
      <c r="K41" s="79">
        <v>40</v>
      </c>
      <c r="L41" s="77" t="s">
        <v>43</v>
      </c>
      <c r="M41" s="89">
        <v>44</v>
      </c>
    </row>
    <row r="42" spans="6:18" x14ac:dyDescent="0.2">
      <c r="F42" s="116"/>
      <c r="G42" s="117"/>
      <c r="H42" s="118"/>
      <c r="J42" s="108"/>
      <c r="K42" s="79">
        <v>41</v>
      </c>
      <c r="L42" s="77" t="s">
        <v>44</v>
      </c>
      <c r="M42" s="89">
        <v>40</v>
      </c>
    </row>
    <row r="43" spans="6:18" x14ac:dyDescent="0.2">
      <c r="F43" s="116"/>
      <c r="G43" s="117"/>
      <c r="H43" s="118"/>
      <c r="J43" s="108"/>
      <c r="K43" s="79">
        <v>42</v>
      </c>
      <c r="L43" s="77" t="s">
        <v>89</v>
      </c>
      <c r="M43" s="109">
        <v>29</v>
      </c>
    </row>
    <row r="44" spans="6:18" x14ac:dyDescent="0.2">
      <c r="F44" s="116"/>
      <c r="G44" s="117"/>
      <c r="H44" s="118"/>
      <c r="J44" s="108"/>
      <c r="K44" s="79">
        <v>43</v>
      </c>
      <c r="L44" s="77" t="s">
        <v>45</v>
      </c>
      <c r="M44" s="89">
        <v>50</v>
      </c>
      <c r="P44" s="81" t="s">
        <v>88</v>
      </c>
    </row>
    <row r="45" spans="6:18" x14ac:dyDescent="0.2">
      <c r="F45" s="116"/>
      <c r="G45" s="117"/>
      <c r="H45" s="118"/>
      <c r="J45" s="108"/>
      <c r="K45" s="79">
        <v>44</v>
      </c>
      <c r="L45" s="77" t="s">
        <v>46</v>
      </c>
      <c r="M45" s="89">
        <v>45.5</v>
      </c>
      <c r="N45" s="107"/>
    </row>
    <row r="46" spans="6:18" x14ac:dyDescent="0.2">
      <c r="F46" s="116"/>
      <c r="G46" s="117"/>
      <c r="H46" s="118"/>
      <c r="J46" s="108"/>
      <c r="K46" s="79">
        <v>45</v>
      </c>
      <c r="L46" s="77" t="s">
        <v>47</v>
      </c>
      <c r="M46" s="89">
        <v>38</v>
      </c>
    </row>
    <row r="47" spans="6:18" x14ac:dyDescent="0.2">
      <c r="F47" s="116"/>
      <c r="G47" s="117"/>
      <c r="H47" s="118"/>
    </row>
    <row r="48" spans="6:18" x14ac:dyDescent="0.2">
      <c r="F48" s="116"/>
      <c r="G48" s="117"/>
      <c r="H48" s="118"/>
    </row>
    <row r="49" spans="6:13" x14ac:dyDescent="0.2">
      <c r="F49" s="116"/>
      <c r="G49" s="117"/>
      <c r="H49" s="118"/>
      <c r="M49" s="123"/>
    </row>
    <row r="50" spans="6:13" x14ac:dyDescent="0.2">
      <c r="F50" s="116"/>
      <c r="G50" s="117"/>
      <c r="H50" s="118"/>
      <c r="M50" s="123"/>
    </row>
    <row r="51" spans="6:13" x14ac:dyDescent="0.2">
      <c r="F51" s="116"/>
      <c r="G51" s="117"/>
      <c r="H51" s="118"/>
      <c r="M51" s="123"/>
    </row>
    <row r="52" spans="6:13" x14ac:dyDescent="0.2">
      <c r="F52" s="116"/>
      <c r="G52" s="117"/>
      <c r="H52" s="118"/>
      <c r="M52" s="123"/>
    </row>
    <row r="53" spans="6:13" x14ac:dyDescent="0.2">
      <c r="F53" s="116"/>
      <c r="G53" s="117"/>
      <c r="H53" s="118"/>
      <c r="M53" s="123"/>
    </row>
    <row r="54" spans="6:13" x14ac:dyDescent="0.2">
      <c r="F54" s="116"/>
      <c r="G54" s="117"/>
      <c r="H54" s="118"/>
      <c r="M54" s="123"/>
    </row>
    <row r="55" spans="6:13" x14ac:dyDescent="0.2">
      <c r="F55" s="116"/>
      <c r="G55" s="117"/>
      <c r="H55" s="118"/>
      <c r="M55" s="123"/>
    </row>
    <row r="56" spans="6:13" x14ac:dyDescent="0.2">
      <c r="F56" s="116"/>
      <c r="G56" s="117"/>
      <c r="H56" s="118"/>
      <c r="M56" s="123"/>
    </row>
    <row r="57" spans="6:13" x14ac:dyDescent="0.2">
      <c r="F57" s="116"/>
      <c r="G57" s="117"/>
      <c r="H57" s="118"/>
      <c r="M57" s="123"/>
    </row>
    <row r="58" spans="6:13" x14ac:dyDescent="0.2">
      <c r="F58" s="116"/>
      <c r="G58" s="117"/>
      <c r="H58" s="118"/>
      <c r="M58" s="123"/>
    </row>
    <row r="59" spans="6:13" x14ac:dyDescent="0.2">
      <c r="F59" s="116"/>
      <c r="G59" s="117"/>
      <c r="H59" s="118"/>
      <c r="M59" s="123"/>
    </row>
    <row r="60" spans="6:13" x14ac:dyDescent="0.2">
      <c r="F60" s="116"/>
      <c r="G60" s="117"/>
      <c r="H60" s="118"/>
      <c r="M60" s="123"/>
    </row>
    <row r="61" spans="6:13" x14ac:dyDescent="0.2">
      <c r="F61" s="116"/>
      <c r="G61" s="117"/>
      <c r="H61" s="118"/>
      <c r="M61" s="123"/>
    </row>
    <row r="62" spans="6:13" x14ac:dyDescent="0.2">
      <c r="F62" s="116"/>
      <c r="G62" s="117"/>
      <c r="H62" s="118"/>
      <c r="M62" s="123"/>
    </row>
    <row r="63" spans="6:13" x14ac:dyDescent="0.2">
      <c r="F63" s="116"/>
      <c r="G63" s="117"/>
      <c r="H63" s="118"/>
      <c r="M63" s="123"/>
    </row>
    <row r="64" spans="6:13" x14ac:dyDescent="0.2">
      <c r="F64" s="116"/>
      <c r="G64" s="117"/>
      <c r="H64" s="118"/>
      <c r="M64" s="123"/>
    </row>
    <row r="65" spans="6:13" x14ac:dyDescent="0.2">
      <c r="F65" s="116"/>
      <c r="G65" s="117"/>
      <c r="H65" s="118"/>
      <c r="M65" s="123"/>
    </row>
    <row r="66" spans="6:13" x14ac:dyDescent="0.2">
      <c r="F66" s="116"/>
      <c r="G66" s="117"/>
      <c r="H66" s="118"/>
      <c r="M66" s="123"/>
    </row>
    <row r="67" spans="6:13" x14ac:dyDescent="0.2">
      <c r="F67" s="116"/>
      <c r="G67" s="117"/>
      <c r="H67" s="118"/>
      <c r="M67" s="123"/>
    </row>
    <row r="68" spans="6:13" x14ac:dyDescent="0.2">
      <c r="F68" s="116"/>
      <c r="G68" s="117"/>
      <c r="H68" s="118"/>
      <c r="M68" s="123"/>
    </row>
    <row r="69" spans="6:13" x14ac:dyDescent="0.2">
      <c r="F69" s="116"/>
      <c r="G69" s="117"/>
      <c r="H69" s="118"/>
      <c r="M69" s="123"/>
    </row>
    <row r="70" spans="6:13" x14ac:dyDescent="0.2">
      <c r="F70" s="116"/>
      <c r="G70" s="117"/>
      <c r="H70" s="118"/>
      <c r="M70" s="123"/>
    </row>
    <row r="71" spans="6:13" x14ac:dyDescent="0.2">
      <c r="F71" s="116"/>
      <c r="G71" s="117"/>
      <c r="H71" s="118"/>
      <c r="M71" s="123"/>
    </row>
    <row r="72" spans="6:13" x14ac:dyDescent="0.2">
      <c r="F72" s="116"/>
      <c r="G72" s="117"/>
      <c r="H72" s="118"/>
      <c r="M72" s="123"/>
    </row>
    <row r="73" spans="6:13" x14ac:dyDescent="0.2">
      <c r="F73" s="116"/>
      <c r="G73" s="117"/>
      <c r="H73" s="118"/>
      <c r="M73" s="123"/>
    </row>
    <row r="74" spans="6:13" x14ac:dyDescent="0.2">
      <c r="F74" s="116"/>
      <c r="G74" s="117"/>
      <c r="H74" s="118"/>
      <c r="M74" s="123"/>
    </row>
    <row r="75" spans="6:13" x14ac:dyDescent="0.2">
      <c r="F75" s="116"/>
      <c r="G75" s="117"/>
      <c r="H75" s="118"/>
      <c r="M75" s="123"/>
    </row>
    <row r="76" spans="6:13" x14ac:dyDescent="0.2">
      <c r="F76" s="116"/>
      <c r="G76" s="117"/>
      <c r="H76" s="118"/>
      <c r="M76" s="123"/>
    </row>
    <row r="77" spans="6:13" x14ac:dyDescent="0.2">
      <c r="F77" s="116"/>
      <c r="G77" s="117"/>
      <c r="H77" s="118"/>
      <c r="M77" s="123"/>
    </row>
    <row r="78" spans="6:13" x14ac:dyDescent="0.2">
      <c r="F78" s="116"/>
      <c r="G78" s="117"/>
      <c r="H78" s="118"/>
      <c r="M78" s="123"/>
    </row>
    <row r="79" spans="6:13" x14ac:dyDescent="0.2">
      <c r="F79" s="116"/>
      <c r="G79" s="117"/>
      <c r="H79" s="118"/>
      <c r="M79" s="123"/>
    </row>
    <row r="80" spans="6:13" x14ac:dyDescent="0.2">
      <c r="F80" s="116"/>
      <c r="G80" s="117"/>
      <c r="H80" s="118"/>
      <c r="M80" s="123"/>
    </row>
    <row r="81" spans="6:13" x14ac:dyDescent="0.2">
      <c r="F81" s="116"/>
      <c r="G81" s="117"/>
      <c r="H81" s="118"/>
      <c r="M81" s="123"/>
    </row>
    <row r="82" spans="6:13" x14ac:dyDescent="0.2">
      <c r="F82" s="116"/>
      <c r="G82" s="117"/>
      <c r="H82" s="118"/>
      <c r="M82" s="123"/>
    </row>
    <row r="83" spans="6:13" x14ac:dyDescent="0.2">
      <c r="F83" s="116"/>
      <c r="G83" s="117"/>
      <c r="H83" s="118"/>
      <c r="M83" s="123"/>
    </row>
    <row r="84" spans="6:13" x14ac:dyDescent="0.2">
      <c r="F84" s="116"/>
      <c r="G84" s="117"/>
      <c r="H84" s="118"/>
      <c r="M84" s="123"/>
    </row>
    <row r="85" spans="6:13" x14ac:dyDescent="0.2">
      <c r="F85" s="116"/>
      <c r="G85" s="117"/>
      <c r="H85" s="118"/>
      <c r="M85" s="123"/>
    </row>
    <row r="86" spans="6:13" x14ac:dyDescent="0.2">
      <c r="F86" s="116"/>
      <c r="G86" s="117"/>
      <c r="H86" s="118"/>
      <c r="M86" s="123"/>
    </row>
    <row r="87" spans="6:13" x14ac:dyDescent="0.2">
      <c r="F87" s="116"/>
      <c r="G87" s="117"/>
      <c r="H87" s="118"/>
      <c r="M87" s="123"/>
    </row>
    <row r="88" spans="6:13" x14ac:dyDescent="0.2">
      <c r="F88" s="116"/>
      <c r="G88" s="117"/>
      <c r="H88" s="118"/>
      <c r="M88" s="123"/>
    </row>
    <row r="89" spans="6:13" x14ac:dyDescent="0.2">
      <c r="F89" s="116"/>
      <c r="G89" s="117"/>
      <c r="H89" s="118"/>
      <c r="M89" s="123"/>
    </row>
    <row r="90" spans="6:13" x14ac:dyDescent="0.2">
      <c r="F90" s="116"/>
      <c r="G90" s="117"/>
      <c r="H90" s="118"/>
      <c r="M90" s="123"/>
    </row>
    <row r="91" spans="6:13" x14ac:dyDescent="0.2">
      <c r="F91" s="116"/>
      <c r="G91" s="117"/>
      <c r="H91" s="118"/>
      <c r="M91" s="123"/>
    </row>
    <row r="92" spans="6:13" x14ac:dyDescent="0.2">
      <c r="F92" s="116"/>
      <c r="G92" s="117"/>
      <c r="H92" s="118"/>
      <c r="M92" s="123"/>
    </row>
    <row r="93" spans="6:13" x14ac:dyDescent="0.2">
      <c r="F93" s="116"/>
      <c r="G93" s="117"/>
      <c r="H93" s="118"/>
      <c r="M93" s="123"/>
    </row>
    <row r="94" spans="6:13" x14ac:dyDescent="0.2">
      <c r="F94" s="116"/>
      <c r="G94" s="117"/>
      <c r="H94" s="118"/>
      <c r="M94" s="123"/>
    </row>
    <row r="95" spans="6:13" x14ac:dyDescent="0.2">
      <c r="F95" s="116"/>
      <c r="G95" s="117"/>
      <c r="H95" s="118"/>
      <c r="M95" s="123"/>
    </row>
    <row r="96" spans="6:13" x14ac:dyDescent="0.2">
      <c r="F96" s="116"/>
      <c r="G96" s="117"/>
      <c r="H96" s="118"/>
      <c r="M96" s="123"/>
    </row>
    <row r="97" spans="6:13" x14ac:dyDescent="0.2">
      <c r="F97" s="116"/>
      <c r="G97" s="117"/>
      <c r="H97" s="118"/>
      <c r="M97" s="123"/>
    </row>
    <row r="98" spans="6:13" x14ac:dyDescent="0.2">
      <c r="F98" s="116"/>
      <c r="G98" s="117"/>
      <c r="H98" s="118"/>
      <c r="M98" s="123"/>
    </row>
    <row r="99" spans="6:13" x14ac:dyDescent="0.2">
      <c r="F99" s="116"/>
      <c r="G99" s="117"/>
      <c r="H99" s="118"/>
      <c r="M99" s="123"/>
    </row>
    <row r="100" spans="6:13" x14ac:dyDescent="0.2">
      <c r="F100" s="116"/>
      <c r="G100" s="117"/>
      <c r="H100" s="118"/>
      <c r="M100" s="123"/>
    </row>
    <row r="101" spans="6:13" x14ac:dyDescent="0.2">
      <c r="F101" s="116"/>
      <c r="G101" s="117"/>
      <c r="H101" s="118"/>
      <c r="M101" s="123"/>
    </row>
    <row r="102" spans="6:13" x14ac:dyDescent="0.2">
      <c r="F102" s="116"/>
      <c r="G102" s="117"/>
      <c r="H102" s="118"/>
      <c r="M102" s="123"/>
    </row>
    <row r="103" spans="6:13" x14ac:dyDescent="0.2">
      <c r="F103" s="116"/>
      <c r="G103" s="117"/>
      <c r="H103" s="118"/>
      <c r="M103" s="123"/>
    </row>
    <row r="104" spans="6:13" x14ac:dyDescent="0.2">
      <c r="F104" s="116"/>
      <c r="G104" s="117"/>
      <c r="H104" s="118"/>
      <c r="M104" s="123"/>
    </row>
    <row r="105" spans="6:13" x14ac:dyDescent="0.2">
      <c r="F105" s="116"/>
      <c r="G105" s="117"/>
      <c r="H105" s="118"/>
      <c r="M105" s="123"/>
    </row>
    <row r="106" spans="6:13" x14ac:dyDescent="0.2">
      <c r="F106" s="116"/>
      <c r="G106" s="117"/>
      <c r="H106" s="118"/>
      <c r="M106" s="123"/>
    </row>
    <row r="107" spans="6:13" x14ac:dyDescent="0.2">
      <c r="F107" s="116"/>
      <c r="G107" s="117"/>
      <c r="H107" s="118"/>
      <c r="M107" s="123"/>
    </row>
    <row r="108" spans="6:13" x14ac:dyDescent="0.2">
      <c r="F108" s="116"/>
      <c r="G108" s="117"/>
      <c r="H108" s="118"/>
      <c r="M108" s="123"/>
    </row>
    <row r="109" spans="6:13" x14ac:dyDescent="0.2">
      <c r="F109" s="116"/>
      <c r="G109" s="117"/>
      <c r="H109" s="118"/>
      <c r="M109" s="123"/>
    </row>
    <row r="110" spans="6:13" x14ac:dyDescent="0.2">
      <c r="F110" s="116"/>
      <c r="G110" s="117"/>
      <c r="H110" s="118"/>
      <c r="M110" s="123"/>
    </row>
    <row r="111" spans="6:13" x14ac:dyDescent="0.2">
      <c r="F111" s="116"/>
      <c r="G111" s="117"/>
      <c r="H111" s="118"/>
      <c r="M111" s="123"/>
    </row>
    <row r="112" spans="6:13" x14ac:dyDescent="0.2">
      <c r="F112" s="116"/>
      <c r="G112" s="117"/>
      <c r="H112" s="118"/>
      <c r="M112" s="123"/>
    </row>
    <row r="113" spans="6:13" x14ac:dyDescent="0.2">
      <c r="F113" s="116"/>
      <c r="G113" s="117"/>
      <c r="H113" s="118"/>
      <c r="M113" s="123"/>
    </row>
    <row r="114" spans="6:13" x14ac:dyDescent="0.2">
      <c r="F114" s="116"/>
      <c r="G114" s="117"/>
      <c r="H114" s="118"/>
      <c r="M114" s="123"/>
    </row>
    <row r="115" spans="6:13" x14ac:dyDescent="0.2">
      <c r="F115" s="116"/>
      <c r="G115" s="117"/>
      <c r="H115" s="118"/>
      <c r="M115" s="123"/>
    </row>
    <row r="116" spans="6:13" x14ac:dyDescent="0.2">
      <c r="F116" s="116"/>
      <c r="G116" s="117"/>
      <c r="H116" s="118"/>
      <c r="M116" s="123"/>
    </row>
    <row r="117" spans="6:13" x14ac:dyDescent="0.2">
      <c r="F117" s="116"/>
      <c r="G117" s="117"/>
      <c r="H117" s="118"/>
      <c r="M117" s="123"/>
    </row>
    <row r="118" spans="6:13" x14ac:dyDescent="0.2">
      <c r="F118" s="116"/>
      <c r="G118" s="117"/>
      <c r="H118" s="118"/>
      <c r="M118" s="123"/>
    </row>
    <row r="119" spans="6:13" x14ac:dyDescent="0.2">
      <c r="F119" s="116"/>
      <c r="G119" s="117"/>
      <c r="H119" s="118"/>
      <c r="M119" s="123"/>
    </row>
    <row r="120" spans="6:13" x14ac:dyDescent="0.2">
      <c r="F120" s="116"/>
      <c r="G120" s="117"/>
      <c r="H120" s="118"/>
      <c r="M120" s="123"/>
    </row>
    <row r="121" spans="6:13" x14ac:dyDescent="0.2">
      <c r="F121" s="116"/>
      <c r="G121" s="117"/>
      <c r="H121" s="118"/>
      <c r="M121" s="123"/>
    </row>
    <row r="122" spans="6:13" x14ac:dyDescent="0.2">
      <c r="F122" s="116"/>
      <c r="G122" s="117"/>
      <c r="H122" s="118"/>
      <c r="M122" s="123"/>
    </row>
    <row r="123" spans="6:13" x14ac:dyDescent="0.2">
      <c r="F123" s="116"/>
      <c r="G123" s="117"/>
      <c r="H123" s="118"/>
      <c r="M123" s="123"/>
    </row>
    <row r="124" spans="6:13" x14ac:dyDescent="0.2">
      <c r="F124" s="116"/>
      <c r="G124" s="117"/>
      <c r="H124" s="118"/>
      <c r="M124" s="123"/>
    </row>
    <row r="125" spans="6:13" x14ac:dyDescent="0.2">
      <c r="F125" s="116"/>
      <c r="G125" s="117"/>
      <c r="H125" s="118"/>
      <c r="M125" s="123"/>
    </row>
    <row r="126" spans="6:13" x14ac:dyDescent="0.2">
      <c r="F126" s="116"/>
      <c r="G126" s="117"/>
      <c r="H126" s="118"/>
      <c r="M126" s="123"/>
    </row>
    <row r="127" spans="6:13" x14ac:dyDescent="0.2">
      <c r="F127" s="116"/>
      <c r="G127" s="117"/>
      <c r="H127" s="118"/>
      <c r="M127" s="123"/>
    </row>
    <row r="128" spans="6:13" x14ac:dyDescent="0.2">
      <c r="F128" s="116"/>
      <c r="G128" s="117"/>
      <c r="H128" s="118"/>
      <c r="M128" s="123"/>
    </row>
    <row r="129" spans="6:13" x14ac:dyDescent="0.2">
      <c r="F129" s="116"/>
      <c r="G129" s="117"/>
      <c r="H129" s="118"/>
      <c r="M129" s="123"/>
    </row>
    <row r="130" spans="6:13" x14ac:dyDescent="0.2">
      <c r="F130" s="116"/>
      <c r="G130" s="117"/>
      <c r="H130" s="118"/>
      <c r="M130" s="123"/>
    </row>
    <row r="131" spans="6:13" x14ac:dyDescent="0.2">
      <c r="F131" s="116"/>
      <c r="G131" s="117"/>
      <c r="H131" s="118"/>
      <c r="M131" s="123"/>
    </row>
    <row r="132" spans="6:13" x14ac:dyDescent="0.2">
      <c r="F132" s="116"/>
      <c r="G132" s="117"/>
      <c r="H132" s="118"/>
      <c r="M132" s="123"/>
    </row>
    <row r="133" spans="6:13" x14ac:dyDescent="0.2">
      <c r="F133" s="116"/>
      <c r="G133" s="117"/>
      <c r="H133" s="118"/>
      <c r="M133" s="123"/>
    </row>
    <row r="134" spans="6:13" x14ac:dyDescent="0.2">
      <c r="F134" s="116"/>
      <c r="G134" s="117"/>
      <c r="H134" s="118"/>
      <c r="M134" s="123"/>
    </row>
    <row r="135" spans="6:13" x14ac:dyDescent="0.2">
      <c r="F135" s="116"/>
      <c r="G135" s="117"/>
      <c r="H135" s="118"/>
      <c r="M135" s="123"/>
    </row>
    <row r="136" spans="6:13" x14ac:dyDescent="0.2">
      <c r="F136" s="116"/>
      <c r="G136" s="117"/>
      <c r="H136" s="118"/>
      <c r="M136" s="123"/>
    </row>
    <row r="137" spans="6:13" x14ac:dyDescent="0.2">
      <c r="F137" s="116"/>
      <c r="G137" s="117"/>
      <c r="H137" s="118"/>
      <c r="M137" s="123"/>
    </row>
    <row r="138" spans="6:13" x14ac:dyDescent="0.2">
      <c r="F138" s="116"/>
      <c r="G138" s="117"/>
      <c r="H138" s="118"/>
      <c r="M138" s="123"/>
    </row>
    <row r="139" spans="6:13" x14ac:dyDescent="0.2">
      <c r="F139" s="116"/>
      <c r="G139" s="117"/>
      <c r="H139" s="118"/>
      <c r="M139" s="123"/>
    </row>
    <row r="140" spans="6:13" x14ac:dyDescent="0.2">
      <c r="F140" s="116"/>
      <c r="G140" s="117"/>
      <c r="H140" s="118"/>
      <c r="M140" s="123"/>
    </row>
    <row r="141" spans="6:13" x14ac:dyDescent="0.2">
      <c r="F141" s="116"/>
      <c r="G141" s="117"/>
      <c r="H141" s="118"/>
      <c r="M141" s="123"/>
    </row>
    <row r="142" spans="6:13" x14ac:dyDescent="0.2">
      <c r="F142" s="116"/>
      <c r="G142" s="117"/>
      <c r="H142" s="118"/>
      <c r="M142" s="123"/>
    </row>
    <row r="143" spans="6:13" x14ac:dyDescent="0.2">
      <c r="F143" s="116"/>
      <c r="G143" s="117"/>
      <c r="H143" s="118"/>
      <c r="M143" s="123"/>
    </row>
    <row r="144" spans="6:13" x14ac:dyDescent="0.2">
      <c r="F144" s="116"/>
      <c r="G144" s="117"/>
      <c r="H144" s="118"/>
      <c r="M144" s="123"/>
    </row>
    <row r="145" spans="6:13" x14ac:dyDescent="0.2">
      <c r="F145" s="116"/>
      <c r="G145" s="117"/>
      <c r="H145" s="118"/>
      <c r="M145" s="123"/>
    </row>
    <row r="146" spans="6:13" x14ac:dyDescent="0.2">
      <c r="F146" s="116"/>
      <c r="G146" s="117"/>
      <c r="H146" s="118"/>
      <c r="M146" s="123"/>
    </row>
    <row r="147" spans="6:13" x14ac:dyDescent="0.2">
      <c r="F147" s="116"/>
      <c r="G147" s="117"/>
      <c r="H147" s="118"/>
      <c r="M147" s="123"/>
    </row>
    <row r="148" spans="6:13" x14ac:dyDescent="0.2">
      <c r="F148" s="116"/>
      <c r="G148" s="117"/>
      <c r="H148" s="118"/>
      <c r="M148" s="123"/>
    </row>
    <row r="149" spans="6:13" x14ac:dyDescent="0.2">
      <c r="F149" s="116"/>
      <c r="G149" s="117"/>
      <c r="H149" s="118"/>
      <c r="M149" s="123"/>
    </row>
    <row r="150" spans="6:13" x14ac:dyDescent="0.2">
      <c r="F150" s="116"/>
      <c r="G150" s="117"/>
      <c r="H150" s="118"/>
      <c r="M150" s="123"/>
    </row>
    <row r="151" spans="6:13" x14ac:dyDescent="0.2">
      <c r="F151" s="116"/>
      <c r="G151" s="117"/>
      <c r="H151" s="118"/>
      <c r="M151" s="123"/>
    </row>
    <row r="152" spans="6:13" x14ac:dyDescent="0.2">
      <c r="F152" s="116"/>
      <c r="G152" s="117"/>
      <c r="H152" s="118"/>
      <c r="M152" s="123"/>
    </row>
    <row r="153" spans="6:13" x14ac:dyDescent="0.2">
      <c r="F153" s="116"/>
      <c r="G153" s="117"/>
      <c r="H153" s="118"/>
      <c r="M153" s="123"/>
    </row>
    <row r="154" spans="6:13" x14ac:dyDescent="0.2">
      <c r="F154" s="116"/>
      <c r="G154" s="117"/>
      <c r="H154" s="118"/>
      <c r="M154" s="123"/>
    </row>
    <row r="155" spans="6:13" x14ac:dyDescent="0.2">
      <c r="F155" s="116"/>
      <c r="G155" s="117"/>
      <c r="H155" s="118"/>
      <c r="M155" s="123"/>
    </row>
    <row r="156" spans="6:13" x14ac:dyDescent="0.2">
      <c r="F156" s="116"/>
      <c r="G156" s="117"/>
      <c r="H156" s="118"/>
      <c r="M156" s="123"/>
    </row>
    <row r="157" spans="6:13" x14ac:dyDescent="0.2">
      <c r="F157" s="116"/>
      <c r="G157" s="117"/>
      <c r="H157" s="118"/>
      <c r="M157" s="123"/>
    </row>
    <row r="158" spans="6:13" x14ac:dyDescent="0.2">
      <c r="F158" s="116"/>
      <c r="G158" s="117"/>
      <c r="H158" s="118"/>
      <c r="M158" s="123"/>
    </row>
    <row r="159" spans="6:13" x14ac:dyDescent="0.2">
      <c r="F159" s="116"/>
      <c r="G159" s="117"/>
      <c r="H159" s="118"/>
      <c r="M159" s="123"/>
    </row>
    <row r="160" spans="6:13" x14ac:dyDescent="0.2">
      <c r="F160" s="116"/>
      <c r="G160" s="117"/>
      <c r="H160" s="118"/>
      <c r="M160" s="123"/>
    </row>
    <row r="161" spans="6:13" x14ac:dyDescent="0.2">
      <c r="F161" s="116"/>
      <c r="G161" s="117"/>
      <c r="H161" s="118"/>
      <c r="M161" s="123"/>
    </row>
    <row r="162" spans="6:13" x14ac:dyDescent="0.2">
      <c r="F162" s="116"/>
      <c r="G162" s="117"/>
      <c r="H162" s="118"/>
      <c r="M162" s="123"/>
    </row>
    <row r="163" spans="6:13" x14ac:dyDescent="0.2">
      <c r="F163" s="116"/>
      <c r="G163" s="117"/>
      <c r="H163" s="118"/>
      <c r="M163" s="123"/>
    </row>
    <row r="164" spans="6:13" x14ac:dyDescent="0.2">
      <c r="F164" s="116"/>
      <c r="G164" s="117"/>
      <c r="H164" s="118"/>
      <c r="M164" s="123"/>
    </row>
    <row r="165" spans="6:13" x14ac:dyDescent="0.2">
      <c r="F165" s="116"/>
      <c r="G165" s="117"/>
      <c r="H165" s="118"/>
      <c r="M165" s="123"/>
    </row>
    <row r="166" spans="6:13" x14ac:dyDescent="0.2">
      <c r="F166" s="116"/>
      <c r="G166" s="117"/>
      <c r="H166" s="118"/>
      <c r="M166" s="123"/>
    </row>
    <row r="167" spans="6:13" x14ac:dyDescent="0.2">
      <c r="F167" s="116"/>
      <c r="G167" s="117"/>
      <c r="H167" s="118"/>
      <c r="M167" s="123"/>
    </row>
    <row r="168" spans="6:13" x14ac:dyDescent="0.2">
      <c r="F168" s="116"/>
      <c r="G168" s="117"/>
      <c r="H168" s="118"/>
      <c r="M168" s="123"/>
    </row>
    <row r="169" spans="6:13" x14ac:dyDescent="0.2">
      <c r="F169" s="116"/>
      <c r="G169" s="117"/>
      <c r="H169" s="118"/>
      <c r="M169" s="123"/>
    </row>
    <row r="170" spans="6:13" x14ac:dyDescent="0.2">
      <c r="F170" s="116"/>
      <c r="G170" s="117"/>
      <c r="H170" s="118"/>
      <c r="M170" s="123"/>
    </row>
    <row r="171" spans="6:13" x14ac:dyDescent="0.2">
      <c r="F171" s="116"/>
      <c r="G171" s="117"/>
      <c r="H171" s="118"/>
      <c r="M171" s="123"/>
    </row>
    <row r="172" spans="6:13" x14ac:dyDescent="0.2">
      <c r="F172" s="116"/>
      <c r="G172" s="117"/>
      <c r="H172" s="118"/>
      <c r="M172" s="123"/>
    </row>
    <row r="173" spans="6:13" x14ac:dyDescent="0.2">
      <c r="F173" s="116"/>
      <c r="G173" s="117"/>
      <c r="H173" s="118"/>
      <c r="M173" s="123"/>
    </row>
    <row r="174" spans="6:13" x14ac:dyDescent="0.2">
      <c r="F174" s="116"/>
      <c r="G174" s="117"/>
      <c r="H174" s="118"/>
      <c r="M174" s="123"/>
    </row>
    <row r="175" spans="6:13" x14ac:dyDescent="0.2">
      <c r="F175" s="116"/>
      <c r="G175" s="117"/>
      <c r="H175" s="118"/>
      <c r="M175" s="123"/>
    </row>
    <row r="176" spans="6:13" x14ac:dyDescent="0.2">
      <c r="F176" s="116"/>
      <c r="G176" s="117"/>
      <c r="H176" s="118"/>
      <c r="M176" s="123"/>
    </row>
    <row r="177" spans="6:13" x14ac:dyDescent="0.2">
      <c r="F177" s="116"/>
      <c r="G177" s="117"/>
      <c r="H177" s="118"/>
      <c r="M177" s="123"/>
    </row>
    <row r="178" spans="6:13" x14ac:dyDescent="0.2">
      <c r="F178" s="116"/>
      <c r="G178" s="117"/>
      <c r="H178" s="118"/>
      <c r="M178" s="123"/>
    </row>
    <row r="179" spans="6:13" x14ac:dyDescent="0.2">
      <c r="F179" s="116"/>
      <c r="G179" s="117"/>
      <c r="H179" s="118"/>
      <c r="M179" s="123"/>
    </row>
    <row r="180" spans="6:13" x14ac:dyDescent="0.2">
      <c r="F180" s="116"/>
      <c r="G180" s="117"/>
      <c r="H180" s="118"/>
      <c r="M180" s="123"/>
    </row>
    <row r="181" spans="6:13" x14ac:dyDescent="0.2">
      <c r="F181" s="116"/>
      <c r="G181" s="117"/>
      <c r="H181" s="118"/>
      <c r="M181" s="123"/>
    </row>
    <row r="182" spans="6:13" x14ac:dyDescent="0.2">
      <c r="F182" s="116"/>
      <c r="G182" s="117"/>
      <c r="H182" s="118"/>
      <c r="M182" s="123"/>
    </row>
    <row r="183" spans="6:13" x14ac:dyDescent="0.2">
      <c r="F183" s="116"/>
      <c r="G183" s="117"/>
      <c r="H183" s="118"/>
      <c r="M183" s="123"/>
    </row>
    <row r="184" spans="6:13" x14ac:dyDescent="0.2">
      <c r="F184" s="116"/>
      <c r="G184" s="117"/>
      <c r="H184" s="118"/>
      <c r="M184" s="123"/>
    </row>
    <row r="185" spans="6:13" x14ac:dyDescent="0.2">
      <c r="F185" s="116"/>
      <c r="G185" s="117"/>
      <c r="H185" s="118"/>
      <c r="M185" s="123"/>
    </row>
    <row r="186" spans="6:13" x14ac:dyDescent="0.2">
      <c r="F186" s="116"/>
      <c r="G186" s="117"/>
      <c r="H186" s="118"/>
      <c r="M186" s="123"/>
    </row>
    <row r="187" spans="6:13" x14ac:dyDescent="0.2">
      <c r="F187" s="116"/>
      <c r="G187" s="117"/>
      <c r="H187" s="118"/>
      <c r="M187" s="123"/>
    </row>
    <row r="188" spans="6:13" x14ac:dyDescent="0.2">
      <c r="F188" s="116"/>
      <c r="G188" s="117"/>
      <c r="H188" s="118"/>
      <c r="M188" s="123"/>
    </row>
    <row r="189" spans="6:13" x14ac:dyDescent="0.2">
      <c r="F189" s="116"/>
      <c r="G189" s="117"/>
      <c r="H189" s="118"/>
      <c r="M189" s="123"/>
    </row>
    <row r="190" spans="6:13" x14ac:dyDescent="0.2">
      <c r="F190" s="116"/>
      <c r="G190" s="117"/>
      <c r="H190" s="118"/>
      <c r="M190" s="123"/>
    </row>
    <row r="191" spans="6:13" x14ac:dyDescent="0.2">
      <c r="F191" s="116"/>
      <c r="G191" s="117"/>
      <c r="H191" s="118"/>
      <c r="M191" s="123"/>
    </row>
    <row r="192" spans="6:13" x14ac:dyDescent="0.2">
      <c r="F192" s="116"/>
      <c r="G192" s="117"/>
      <c r="H192" s="118"/>
      <c r="M192" s="123"/>
    </row>
    <row r="193" spans="6:13" x14ac:dyDescent="0.2">
      <c r="F193" s="116"/>
      <c r="G193" s="117"/>
      <c r="H193" s="118"/>
      <c r="M193" s="123"/>
    </row>
    <row r="194" spans="6:13" x14ac:dyDescent="0.2">
      <c r="F194" s="116"/>
      <c r="G194" s="117"/>
      <c r="H194" s="118"/>
      <c r="M194" s="123"/>
    </row>
    <row r="195" spans="6:13" x14ac:dyDescent="0.2">
      <c r="F195" s="116"/>
      <c r="G195" s="117"/>
      <c r="H195" s="118"/>
      <c r="M195" s="123"/>
    </row>
    <row r="196" spans="6:13" x14ac:dyDescent="0.2">
      <c r="F196" s="116"/>
      <c r="G196" s="117"/>
      <c r="H196" s="118"/>
      <c r="M196" s="123"/>
    </row>
    <row r="197" spans="6:13" x14ac:dyDescent="0.2">
      <c r="F197" s="116"/>
      <c r="G197" s="117"/>
      <c r="H197" s="118"/>
      <c r="M197" s="123"/>
    </row>
    <row r="198" spans="6:13" x14ac:dyDescent="0.2">
      <c r="F198" s="116"/>
      <c r="G198" s="117"/>
      <c r="H198" s="118"/>
      <c r="M198" s="123"/>
    </row>
    <row r="199" spans="6:13" x14ac:dyDescent="0.2">
      <c r="F199" s="116"/>
      <c r="G199" s="117"/>
      <c r="H199" s="118"/>
      <c r="M199" s="123"/>
    </row>
    <row r="200" spans="6:13" x14ac:dyDescent="0.2">
      <c r="F200" s="116"/>
      <c r="G200" s="117"/>
      <c r="H200" s="118"/>
      <c r="M200" s="123"/>
    </row>
    <row r="201" spans="6:13" x14ac:dyDescent="0.2">
      <c r="F201" s="116"/>
      <c r="G201" s="117"/>
      <c r="H201" s="118"/>
      <c r="M201" s="123"/>
    </row>
    <row r="202" spans="6:13" x14ac:dyDescent="0.2">
      <c r="F202" s="116"/>
      <c r="G202" s="117"/>
      <c r="H202" s="118"/>
      <c r="M202" s="123"/>
    </row>
    <row r="203" spans="6:13" x14ac:dyDescent="0.2">
      <c r="F203" s="116"/>
      <c r="G203" s="117"/>
      <c r="H203" s="118"/>
      <c r="M203" s="123"/>
    </row>
    <row r="204" spans="6:13" x14ac:dyDescent="0.2">
      <c r="F204" s="116"/>
      <c r="G204" s="117"/>
      <c r="H204" s="118"/>
      <c r="M204" s="123"/>
    </row>
    <row r="205" spans="6:13" x14ac:dyDescent="0.2">
      <c r="F205" s="116"/>
      <c r="G205" s="117"/>
      <c r="H205" s="118"/>
      <c r="M205" s="123"/>
    </row>
    <row r="206" spans="6:13" x14ac:dyDescent="0.2">
      <c r="F206" s="116"/>
      <c r="G206" s="117"/>
      <c r="H206" s="118"/>
      <c r="M206" s="123"/>
    </row>
    <row r="207" spans="6:13" x14ac:dyDescent="0.2">
      <c r="F207" s="116"/>
      <c r="G207" s="117"/>
      <c r="H207" s="118"/>
      <c r="M207" s="123"/>
    </row>
    <row r="208" spans="6:13" x14ac:dyDescent="0.2">
      <c r="F208" s="116"/>
      <c r="G208" s="117"/>
      <c r="H208" s="118"/>
      <c r="M208" s="123"/>
    </row>
    <row r="209" spans="6:13" x14ac:dyDescent="0.2">
      <c r="F209" s="116"/>
      <c r="G209" s="117"/>
      <c r="H209" s="118"/>
      <c r="M209" s="123"/>
    </row>
    <row r="210" spans="6:13" x14ac:dyDescent="0.2">
      <c r="F210" s="116"/>
      <c r="G210" s="117"/>
      <c r="H210" s="118"/>
      <c r="M210" s="123"/>
    </row>
    <row r="211" spans="6:13" x14ac:dyDescent="0.2">
      <c r="F211" s="116"/>
      <c r="G211" s="117"/>
      <c r="H211" s="118"/>
      <c r="M211" s="123"/>
    </row>
    <row r="212" spans="6:13" x14ac:dyDescent="0.2">
      <c r="F212" s="116"/>
      <c r="G212" s="117"/>
      <c r="H212" s="118"/>
      <c r="M212" s="123"/>
    </row>
    <row r="213" spans="6:13" x14ac:dyDescent="0.2">
      <c r="F213" s="116"/>
      <c r="G213" s="117"/>
      <c r="H213" s="118"/>
      <c r="M213" s="123"/>
    </row>
    <row r="214" spans="6:13" x14ac:dyDescent="0.2">
      <c r="F214" s="116"/>
      <c r="G214" s="117"/>
      <c r="H214" s="118"/>
      <c r="M214" s="123"/>
    </row>
    <row r="215" spans="6:13" x14ac:dyDescent="0.2">
      <c r="F215" s="116"/>
      <c r="G215" s="117"/>
      <c r="H215" s="118"/>
      <c r="M215" s="123"/>
    </row>
    <row r="216" spans="6:13" x14ac:dyDescent="0.2">
      <c r="F216" s="116"/>
      <c r="G216" s="117"/>
      <c r="H216" s="118"/>
      <c r="M216" s="123"/>
    </row>
    <row r="217" spans="6:13" x14ac:dyDescent="0.2">
      <c r="F217" s="116"/>
      <c r="G217" s="117"/>
      <c r="H217" s="118"/>
      <c r="M217" s="123"/>
    </row>
    <row r="218" spans="6:13" x14ac:dyDescent="0.2">
      <c r="F218" s="116"/>
      <c r="G218" s="117"/>
      <c r="H218" s="118"/>
      <c r="M218" s="123"/>
    </row>
    <row r="219" spans="6:13" x14ac:dyDescent="0.2">
      <c r="F219" s="116"/>
      <c r="G219" s="117"/>
      <c r="H219" s="118"/>
      <c r="M219" s="123"/>
    </row>
    <row r="220" spans="6:13" x14ac:dyDescent="0.2">
      <c r="F220" s="116"/>
      <c r="G220" s="117"/>
      <c r="H220" s="118"/>
      <c r="M220" s="123"/>
    </row>
    <row r="221" spans="6:13" x14ac:dyDescent="0.2">
      <c r="F221" s="116"/>
      <c r="G221" s="117"/>
      <c r="H221" s="118"/>
      <c r="M221" s="123"/>
    </row>
    <row r="222" spans="6:13" x14ac:dyDescent="0.2">
      <c r="F222" s="116"/>
      <c r="G222" s="117"/>
      <c r="H222" s="118"/>
      <c r="M222" s="123"/>
    </row>
    <row r="223" spans="6:13" x14ac:dyDescent="0.2">
      <c r="F223" s="116"/>
      <c r="G223" s="117"/>
      <c r="H223" s="118"/>
      <c r="M223" s="123"/>
    </row>
    <row r="224" spans="6:13" x14ac:dyDescent="0.2">
      <c r="F224" s="116"/>
      <c r="G224" s="117"/>
      <c r="H224" s="118"/>
      <c r="M224" s="123"/>
    </row>
    <row r="225" spans="6:13" x14ac:dyDescent="0.2">
      <c r="F225" s="116"/>
      <c r="G225" s="117"/>
      <c r="H225" s="118"/>
      <c r="M225" s="123"/>
    </row>
    <row r="226" spans="6:13" x14ac:dyDescent="0.2">
      <c r="F226" s="116"/>
      <c r="G226" s="117"/>
      <c r="H226" s="118"/>
      <c r="M226" s="123"/>
    </row>
    <row r="227" spans="6:13" x14ac:dyDescent="0.2">
      <c r="F227" s="116"/>
      <c r="G227" s="117"/>
      <c r="H227" s="118"/>
      <c r="M227" s="123"/>
    </row>
    <row r="228" spans="6:13" x14ac:dyDescent="0.2">
      <c r="F228" s="116"/>
      <c r="G228" s="117"/>
      <c r="H228" s="118"/>
      <c r="M228" s="123"/>
    </row>
    <row r="229" spans="6:13" x14ac:dyDescent="0.2">
      <c r="F229" s="116"/>
      <c r="G229" s="117"/>
      <c r="H229" s="118"/>
      <c r="M229" s="123"/>
    </row>
    <row r="230" spans="6:13" x14ac:dyDescent="0.2">
      <c r="F230" s="116"/>
      <c r="G230" s="117"/>
      <c r="H230" s="118"/>
      <c r="M230" s="123"/>
    </row>
    <row r="231" spans="6:13" x14ac:dyDescent="0.2">
      <c r="F231" s="116"/>
      <c r="G231" s="117"/>
      <c r="H231" s="118"/>
      <c r="M231" s="123"/>
    </row>
    <row r="232" spans="6:13" x14ac:dyDescent="0.2">
      <c r="F232" s="116"/>
      <c r="G232" s="117"/>
      <c r="H232" s="118"/>
      <c r="M232" s="123"/>
    </row>
    <row r="233" spans="6:13" x14ac:dyDescent="0.2">
      <c r="F233" s="116"/>
      <c r="G233" s="117"/>
      <c r="H233" s="118"/>
      <c r="M233" s="123"/>
    </row>
    <row r="234" spans="6:13" x14ac:dyDescent="0.2">
      <c r="F234" s="116"/>
      <c r="G234" s="117"/>
      <c r="H234" s="118"/>
      <c r="M234" s="123"/>
    </row>
    <row r="235" spans="6:13" x14ac:dyDescent="0.2">
      <c r="F235" s="116"/>
      <c r="G235" s="117"/>
      <c r="H235" s="118"/>
      <c r="M235" s="123"/>
    </row>
    <row r="236" spans="6:13" x14ac:dyDescent="0.2">
      <c r="F236" s="116"/>
      <c r="G236" s="117"/>
      <c r="H236" s="118"/>
      <c r="M236" s="123"/>
    </row>
    <row r="237" spans="6:13" x14ac:dyDescent="0.2">
      <c r="F237" s="116"/>
      <c r="G237" s="117"/>
      <c r="H237" s="118"/>
      <c r="M237" s="123"/>
    </row>
    <row r="238" spans="6:13" x14ac:dyDescent="0.2">
      <c r="F238" s="116"/>
      <c r="G238" s="117"/>
      <c r="H238" s="118"/>
      <c r="M238" s="123"/>
    </row>
    <row r="239" spans="6:13" x14ac:dyDescent="0.2">
      <c r="F239" s="116"/>
      <c r="G239" s="117"/>
      <c r="H239" s="118"/>
      <c r="M239" s="123"/>
    </row>
    <row r="240" spans="6:13" x14ac:dyDescent="0.2">
      <c r="F240" s="116"/>
      <c r="G240" s="117"/>
      <c r="H240" s="118"/>
      <c r="M240" s="123"/>
    </row>
    <row r="241" spans="6:13" x14ac:dyDescent="0.2">
      <c r="F241" s="116"/>
      <c r="G241" s="117"/>
      <c r="H241" s="118"/>
      <c r="M241" s="123"/>
    </row>
    <row r="242" spans="6:13" x14ac:dyDescent="0.2">
      <c r="F242" s="116"/>
      <c r="G242" s="117"/>
      <c r="H242" s="118"/>
      <c r="M242" s="123"/>
    </row>
    <row r="243" spans="6:13" x14ac:dyDescent="0.2">
      <c r="F243" s="116"/>
      <c r="G243" s="117"/>
      <c r="H243" s="118"/>
      <c r="M243" s="123"/>
    </row>
    <row r="244" spans="6:13" x14ac:dyDescent="0.2">
      <c r="F244" s="116"/>
      <c r="G244" s="117"/>
      <c r="H244" s="118"/>
      <c r="M244" s="123"/>
    </row>
    <row r="245" spans="6:13" x14ac:dyDescent="0.2">
      <c r="F245" s="116"/>
      <c r="G245" s="117"/>
      <c r="H245" s="118"/>
      <c r="M245" s="123"/>
    </row>
    <row r="246" spans="6:13" x14ac:dyDescent="0.2">
      <c r="F246" s="124"/>
      <c r="G246" s="117"/>
      <c r="H246" s="118"/>
      <c r="M246" s="123"/>
    </row>
    <row r="247" spans="6:13" x14ac:dyDescent="0.2">
      <c r="F247" s="124"/>
      <c r="G247" s="117"/>
      <c r="H247" s="118"/>
      <c r="M247" s="123"/>
    </row>
    <row r="248" spans="6:13" x14ac:dyDescent="0.2">
      <c r="F248" s="124"/>
      <c r="G248" s="117"/>
      <c r="H248" s="118"/>
      <c r="M248" s="123"/>
    </row>
    <row r="249" spans="6:13" x14ac:dyDescent="0.2">
      <c r="F249" s="124"/>
      <c r="G249" s="117"/>
      <c r="H249" s="118"/>
      <c r="M249" s="123"/>
    </row>
    <row r="250" spans="6:13" x14ac:dyDescent="0.2">
      <c r="F250" s="124"/>
      <c r="G250" s="117"/>
      <c r="H250" s="118"/>
      <c r="M250" s="123"/>
    </row>
    <row r="251" spans="6:13" x14ac:dyDescent="0.2">
      <c r="F251" s="124"/>
      <c r="G251" s="117"/>
      <c r="H251" s="118"/>
      <c r="M251" s="123"/>
    </row>
    <row r="252" spans="6:13" x14ac:dyDescent="0.2">
      <c r="F252" s="124"/>
      <c r="G252" s="117"/>
      <c r="H252" s="118"/>
      <c r="M252" s="123"/>
    </row>
    <row r="253" spans="6:13" x14ac:dyDescent="0.2">
      <c r="F253" s="124"/>
      <c r="G253" s="117"/>
      <c r="H253" s="118"/>
      <c r="M253" s="123"/>
    </row>
    <row r="254" spans="6:13" x14ac:dyDescent="0.2">
      <c r="F254" s="124"/>
      <c r="G254" s="117"/>
      <c r="H254" s="118"/>
      <c r="M254" s="123"/>
    </row>
    <row r="255" spans="6:13" x14ac:dyDescent="0.2">
      <c r="F255" s="124"/>
      <c r="G255" s="117"/>
      <c r="H255" s="118"/>
      <c r="M255" s="123"/>
    </row>
    <row r="256" spans="6:13" x14ac:dyDescent="0.2">
      <c r="F256" s="124"/>
      <c r="G256" s="117"/>
      <c r="H256" s="118"/>
      <c r="M256" s="123"/>
    </row>
    <row r="257" spans="6:13" x14ac:dyDescent="0.2">
      <c r="F257" s="124"/>
      <c r="G257" s="117"/>
      <c r="H257" s="118"/>
      <c r="M257" s="123"/>
    </row>
    <row r="258" spans="6:13" x14ac:dyDescent="0.2">
      <c r="F258" s="124"/>
      <c r="G258" s="117"/>
      <c r="H258" s="118"/>
      <c r="M258" s="123"/>
    </row>
    <row r="259" spans="6:13" x14ac:dyDescent="0.2">
      <c r="F259" s="124"/>
      <c r="G259" s="117"/>
      <c r="H259" s="118"/>
      <c r="M259" s="123"/>
    </row>
    <row r="260" spans="6:13" x14ac:dyDescent="0.2">
      <c r="F260" s="124"/>
      <c r="G260" s="117"/>
      <c r="H260" s="118"/>
      <c r="M260" s="123"/>
    </row>
    <row r="261" spans="6:13" x14ac:dyDescent="0.2">
      <c r="F261" s="124"/>
      <c r="G261" s="117"/>
      <c r="H261" s="118"/>
      <c r="M261" s="123"/>
    </row>
    <row r="262" spans="6:13" x14ac:dyDescent="0.2">
      <c r="F262" s="124"/>
      <c r="G262" s="117"/>
      <c r="H262" s="118"/>
      <c r="M262" s="123"/>
    </row>
    <row r="263" spans="6:13" x14ac:dyDescent="0.2">
      <c r="F263" s="124"/>
      <c r="G263" s="117"/>
      <c r="H263" s="118"/>
      <c r="M263" s="123"/>
    </row>
    <row r="264" spans="6:13" x14ac:dyDescent="0.2">
      <c r="F264" s="124"/>
      <c r="G264" s="117"/>
      <c r="H264" s="118"/>
      <c r="M264" s="123"/>
    </row>
    <row r="265" spans="6:13" x14ac:dyDescent="0.2">
      <c r="F265" s="124"/>
      <c r="G265" s="117"/>
      <c r="H265" s="118"/>
      <c r="M265" s="123"/>
    </row>
    <row r="266" spans="6:13" x14ac:dyDescent="0.2">
      <c r="F266" s="124"/>
      <c r="G266" s="117"/>
      <c r="H266" s="118"/>
      <c r="M266" s="123"/>
    </row>
    <row r="267" spans="6:13" x14ac:dyDescent="0.2">
      <c r="F267" s="124"/>
      <c r="G267" s="117"/>
      <c r="H267" s="118"/>
      <c r="M267" s="123"/>
    </row>
    <row r="268" spans="6:13" x14ac:dyDescent="0.2">
      <c r="F268" s="124"/>
      <c r="G268" s="117"/>
      <c r="H268" s="118"/>
      <c r="M268" s="123"/>
    </row>
    <row r="269" spans="6:13" x14ac:dyDescent="0.2">
      <c r="F269" s="124"/>
      <c r="G269" s="117"/>
      <c r="H269" s="118"/>
      <c r="M269" s="123"/>
    </row>
    <row r="270" spans="6:13" x14ac:dyDescent="0.2">
      <c r="F270" s="124"/>
      <c r="G270" s="117"/>
      <c r="H270" s="118"/>
      <c r="M270" s="123"/>
    </row>
    <row r="271" spans="6:13" x14ac:dyDescent="0.2">
      <c r="F271" s="124"/>
      <c r="G271" s="117"/>
      <c r="H271" s="118"/>
      <c r="M271" s="123"/>
    </row>
    <row r="272" spans="6:13" x14ac:dyDescent="0.2">
      <c r="F272" s="124"/>
      <c r="G272" s="117"/>
      <c r="H272" s="118"/>
      <c r="M272" s="123"/>
    </row>
    <row r="273" spans="6:13" x14ac:dyDescent="0.2">
      <c r="F273" s="124"/>
      <c r="G273" s="117"/>
      <c r="H273" s="118"/>
      <c r="M273" s="123"/>
    </row>
    <row r="274" spans="6:13" x14ac:dyDescent="0.2">
      <c r="F274" s="124"/>
      <c r="G274" s="117"/>
      <c r="H274" s="118"/>
      <c r="M274" s="123"/>
    </row>
    <row r="275" spans="6:13" x14ac:dyDescent="0.2">
      <c r="F275" s="124"/>
      <c r="G275" s="117"/>
      <c r="H275" s="118"/>
      <c r="M275" s="123"/>
    </row>
    <row r="276" spans="6:13" x14ac:dyDescent="0.2">
      <c r="F276" s="124"/>
      <c r="G276" s="117"/>
      <c r="H276" s="118"/>
      <c r="M276" s="123"/>
    </row>
    <row r="277" spans="6:13" x14ac:dyDescent="0.2">
      <c r="F277" s="124"/>
      <c r="G277" s="117"/>
      <c r="H277" s="118"/>
      <c r="M277" s="123"/>
    </row>
    <row r="278" spans="6:13" x14ac:dyDescent="0.2">
      <c r="F278" s="124"/>
      <c r="G278" s="117"/>
      <c r="H278" s="118"/>
      <c r="M278" s="123"/>
    </row>
    <row r="279" spans="6:13" x14ac:dyDescent="0.2">
      <c r="F279" s="124"/>
      <c r="G279" s="117"/>
      <c r="H279" s="118"/>
      <c r="M279" s="123"/>
    </row>
    <row r="280" spans="6:13" x14ac:dyDescent="0.2">
      <c r="F280" s="124"/>
      <c r="G280" s="117"/>
      <c r="H280" s="118"/>
      <c r="M280" s="123"/>
    </row>
    <row r="281" spans="6:13" x14ac:dyDescent="0.2">
      <c r="F281" s="124"/>
      <c r="G281" s="117"/>
      <c r="H281" s="118"/>
      <c r="M281" s="123"/>
    </row>
    <row r="282" spans="6:13" x14ac:dyDescent="0.2">
      <c r="F282" s="124"/>
      <c r="G282" s="117"/>
      <c r="H282" s="118"/>
      <c r="M282" s="123"/>
    </row>
    <row r="283" spans="6:13" x14ac:dyDescent="0.2">
      <c r="F283" s="124"/>
      <c r="G283" s="117"/>
      <c r="H283" s="118"/>
      <c r="M283" s="123"/>
    </row>
    <row r="284" spans="6:13" x14ac:dyDescent="0.2">
      <c r="F284" s="124"/>
      <c r="G284" s="117"/>
      <c r="H284" s="118"/>
      <c r="M284" s="123"/>
    </row>
    <row r="285" spans="6:13" x14ac:dyDescent="0.2">
      <c r="F285" s="124"/>
      <c r="G285" s="117"/>
      <c r="H285" s="118"/>
      <c r="M285" s="123"/>
    </row>
    <row r="286" spans="6:13" x14ac:dyDescent="0.2">
      <c r="F286" s="124"/>
      <c r="G286" s="117"/>
      <c r="H286" s="118"/>
      <c r="M286" s="123"/>
    </row>
    <row r="287" spans="6:13" x14ac:dyDescent="0.2">
      <c r="F287" s="124"/>
      <c r="G287" s="117"/>
      <c r="H287" s="118"/>
      <c r="M287" s="123"/>
    </row>
    <row r="288" spans="6:13" x14ac:dyDescent="0.2">
      <c r="F288" s="124"/>
      <c r="G288" s="117"/>
      <c r="H288" s="118"/>
      <c r="M288" s="123"/>
    </row>
    <row r="289" spans="6:13" x14ac:dyDescent="0.2">
      <c r="F289" s="124"/>
      <c r="G289" s="117"/>
      <c r="H289" s="118"/>
      <c r="M289" s="123"/>
    </row>
    <row r="290" spans="6:13" x14ac:dyDescent="0.2">
      <c r="F290" s="124"/>
      <c r="G290" s="117"/>
      <c r="H290" s="118"/>
      <c r="M290" s="123"/>
    </row>
    <row r="291" spans="6:13" x14ac:dyDescent="0.2">
      <c r="F291" s="124"/>
      <c r="G291" s="117"/>
      <c r="H291" s="118"/>
      <c r="M291" s="123"/>
    </row>
    <row r="292" spans="6:13" x14ac:dyDescent="0.2">
      <c r="F292" s="124"/>
      <c r="G292" s="117"/>
      <c r="H292" s="118"/>
      <c r="M292" s="123"/>
    </row>
    <row r="293" spans="6:13" x14ac:dyDescent="0.2">
      <c r="F293" s="124"/>
      <c r="G293" s="117"/>
      <c r="H293" s="118"/>
      <c r="M293" s="123"/>
    </row>
    <row r="294" spans="6:13" x14ac:dyDescent="0.2">
      <c r="F294" s="124"/>
      <c r="G294" s="117"/>
      <c r="H294" s="118"/>
      <c r="M294" s="123"/>
    </row>
    <row r="295" spans="6:13" x14ac:dyDescent="0.2">
      <c r="F295" s="124"/>
      <c r="G295" s="117"/>
      <c r="H295" s="118"/>
      <c r="M295" s="123"/>
    </row>
    <row r="296" spans="6:13" x14ac:dyDescent="0.2">
      <c r="F296" s="124"/>
      <c r="G296" s="117"/>
      <c r="H296" s="118"/>
      <c r="M296" s="123"/>
    </row>
    <row r="297" spans="6:13" x14ac:dyDescent="0.2">
      <c r="F297" s="124"/>
      <c r="G297" s="117"/>
      <c r="H297" s="118"/>
      <c r="M297" s="123"/>
    </row>
    <row r="298" spans="6:13" x14ac:dyDescent="0.2">
      <c r="F298" s="124"/>
      <c r="G298" s="117"/>
      <c r="H298" s="118"/>
      <c r="M298" s="123"/>
    </row>
    <row r="299" spans="6:13" x14ac:dyDescent="0.2">
      <c r="F299" s="124"/>
      <c r="G299" s="117"/>
      <c r="H299" s="118"/>
      <c r="M299" s="123"/>
    </row>
    <row r="300" spans="6:13" x14ac:dyDescent="0.2">
      <c r="F300" s="124"/>
      <c r="G300" s="117"/>
      <c r="H300" s="118"/>
      <c r="M300" s="123"/>
    </row>
    <row r="301" spans="6:13" x14ac:dyDescent="0.2">
      <c r="F301" s="124"/>
      <c r="G301" s="117"/>
      <c r="H301" s="118"/>
      <c r="M301" s="123"/>
    </row>
    <row r="302" spans="6:13" x14ac:dyDescent="0.2">
      <c r="F302" s="124"/>
      <c r="G302" s="117"/>
      <c r="H302" s="118"/>
      <c r="M302" s="123"/>
    </row>
    <row r="303" spans="6:13" x14ac:dyDescent="0.2">
      <c r="F303" s="124"/>
      <c r="G303" s="117"/>
      <c r="H303" s="118"/>
      <c r="M303" s="123"/>
    </row>
    <row r="304" spans="6:13" x14ac:dyDescent="0.2">
      <c r="F304" s="124"/>
      <c r="G304" s="117"/>
      <c r="H304" s="118"/>
      <c r="M304" s="123"/>
    </row>
    <row r="305" spans="6:13" x14ac:dyDescent="0.2">
      <c r="F305" s="124"/>
      <c r="G305" s="117"/>
      <c r="H305" s="118"/>
      <c r="M305" s="123"/>
    </row>
    <row r="306" spans="6:13" x14ac:dyDescent="0.2">
      <c r="F306" s="124"/>
      <c r="G306" s="117"/>
      <c r="H306" s="118"/>
      <c r="M306" s="123"/>
    </row>
    <row r="307" spans="6:13" x14ac:dyDescent="0.2">
      <c r="F307" s="124"/>
      <c r="G307" s="117"/>
      <c r="H307" s="118"/>
      <c r="M307" s="123"/>
    </row>
    <row r="308" spans="6:13" x14ac:dyDescent="0.2">
      <c r="F308" s="124"/>
      <c r="G308" s="117"/>
      <c r="H308" s="118"/>
      <c r="M308" s="123"/>
    </row>
    <row r="309" spans="6:13" x14ac:dyDescent="0.2">
      <c r="F309" s="124"/>
      <c r="G309" s="117"/>
      <c r="H309" s="118"/>
      <c r="M309" s="123"/>
    </row>
    <row r="310" spans="6:13" x14ac:dyDescent="0.2">
      <c r="F310" s="124"/>
      <c r="G310" s="117"/>
      <c r="H310" s="118"/>
      <c r="M310" s="123"/>
    </row>
    <row r="311" spans="6:13" x14ac:dyDescent="0.2">
      <c r="F311" s="124"/>
      <c r="G311" s="117"/>
      <c r="H311" s="118"/>
      <c r="M311" s="123"/>
    </row>
    <row r="312" spans="6:13" x14ac:dyDescent="0.2">
      <c r="F312" s="124"/>
      <c r="G312" s="117"/>
      <c r="H312" s="118"/>
      <c r="M312" s="123"/>
    </row>
    <row r="313" spans="6:13" x14ac:dyDescent="0.2">
      <c r="F313" s="124"/>
      <c r="G313" s="117"/>
      <c r="H313" s="118"/>
      <c r="M313" s="123"/>
    </row>
    <row r="314" spans="6:13" x14ac:dyDescent="0.2">
      <c r="F314" s="124"/>
      <c r="G314" s="117"/>
      <c r="H314" s="118"/>
      <c r="M314" s="123"/>
    </row>
    <row r="315" spans="6:13" x14ac:dyDescent="0.2">
      <c r="F315" s="124"/>
      <c r="G315" s="117"/>
      <c r="H315" s="118"/>
      <c r="M315" s="123"/>
    </row>
    <row r="316" spans="6:13" x14ac:dyDescent="0.2">
      <c r="F316" s="124"/>
      <c r="G316" s="117"/>
      <c r="H316" s="118"/>
      <c r="M316" s="123"/>
    </row>
    <row r="317" spans="6:13" x14ac:dyDescent="0.2">
      <c r="F317" s="124"/>
      <c r="G317" s="117"/>
      <c r="H317" s="118"/>
      <c r="M317" s="123"/>
    </row>
    <row r="318" spans="6:13" x14ac:dyDescent="0.2">
      <c r="F318" s="124"/>
      <c r="G318" s="117"/>
      <c r="H318" s="118"/>
      <c r="M318" s="123"/>
    </row>
    <row r="319" spans="6:13" x14ac:dyDescent="0.2">
      <c r="F319" s="124"/>
      <c r="G319" s="117"/>
      <c r="H319" s="118"/>
      <c r="M319" s="123"/>
    </row>
    <row r="320" spans="6:13" x14ac:dyDescent="0.2">
      <c r="F320" s="124"/>
      <c r="G320" s="117"/>
      <c r="H320" s="118"/>
      <c r="M320" s="123"/>
    </row>
    <row r="321" spans="6:13" x14ac:dyDescent="0.2">
      <c r="F321" s="124"/>
      <c r="G321" s="117"/>
      <c r="H321" s="118"/>
      <c r="M321" s="123"/>
    </row>
    <row r="322" spans="6:13" x14ac:dyDescent="0.2">
      <c r="F322" s="124"/>
      <c r="G322" s="117"/>
      <c r="H322" s="118"/>
      <c r="M322" s="123"/>
    </row>
    <row r="323" spans="6:13" x14ac:dyDescent="0.2">
      <c r="F323" s="124"/>
      <c r="G323" s="117"/>
      <c r="H323" s="118"/>
      <c r="M323" s="123"/>
    </row>
    <row r="324" spans="6:13" x14ac:dyDescent="0.2">
      <c r="F324" s="124"/>
      <c r="G324" s="117"/>
      <c r="H324" s="118"/>
      <c r="M324" s="123"/>
    </row>
    <row r="325" spans="6:13" x14ac:dyDescent="0.2">
      <c r="F325" s="124"/>
      <c r="G325" s="117"/>
      <c r="H325" s="118"/>
      <c r="M325" s="123"/>
    </row>
    <row r="326" spans="6:13" x14ac:dyDescent="0.2">
      <c r="F326" s="124"/>
      <c r="G326" s="117"/>
      <c r="H326" s="118"/>
      <c r="M326" s="123"/>
    </row>
    <row r="327" spans="6:13" x14ac:dyDescent="0.2">
      <c r="F327" s="124"/>
      <c r="G327" s="117"/>
      <c r="H327" s="118"/>
      <c r="M327" s="123"/>
    </row>
    <row r="328" spans="6:13" x14ac:dyDescent="0.2">
      <c r="F328" s="124"/>
      <c r="G328" s="117"/>
      <c r="H328" s="118"/>
      <c r="M328" s="123"/>
    </row>
    <row r="329" spans="6:13" x14ac:dyDescent="0.2">
      <c r="F329" s="124"/>
      <c r="G329" s="117"/>
      <c r="H329" s="118"/>
      <c r="M329" s="123"/>
    </row>
    <row r="330" spans="6:13" x14ac:dyDescent="0.2">
      <c r="F330" s="124"/>
      <c r="G330" s="117"/>
      <c r="H330" s="118"/>
      <c r="M330" s="123"/>
    </row>
    <row r="331" spans="6:13" x14ac:dyDescent="0.2">
      <c r="F331" s="124"/>
      <c r="G331" s="117"/>
      <c r="H331" s="118"/>
      <c r="M331" s="123"/>
    </row>
    <row r="332" spans="6:13" x14ac:dyDescent="0.2">
      <c r="F332" s="124"/>
      <c r="G332" s="117"/>
      <c r="H332" s="118"/>
      <c r="M332" s="123"/>
    </row>
    <row r="333" spans="6:13" x14ac:dyDescent="0.2">
      <c r="F333" s="124"/>
      <c r="G333" s="117"/>
      <c r="H333" s="118"/>
      <c r="M333" s="123"/>
    </row>
    <row r="334" spans="6:13" x14ac:dyDescent="0.2">
      <c r="F334" s="124"/>
      <c r="G334" s="117"/>
      <c r="H334" s="118"/>
      <c r="M334" s="123"/>
    </row>
    <row r="335" spans="6:13" x14ac:dyDescent="0.2">
      <c r="F335" s="124"/>
      <c r="G335" s="117"/>
      <c r="H335" s="118"/>
      <c r="M335" s="123"/>
    </row>
    <row r="336" spans="6:13" x14ac:dyDescent="0.2">
      <c r="F336" s="124"/>
      <c r="G336" s="117"/>
      <c r="H336" s="118"/>
      <c r="M336" s="123"/>
    </row>
    <row r="337" spans="6:13" x14ac:dyDescent="0.2">
      <c r="F337" s="124"/>
      <c r="G337" s="117"/>
      <c r="H337" s="118"/>
      <c r="M337" s="123"/>
    </row>
    <row r="338" spans="6:13" x14ac:dyDescent="0.2">
      <c r="F338" s="124"/>
      <c r="G338" s="117"/>
      <c r="H338" s="118"/>
      <c r="M338" s="123"/>
    </row>
    <row r="339" spans="6:13" x14ac:dyDescent="0.2">
      <c r="F339" s="124"/>
      <c r="G339" s="117"/>
      <c r="H339" s="118"/>
      <c r="M339" s="123"/>
    </row>
    <row r="340" spans="6:13" x14ac:dyDescent="0.2">
      <c r="F340" s="124"/>
      <c r="G340" s="117"/>
      <c r="H340" s="118"/>
      <c r="M340" s="123"/>
    </row>
    <row r="341" spans="6:13" x14ac:dyDescent="0.2">
      <c r="F341" s="124"/>
      <c r="G341" s="117"/>
      <c r="H341" s="118"/>
      <c r="M341" s="123"/>
    </row>
    <row r="342" spans="6:13" x14ac:dyDescent="0.2">
      <c r="F342" s="124"/>
      <c r="G342" s="117"/>
      <c r="H342" s="118"/>
      <c r="M342" s="123"/>
    </row>
    <row r="343" spans="6:13" x14ac:dyDescent="0.2">
      <c r="F343" s="124"/>
      <c r="G343" s="117"/>
      <c r="H343" s="118"/>
      <c r="M343" s="123"/>
    </row>
    <row r="344" spans="6:13" x14ac:dyDescent="0.2">
      <c r="F344" s="124"/>
      <c r="G344" s="117"/>
      <c r="H344" s="118"/>
      <c r="M344" s="123"/>
    </row>
    <row r="345" spans="6:13" x14ac:dyDescent="0.2">
      <c r="F345" s="124"/>
      <c r="G345" s="117"/>
      <c r="H345" s="118"/>
      <c r="M345" s="123"/>
    </row>
    <row r="346" spans="6:13" x14ac:dyDescent="0.2">
      <c r="F346" s="124"/>
      <c r="G346" s="117"/>
      <c r="H346" s="118"/>
      <c r="M346" s="123"/>
    </row>
    <row r="347" spans="6:13" x14ac:dyDescent="0.2">
      <c r="F347" s="124"/>
      <c r="G347" s="117"/>
      <c r="H347" s="118"/>
      <c r="M347" s="123"/>
    </row>
    <row r="348" spans="6:13" x14ac:dyDescent="0.2">
      <c r="F348" s="124"/>
      <c r="G348" s="117"/>
      <c r="H348" s="118"/>
      <c r="M348" s="123"/>
    </row>
    <row r="349" spans="6:13" x14ac:dyDescent="0.2">
      <c r="F349" s="124"/>
      <c r="G349" s="117"/>
      <c r="H349" s="118"/>
      <c r="M349" s="123"/>
    </row>
    <row r="350" spans="6:13" x14ac:dyDescent="0.2">
      <c r="F350" s="124"/>
      <c r="G350" s="117"/>
      <c r="H350" s="118"/>
      <c r="M350" s="123"/>
    </row>
    <row r="351" spans="6:13" x14ac:dyDescent="0.2">
      <c r="F351" s="124"/>
      <c r="G351" s="117"/>
      <c r="H351" s="118"/>
      <c r="M351" s="123"/>
    </row>
    <row r="352" spans="6:13" x14ac:dyDescent="0.2">
      <c r="F352" s="124"/>
      <c r="G352" s="117"/>
      <c r="H352" s="118"/>
      <c r="M352" s="123"/>
    </row>
    <row r="353" spans="6:13" x14ac:dyDescent="0.2">
      <c r="F353" s="124"/>
      <c r="G353" s="117"/>
      <c r="H353" s="118"/>
      <c r="M353" s="123"/>
    </row>
    <row r="354" spans="6:13" x14ac:dyDescent="0.2">
      <c r="F354" s="124"/>
      <c r="G354" s="117"/>
      <c r="H354" s="118"/>
      <c r="M354" s="123"/>
    </row>
    <row r="355" spans="6:13" x14ac:dyDescent="0.2">
      <c r="F355" s="124"/>
      <c r="G355" s="117"/>
      <c r="H355" s="118"/>
      <c r="M355" s="123"/>
    </row>
    <row r="356" spans="6:13" x14ac:dyDescent="0.2">
      <c r="F356" s="124"/>
      <c r="G356" s="117"/>
      <c r="H356" s="118"/>
      <c r="M356" s="123"/>
    </row>
    <row r="357" spans="6:13" x14ac:dyDescent="0.2">
      <c r="F357" s="124"/>
      <c r="G357" s="117"/>
      <c r="H357" s="118"/>
      <c r="M357" s="123"/>
    </row>
    <row r="358" spans="6:13" x14ac:dyDescent="0.2">
      <c r="F358" s="124"/>
      <c r="G358" s="117"/>
      <c r="H358" s="118"/>
      <c r="M358" s="123"/>
    </row>
    <row r="359" spans="6:13" x14ac:dyDescent="0.2">
      <c r="F359" s="124"/>
      <c r="G359" s="117"/>
      <c r="H359" s="118"/>
      <c r="M359" s="123"/>
    </row>
    <row r="360" spans="6:13" x14ac:dyDescent="0.2">
      <c r="F360" s="124"/>
      <c r="G360" s="117"/>
      <c r="H360" s="118"/>
      <c r="M360" s="123"/>
    </row>
    <row r="361" spans="6:13" x14ac:dyDescent="0.2">
      <c r="F361" s="124"/>
      <c r="G361" s="117"/>
      <c r="H361" s="118"/>
      <c r="M361" s="123"/>
    </row>
    <row r="362" spans="6:13" x14ac:dyDescent="0.2">
      <c r="F362" s="124"/>
      <c r="G362" s="117"/>
      <c r="H362" s="118"/>
      <c r="M362" s="123"/>
    </row>
    <row r="363" spans="6:13" x14ac:dyDescent="0.2">
      <c r="F363" s="124"/>
      <c r="G363" s="117"/>
      <c r="H363" s="118"/>
      <c r="M363" s="123"/>
    </row>
    <row r="364" spans="6:13" x14ac:dyDescent="0.2">
      <c r="F364" s="124"/>
      <c r="G364" s="117"/>
      <c r="H364" s="118"/>
      <c r="M364" s="123"/>
    </row>
    <row r="365" spans="6:13" x14ac:dyDescent="0.2">
      <c r="F365" s="124"/>
      <c r="G365" s="117"/>
      <c r="H365" s="118"/>
      <c r="M365" s="123"/>
    </row>
    <row r="366" spans="6:13" x14ac:dyDescent="0.2">
      <c r="F366" s="124"/>
      <c r="G366" s="117"/>
      <c r="H366" s="118"/>
      <c r="M366" s="123"/>
    </row>
    <row r="367" spans="6:13" x14ac:dyDescent="0.2">
      <c r="F367" s="124"/>
      <c r="G367" s="117"/>
      <c r="H367" s="118"/>
      <c r="M367" s="123"/>
    </row>
    <row r="368" spans="6:13" x14ac:dyDescent="0.2">
      <c r="F368" s="124"/>
      <c r="G368" s="117"/>
      <c r="H368" s="118"/>
      <c r="M368" s="123"/>
    </row>
    <row r="369" spans="6:13" x14ac:dyDescent="0.2">
      <c r="F369" s="124"/>
      <c r="G369" s="117"/>
      <c r="H369" s="118"/>
      <c r="M369" s="123"/>
    </row>
    <row r="370" spans="6:13" x14ac:dyDescent="0.2">
      <c r="F370" s="124"/>
      <c r="G370" s="117"/>
      <c r="H370" s="118"/>
      <c r="M370" s="123"/>
    </row>
    <row r="371" spans="6:13" x14ac:dyDescent="0.2">
      <c r="F371" s="124"/>
      <c r="G371" s="117"/>
      <c r="H371" s="118"/>
      <c r="M371" s="123"/>
    </row>
    <row r="372" spans="6:13" x14ac:dyDescent="0.2">
      <c r="F372" s="124"/>
      <c r="G372" s="117"/>
      <c r="H372" s="118"/>
      <c r="M372" s="123"/>
    </row>
    <row r="373" spans="6:13" x14ac:dyDescent="0.2">
      <c r="F373" s="124"/>
      <c r="G373" s="117"/>
      <c r="H373" s="118"/>
      <c r="M373" s="123"/>
    </row>
    <row r="374" spans="6:13" x14ac:dyDescent="0.2">
      <c r="F374" s="124"/>
      <c r="G374" s="117"/>
      <c r="H374" s="118"/>
      <c r="M374" s="123"/>
    </row>
    <row r="375" spans="6:13" x14ac:dyDescent="0.2">
      <c r="F375" s="124"/>
      <c r="G375" s="117"/>
      <c r="H375" s="118"/>
      <c r="M375" s="123"/>
    </row>
    <row r="376" spans="6:13" x14ac:dyDescent="0.2">
      <c r="F376" s="124"/>
      <c r="G376" s="117"/>
      <c r="H376" s="118"/>
      <c r="M376" s="123"/>
    </row>
    <row r="377" spans="6:13" x14ac:dyDescent="0.2">
      <c r="F377" s="124"/>
      <c r="G377" s="117"/>
      <c r="H377" s="118"/>
      <c r="M377" s="123"/>
    </row>
    <row r="378" spans="6:13" x14ac:dyDescent="0.2">
      <c r="F378" s="124"/>
      <c r="G378" s="117"/>
      <c r="H378" s="118"/>
      <c r="M378" s="123"/>
    </row>
    <row r="379" spans="6:13" x14ac:dyDescent="0.2">
      <c r="F379" s="124"/>
      <c r="G379" s="117"/>
      <c r="H379" s="118"/>
      <c r="M379" s="123"/>
    </row>
    <row r="380" spans="6:13" x14ac:dyDescent="0.2">
      <c r="F380" s="124"/>
      <c r="G380" s="117"/>
      <c r="H380" s="118"/>
      <c r="M380" s="123"/>
    </row>
    <row r="381" spans="6:13" x14ac:dyDescent="0.2">
      <c r="F381" s="124"/>
      <c r="G381" s="117"/>
      <c r="H381" s="118"/>
      <c r="M381" s="123"/>
    </row>
    <row r="382" spans="6:13" x14ac:dyDescent="0.2">
      <c r="F382" s="124"/>
      <c r="G382" s="117"/>
      <c r="H382" s="118"/>
      <c r="M382" s="123"/>
    </row>
    <row r="383" spans="6:13" x14ac:dyDescent="0.2">
      <c r="F383" s="124"/>
      <c r="G383" s="117"/>
      <c r="H383" s="118"/>
      <c r="M383" s="123"/>
    </row>
    <row r="384" spans="6:13" x14ac:dyDescent="0.2">
      <c r="F384" s="124"/>
      <c r="G384" s="117"/>
      <c r="H384" s="118"/>
      <c r="M384" s="123"/>
    </row>
    <row r="385" spans="6:13" x14ac:dyDescent="0.2">
      <c r="F385" s="124"/>
      <c r="G385" s="117"/>
      <c r="H385" s="118"/>
      <c r="M385" s="123"/>
    </row>
    <row r="386" spans="6:13" x14ac:dyDescent="0.2">
      <c r="F386" s="124"/>
      <c r="G386" s="117"/>
      <c r="H386" s="118"/>
      <c r="M386" s="123"/>
    </row>
    <row r="387" spans="6:13" x14ac:dyDescent="0.2">
      <c r="F387" s="124"/>
      <c r="G387" s="117"/>
      <c r="H387" s="118"/>
      <c r="M387" s="123"/>
    </row>
    <row r="388" spans="6:13" x14ac:dyDescent="0.2">
      <c r="F388" s="124"/>
      <c r="G388" s="117"/>
      <c r="H388" s="118"/>
      <c r="M388" s="123"/>
    </row>
    <row r="389" spans="6:13" x14ac:dyDescent="0.2">
      <c r="F389" s="124"/>
      <c r="G389" s="117"/>
      <c r="H389" s="118"/>
      <c r="M389" s="123"/>
    </row>
    <row r="390" spans="6:13" x14ac:dyDescent="0.2">
      <c r="F390" s="124"/>
      <c r="G390" s="117"/>
      <c r="H390" s="118"/>
      <c r="M390" s="123"/>
    </row>
    <row r="391" spans="6:13" x14ac:dyDescent="0.2">
      <c r="F391" s="124"/>
      <c r="G391" s="117"/>
      <c r="H391" s="118"/>
      <c r="M391" s="123"/>
    </row>
    <row r="392" spans="6:13" x14ac:dyDescent="0.2">
      <c r="F392" s="124"/>
      <c r="G392" s="117"/>
      <c r="H392" s="118"/>
      <c r="M392" s="123"/>
    </row>
    <row r="393" spans="6:13" x14ac:dyDescent="0.2">
      <c r="F393" s="124"/>
      <c r="G393" s="117"/>
      <c r="H393" s="118"/>
      <c r="M393" s="123"/>
    </row>
    <row r="394" spans="6:13" x14ac:dyDescent="0.2">
      <c r="F394" s="124"/>
      <c r="G394" s="117"/>
      <c r="H394" s="118"/>
      <c r="M394" s="123"/>
    </row>
    <row r="395" spans="6:13" x14ac:dyDescent="0.2">
      <c r="F395" s="124"/>
      <c r="G395" s="117"/>
      <c r="H395" s="118"/>
      <c r="M395" s="123"/>
    </row>
    <row r="396" spans="6:13" x14ac:dyDescent="0.2">
      <c r="F396" s="124"/>
      <c r="G396" s="117"/>
      <c r="H396" s="118"/>
      <c r="M396" s="123"/>
    </row>
    <row r="397" spans="6:13" x14ac:dyDescent="0.2">
      <c r="F397" s="124"/>
      <c r="G397" s="117"/>
      <c r="H397" s="118"/>
      <c r="M397" s="123"/>
    </row>
    <row r="398" spans="6:13" x14ac:dyDescent="0.2">
      <c r="F398" s="124"/>
      <c r="G398" s="117"/>
      <c r="H398" s="118"/>
      <c r="M398" s="123"/>
    </row>
    <row r="399" spans="6:13" x14ac:dyDescent="0.2">
      <c r="F399" s="124"/>
      <c r="G399" s="117"/>
      <c r="H399" s="118"/>
      <c r="M399" s="123"/>
    </row>
    <row r="400" spans="6:13" x14ac:dyDescent="0.2">
      <c r="F400" s="124"/>
      <c r="G400" s="117"/>
      <c r="H400" s="118"/>
      <c r="M400" s="123"/>
    </row>
    <row r="401" spans="6:13" x14ac:dyDescent="0.2">
      <c r="F401" s="124"/>
      <c r="G401" s="117"/>
      <c r="H401" s="118"/>
      <c r="M401" s="123"/>
    </row>
    <row r="402" spans="6:13" x14ac:dyDescent="0.2">
      <c r="F402" s="124"/>
      <c r="G402" s="117"/>
      <c r="H402" s="118"/>
      <c r="M402" s="123"/>
    </row>
    <row r="403" spans="6:13" x14ac:dyDescent="0.2">
      <c r="F403" s="124"/>
      <c r="G403" s="117"/>
      <c r="H403" s="118"/>
      <c r="M403" s="123"/>
    </row>
    <row r="404" spans="6:13" x14ac:dyDescent="0.2">
      <c r="F404" s="124"/>
      <c r="G404" s="117"/>
      <c r="H404" s="118"/>
      <c r="M404" s="123"/>
    </row>
    <row r="405" spans="6:13" x14ac:dyDescent="0.2">
      <c r="F405" s="124"/>
      <c r="G405" s="117"/>
      <c r="H405" s="118"/>
      <c r="M405" s="123"/>
    </row>
    <row r="406" spans="6:13" x14ac:dyDescent="0.2">
      <c r="F406" s="124"/>
      <c r="G406" s="117"/>
      <c r="H406" s="118"/>
      <c r="M406" s="123"/>
    </row>
    <row r="407" spans="6:13" x14ac:dyDescent="0.2">
      <c r="F407" s="124"/>
      <c r="G407" s="117"/>
      <c r="H407" s="118"/>
      <c r="M407" s="123"/>
    </row>
    <row r="408" spans="6:13" x14ac:dyDescent="0.2">
      <c r="F408" s="124"/>
      <c r="G408" s="117"/>
      <c r="H408" s="118"/>
      <c r="M408" s="123"/>
    </row>
    <row r="409" spans="6:13" x14ac:dyDescent="0.2">
      <c r="F409" s="124"/>
      <c r="G409" s="117"/>
      <c r="H409" s="118"/>
      <c r="M409" s="123"/>
    </row>
    <row r="410" spans="6:13" x14ac:dyDescent="0.2">
      <c r="F410" s="124"/>
      <c r="G410" s="117"/>
      <c r="H410" s="118"/>
      <c r="M410" s="123"/>
    </row>
    <row r="411" spans="6:13" x14ac:dyDescent="0.2">
      <c r="F411" s="124"/>
      <c r="G411" s="117"/>
      <c r="H411" s="118"/>
      <c r="M411" s="123"/>
    </row>
    <row r="412" spans="6:13" x14ac:dyDescent="0.2">
      <c r="F412" s="124"/>
      <c r="G412" s="117"/>
      <c r="H412" s="118"/>
      <c r="M412" s="123"/>
    </row>
    <row r="413" spans="6:13" x14ac:dyDescent="0.2">
      <c r="F413" s="124"/>
      <c r="G413" s="117"/>
      <c r="H413" s="118"/>
      <c r="M413" s="123"/>
    </row>
    <row r="414" spans="6:13" x14ac:dyDescent="0.2">
      <c r="F414" s="124"/>
      <c r="G414" s="117"/>
      <c r="H414" s="118"/>
      <c r="M414" s="123"/>
    </row>
    <row r="415" spans="6:13" x14ac:dyDescent="0.2">
      <c r="F415" s="124"/>
      <c r="G415" s="117"/>
      <c r="H415" s="118"/>
      <c r="M415" s="123"/>
    </row>
    <row r="416" spans="6:13" x14ac:dyDescent="0.2">
      <c r="F416" s="124"/>
      <c r="G416" s="117"/>
      <c r="H416" s="118"/>
      <c r="M416" s="123"/>
    </row>
    <row r="417" spans="6:13" x14ac:dyDescent="0.2">
      <c r="F417" s="124"/>
      <c r="G417" s="117"/>
      <c r="H417" s="118"/>
      <c r="M417" s="123"/>
    </row>
    <row r="418" spans="6:13" x14ac:dyDescent="0.2">
      <c r="F418" s="124"/>
      <c r="G418" s="117"/>
      <c r="H418" s="118"/>
      <c r="M418" s="123"/>
    </row>
    <row r="419" spans="6:13" x14ac:dyDescent="0.2">
      <c r="F419" s="124"/>
      <c r="G419" s="117"/>
      <c r="H419" s="118"/>
      <c r="M419" s="123"/>
    </row>
    <row r="420" spans="6:13" x14ac:dyDescent="0.2">
      <c r="F420" s="124"/>
      <c r="G420" s="117"/>
      <c r="H420" s="118"/>
      <c r="M420" s="123"/>
    </row>
    <row r="421" spans="6:13" x14ac:dyDescent="0.2">
      <c r="F421" s="124"/>
      <c r="G421" s="117"/>
      <c r="H421" s="118"/>
      <c r="M421" s="123"/>
    </row>
    <row r="422" spans="6:13" x14ac:dyDescent="0.2">
      <c r="F422" s="124"/>
      <c r="G422" s="117"/>
      <c r="H422" s="118"/>
      <c r="M422" s="123"/>
    </row>
    <row r="423" spans="6:13" x14ac:dyDescent="0.2">
      <c r="F423" s="124"/>
      <c r="G423" s="117"/>
      <c r="H423" s="118"/>
      <c r="M423" s="123"/>
    </row>
    <row r="424" spans="6:13" x14ac:dyDescent="0.2">
      <c r="F424" s="124"/>
      <c r="G424" s="117"/>
      <c r="H424" s="118"/>
      <c r="M424" s="123"/>
    </row>
    <row r="425" spans="6:13" x14ac:dyDescent="0.2">
      <c r="F425" s="124"/>
      <c r="G425" s="117"/>
      <c r="H425" s="118"/>
      <c r="M425" s="123"/>
    </row>
    <row r="426" spans="6:13" x14ac:dyDescent="0.2">
      <c r="F426" s="124"/>
      <c r="G426" s="117"/>
      <c r="H426" s="118"/>
      <c r="M426" s="123"/>
    </row>
    <row r="427" spans="6:13" x14ac:dyDescent="0.2">
      <c r="F427" s="124"/>
      <c r="G427" s="117"/>
      <c r="H427" s="118"/>
      <c r="M427" s="123"/>
    </row>
    <row r="428" spans="6:13" x14ac:dyDescent="0.2">
      <c r="F428" s="124"/>
      <c r="G428" s="117"/>
      <c r="H428" s="118"/>
      <c r="M428" s="123"/>
    </row>
    <row r="429" spans="6:13" x14ac:dyDescent="0.2">
      <c r="F429" s="124"/>
      <c r="G429" s="117"/>
      <c r="H429" s="118"/>
      <c r="M429" s="123"/>
    </row>
    <row r="430" spans="6:13" x14ac:dyDescent="0.2">
      <c r="F430" s="124"/>
      <c r="G430" s="117"/>
      <c r="H430" s="118"/>
      <c r="M430" s="123"/>
    </row>
    <row r="431" spans="6:13" x14ac:dyDescent="0.2">
      <c r="F431" s="124"/>
      <c r="G431" s="117"/>
      <c r="H431" s="118"/>
      <c r="M431" s="123"/>
    </row>
    <row r="432" spans="6:13" x14ac:dyDescent="0.2">
      <c r="F432" s="124"/>
      <c r="G432" s="117"/>
      <c r="H432" s="118"/>
      <c r="M432" s="123"/>
    </row>
    <row r="433" spans="6:13" x14ac:dyDescent="0.2">
      <c r="F433" s="124"/>
      <c r="G433" s="117"/>
      <c r="H433" s="118"/>
      <c r="M433" s="123"/>
    </row>
    <row r="434" spans="6:13" x14ac:dyDescent="0.2">
      <c r="F434" s="124"/>
      <c r="G434" s="117"/>
      <c r="H434" s="118"/>
      <c r="M434" s="123"/>
    </row>
    <row r="435" spans="6:13" x14ac:dyDescent="0.2">
      <c r="F435" s="124"/>
      <c r="G435" s="117"/>
      <c r="H435" s="118"/>
      <c r="M435" s="123"/>
    </row>
    <row r="436" spans="6:13" x14ac:dyDescent="0.2">
      <c r="F436" s="124"/>
      <c r="G436" s="117"/>
      <c r="H436" s="118"/>
      <c r="M436" s="123"/>
    </row>
    <row r="437" spans="6:13" x14ac:dyDescent="0.2">
      <c r="F437" s="124"/>
      <c r="G437" s="117"/>
      <c r="H437" s="118"/>
      <c r="M437" s="123"/>
    </row>
    <row r="438" spans="6:13" x14ac:dyDescent="0.2">
      <c r="F438" s="124"/>
      <c r="G438" s="117"/>
      <c r="H438" s="118"/>
      <c r="M438" s="123"/>
    </row>
    <row r="439" spans="6:13" x14ac:dyDescent="0.2">
      <c r="F439" s="124"/>
      <c r="G439" s="117"/>
      <c r="H439" s="118"/>
      <c r="M439" s="123"/>
    </row>
    <row r="440" spans="6:13" x14ac:dyDescent="0.2">
      <c r="F440" s="124"/>
      <c r="G440" s="117"/>
      <c r="H440" s="118"/>
      <c r="M440" s="123"/>
    </row>
    <row r="441" spans="6:13" x14ac:dyDescent="0.2">
      <c r="F441" s="124"/>
      <c r="G441" s="117"/>
      <c r="H441" s="118"/>
      <c r="M441" s="123"/>
    </row>
    <row r="442" spans="6:13" x14ac:dyDescent="0.2">
      <c r="F442" s="124"/>
      <c r="G442" s="117"/>
      <c r="H442" s="118"/>
      <c r="M442" s="123"/>
    </row>
    <row r="443" spans="6:13" x14ac:dyDescent="0.2">
      <c r="F443" s="124"/>
      <c r="G443" s="117"/>
      <c r="H443" s="118"/>
      <c r="M443" s="123"/>
    </row>
    <row r="444" spans="6:13" x14ac:dyDescent="0.2">
      <c r="F444" s="124"/>
      <c r="G444" s="117"/>
      <c r="H444" s="118"/>
      <c r="M444" s="123"/>
    </row>
    <row r="445" spans="6:13" x14ac:dyDescent="0.2">
      <c r="F445" s="124"/>
      <c r="G445" s="117"/>
      <c r="H445" s="118"/>
      <c r="M445" s="123"/>
    </row>
    <row r="446" spans="6:13" x14ac:dyDescent="0.2">
      <c r="F446" s="124"/>
      <c r="G446" s="117"/>
      <c r="H446" s="118"/>
      <c r="M446" s="123"/>
    </row>
    <row r="447" spans="6:13" x14ac:dyDescent="0.2">
      <c r="F447" s="124"/>
      <c r="G447" s="117"/>
      <c r="H447" s="118"/>
      <c r="M447" s="123"/>
    </row>
    <row r="448" spans="6:13" x14ac:dyDescent="0.2">
      <c r="F448" s="124"/>
      <c r="G448" s="117"/>
      <c r="H448" s="118"/>
      <c r="M448" s="123"/>
    </row>
    <row r="449" spans="6:13" x14ac:dyDescent="0.2">
      <c r="F449" s="124"/>
      <c r="G449" s="117"/>
      <c r="H449" s="118"/>
      <c r="M449" s="123"/>
    </row>
    <row r="450" spans="6:13" x14ac:dyDescent="0.2">
      <c r="F450" s="124"/>
      <c r="G450" s="117"/>
      <c r="H450" s="118"/>
      <c r="M450" s="123"/>
    </row>
    <row r="451" spans="6:13" x14ac:dyDescent="0.2">
      <c r="F451" s="124"/>
      <c r="G451" s="117"/>
      <c r="H451" s="118"/>
      <c r="M451" s="123"/>
    </row>
    <row r="452" spans="6:13" x14ac:dyDescent="0.2">
      <c r="F452" s="124"/>
      <c r="G452" s="117"/>
      <c r="H452" s="118"/>
      <c r="M452" s="123"/>
    </row>
    <row r="453" spans="6:13" x14ac:dyDescent="0.2">
      <c r="F453" s="124"/>
      <c r="G453" s="117"/>
      <c r="H453" s="118"/>
      <c r="M453" s="123"/>
    </row>
    <row r="454" spans="6:13" x14ac:dyDescent="0.2">
      <c r="F454" s="124"/>
      <c r="G454" s="117"/>
      <c r="H454" s="118"/>
      <c r="M454" s="123"/>
    </row>
    <row r="455" spans="6:13" x14ac:dyDescent="0.2">
      <c r="F455" s="124"/>
      <c r="G455" s="117"/>
      <c r="H455" s="118"/>
      <c r="M455" s="123"/>
    </row>
    <row r="456" spans="6:13" x14ac:dyDescent="0.2">
      <c r="F456" s="124"/>
      <c r="G456" s="117"/>
      <c r="H456" s="118"/>
      <c r="M456" s="123"/>
    </row>
    <row r="457" spans="6:13" x14ac:dyDescent="0.2">
      <c r="F457" s="124"/>
      <c r="G457" s="117"/>
      <c r="H457" s="118"/>
      <c r="M457" s="123"/>
    </row>
    <row r="458" spans="6:13" x14ac:dyDescent="0.2">
      <c r="F458" s="124"/>
      <c r="G458" s="117"/>
      <c r="H458" s="118"/>
      <c r="M458" s="123"/>
    </row>
    <row r="459" spans="6:13" x14ac:dyDescent="0.2">
      <c r="F459" s="124"/>
      <c r="G459" s="117"/>
      <c r="H459" s="118"/>
      <c r="M459" s="123"/>
    </row>
    <row r="460" spans="6:13" x14ac:dyDescent="0.2">
      <c r="F460" s="124"/>
      <c r="G460" s="117"/>
      <c r="H460" s="118"/>
      <c r="M460" s="123"/>
    </row>
    <row r="461" spans="6:13" x14ac:dyDescent="0.2">
      <c r="F461" s="124"/>
      <c r="G461" s="117"/>
      <c r="H461" s="118"/>
      <c r="M461" s="123"/>
    </row>
    <row r="462" spans="6:13" x14ac:dyDescent="0.2">
      <c r="F462" s="124"/>
      <c r="G462" s="117"/>
      <c r="H462" s="118"/>
      <c r="M462" s="123"/>
    </row>
    <row r="463" spans="6:13" x14ac:dyDescent="0.2">
      <c r="F463" s="124"/>
      <c r="G463" s="117"/>
      <c r="H463" s="118"/>
      <c r="M463" s="123"/>
    </row>
    <row r="464" spans="6:13" x14ac:dyDescent="0.2">
      <c r="F464" s="124"/>
      <c r="G464" s="117"/>
      <c r="H464" s="118"/>
      <c r="M464" s="123"/>
    </row>
    <row r="465" spans="6:13" x14ac:dyDescent="0.2">
      <c r="F465" s="124"/>
      <c r="G465" s="117"/>
      <c r="H465" s="118"/>
      <c r="M465" s="123"/>
    </row>
    <row r="466" spans="6:13" x14ac:dyDescent="0.2">
      <c r="F466" s="124"/>
      <c r="G466" s="117"/>
      <c r="H466" s="118"/>
      <c r="M466" s="123"/>
    </row>
    <row r="467" spans="6:13" x14ac:dyDescent="0.2">
      <c r="F467" s="124"/>
      <c r="G467" s="117"/>
      <c r="H467" s="118"/>
      <c r="M467" s="123"/>
    </row>
    <row r="468" spans="6:13" x14ac:dyDescent="0.2">
      <c r="F468" s="124"/>
      <c r="G468" s="117"/>
      <c r="H468" s="118"/>
      <c r="M468" s="123"/>
    </row>
    <row r="469" spans="6:13" x14ac:dyDescent="0.2">
      <c r="F469" s="124"/>
      <c r="G469" s="117"/>
      <c r="H469" s="118"/>
      <c r="M469" s="123"/>
    </row>
    <row r="470" spans="6:13" x14ac:dyDescent="0.2">
      <c r="F470" s="124"/>
      <c r="G470" s="117"/>
      <c r="H470" s="118"/>
      <c r="M470" s="123"/>
    </row>
    <row r="471" spans="6:13" x14ac:dyDescent="0.2">
      <c r="F471" s="124"/>
      <c r="G471" s="117"/>
      <c r="H471" s="118"/>
      <c r="M471" s="123"/>
    </row>
    <row r="472" spans="6:13" x14ac:dyDescent="0.2">
      <c r="F472" s="124"/>
      <c r="G472" s="117"/>
      <c r="H472" s="118"/>
      <c r="M472" s="123"/>
    </row>
    <row r="473" spans="6:13" x14ac:dyDescent="0.2">
      <c r="F473" s="124"/>
      <c r="G473" s="117"/>
      <c r="H473" s="118"/>
      <c r="M473" s="123"/>
    </row>
    <row r="474" spans="6:13" x14ac:dyDescent="0.2">
      <c r="F474" s="124"/>
      <c r="G474" s="117"/>
      <c r="H474" s="118"/>
      <c r="M474" s="123"/>
    </row>
    <row r="475" spans="6:13" x14ac:dyDescent="0.2">
      <c r="F475" s="124"/>
      <c r="G475" s="117"/>
      <c r="H475" s="118"/>
      <c r="M475" s="123"/>
    </row>
    <row r="476" spans="6:13" x14ac:dyDescent="0.2">
      <c r="F476" s="124"/>
      <c r="G476" s="117"/>
      <c r="H476" s="118"/>
      <c r="M476" s="123"/>
    </row>
    <row r="477" spans="6:13" x14ac:dyDescent="0.2">
      <c r="F477" s="124"/>
      <c r="G477" s="117"/>
      <c r="H477" s="118"/>
      <c r="M477" s="123"/>
    </row>
    <row r="478" spans="6:13" x14ac:dyDescent="0.2">
      <c r="F478" s="124"/>
      <c r="G478" s="117"/>
      <c r="H478" s="118"/>
      <c r="M478" s="123"/>
    </row>
    <row r="479" spans="6:13" x14ac:dyDescent="0.2">
      <c r="F479" s="124"/>
      <c r="G479" s="117"/>
      <c r="H479" s="118"/>
      <c r="M479" s="123"/>
    </row>
    <row r="480" spans="6:13" x14ac:dyDescent="0.2">
      <c r="F480" s="124"/>
      <c r="G480" s="117"/>
      <c r="H480" s="118"/>
      <c r="M480" s="123"/>
    </row>
    <row r="481" spans="6:13" x14ac:dyDescent="0.2">
      <c r="F481" s="124"/>
      <c r="G481" s="117"/>
      <c r="H481" s="118"/>
      <c r="M481" s="123"/>
    </row>
    <row r="482" spans="6:13" x14ac:dyDescent="0.2">
      <c r="F482" s="124"/>
      <c r="G482" s="117"/>
      <c r="H482" s="118"/>
      <c r="M482" s="123"/>
    </row>
    <row r="483" spans="6:13" x14ac:dyDescent="0.2">
      <c r="F483" s="124"/>
      <c r="G483" s="117"/>
      <c r="H483" s="118"/>
      <c r="M483" s="123"/>
    </row>
    <row r="484" spans="6:13" x14ac:dyDescent="0.2">
      <c r="F484" s="124"/>
      <c r="G484" s="117"/>
      <c r="H484" s="118"/>
      <c r="M484" s="123"/>
    </row>
    <row r="485" spans="6:13" x14ac:dyDescent="0.2">
      <c r="F485" s="124"/>
      <c r="G485" s="117"/>
      <c r="H485" s="118"/>
      <c r="M485" s="123"/>
    </row>
    <row r="486" spans="6:13" x14ac:dyDescent="0.2">
      <c r="F486" s="124"/>
      <c r="G486" s="117"/>
      <c r="H486" s="118"/>
      <c r="M486" s="123"/>
    </row>
    <row r="487" spans="6:13" x14ac:dyDescent="0.2">
      <c r="F487" s="124"/>
      <c r="G487" s="117"/>
      <c r="H487" s="118"/>
      <c r="M487" s="123"/>
    </row>
    <row r="488" spans="6:13" x14ac:dyDescent="0.2">
      <c r="F488" s="124"/>
      <c r="G488" s="117"/>
      <c r="H488" s="118"/>
      <c r="M488" s="123"/>
    </row>
    <row r="489" spans="6:13" x14ac:dyDescent="0.2">
      <c r="F489" s="124"/>
      <c r="G489" s="117"/>
      <c r="H489" s="118"/>
      <c r="M489" s="123"/>
    </row>
    <row r="490" spans="6:13" x14ac:dyDescent="0.2">
      <c r="F490" s="124"/>
      <c r="G490" s="117"/>
      <c r="H490" s="118"/>
      <c r="M490" s="123"/>
    </row>
    <row r="491" spans="6:13" x14ac:dyDescent="0.2">
      <c r="F491" s="124"/>
      <c r="G491" s="117"/>
      <c r="H491" s="118"/>
      <c r="M491" s="123"/>
    </row>
    <row r="492" spans="6:13" x14ac:dyDescent="0.2">
      <c r="F492" s="124"/>
      <c r="G492" s="117"/>
      <c r="H492" s="118"/>
      <c r="M492" s="123"/>
    </row>
    <row r="493" spans="6:13" x14ac:dyDescent="0.2">
      <c r="F493" s="124"/>
      <c r="G493" s="117"/>
      <c r="H493" s="118"/>
      <c r="M493" s="123"/>
    </row>
    <row r="494" spans="6:13" x14ac:dyDescent="0.2">
      <c r="F494" s="124"/>
      <c r="G494" s="117"/>
      <c r="H494" s="118"/>
      <c r="M494" s="123"/>
    </row>
    <row r="495" spans="6:13" x14ac:dyDescent="0.2">
      <c r="F495" s="124"/>
      <c r="G495" s="117"/>
      <c r="H495" s="118"/>
      <c r="M495" s="123"/>
    </row>
    <row r="496" spans="6:13" x14ac:dyDescent="0.2">
      <c r="F496" s="124"/>
      <c r="G496" s="117"/>
      <c r="H496" s="118"/>
      <c r="M496" s="123"/>
    </row>
    <row r="497" spans="6:13" x14ac:dyDescent="0.2">
      <c r="F497" s="124"/>
      <c r="G497" s="117"/>
      <c r="H497" s="118"/>
      <c r="M497" s="123"/>
    </row>
    <row r="498" spans="6:13" x14ac:dyDescent="0.2">
      <c r="F498" s="124"/>
      <c r="G498" s="117"/>
      <c r="H498" s="118"/>
      <c r="M498" s="123"/>
    </row>
    <row r="499" spans="6:13" x14ac:dyDescent="0.2">
      <c r="F499" s="124"/>
      <c r="G499" s="117"/>
      <c r="H499" s="118"/>
      <c r="M499" s="123"/>
    </row>
    <row r="500" spans="6:13" x14ac:dyDescent="0.2">
      <c r="F500" s="124"/>
      <c r="G500" s="117"/>
      <c r="H500" s="118"/>
      <c r="M500" s="123"/>
    </row>
    <row r="501" spans="6:13" x14ac:dyDescent="0.2">
      <c r="F501" s="124"/>
      <c r="G501" s="117"/>
      <c r="H501" s="118"/>
      <c r="M501" s="123"/>
    </row>
    <row r="502" spans="6:13" x14ac:dyDescent="0.2">
      <c r="F502" s="124"/>
      <c r="G502" s="117"/>
      <c r="H502" s="118"/>
      <c r="M502" s="123"/>
    </row>
    <row r="503" spans="6:13" x14ac:dyDescent="0.2">
      <c r="F503" s="124"/>
      <c r="G503" s="117"/>
      <c r="H503" s="118"/>
      <c r="M503" s="123"/>
    </row>
    <row r="504" spans="6:13" x14ac:dyDescent="0.2">
      <c r="F504" s="124"/>
      <c r="G504" s="117"/>
      <c r="H504" s="118"/>
      <c r="M504" s="123"/>
    </row>
    <row r="505" spans="6:13" x14ac:dyDescent="0.2">
      <c r="F505" s="124"/>
      <c r="G505" s="117"/>
      <c r="H505" s="118"/>
      <c r="M505" s="123"/>
    </row>
    <row r="506" spans="6:13" x14ac:dyDescent="0.2">
      <c r="F506" s="124"/>
      <c r="G506" s="117"/>
      <c r="H506" s="118"/>
      <c r="M506" s="123"/>
    </row>
    <row r="507" spans="6:13" x14ac:dyDescent="0.2">
      <c r="F507" s="124"/>
      <c r="G507" s="117"/>
      <c r="H507" s="118"/>
      <c r="M507" s="123"/>
    </row>
    <row r="508" spans="6:13" x14ac:dyDescent="0.2">
      <c r="F508" s="124"/>
      <c r="G508" s="117"/>
      <c r="H508" s="118"/>
      <c r="M508" s="123"/>
    </row>
    <row r="509" spans="6:13" x14ac:dyDescent="0.2">
      <c r="F509" s="124"/>
      <c r="G509" s="117"/>
      <c r="H509" s="118"/>
      <c r="M509" s="123"/>
    </row>
    <row r="510" spans="6:13" x14ac:dyDescent="0.2">
      <c r="F510" s="124"/>
      <c r="G510" s="117"/>
      <c r="H510" s="118"/>
      <c r="M510" s="123"/>
    </row>
    <row r="511" spans="6:13" x14ac:dyDescent="0.2">
      <c r="F511" s="124"/>
      <c r="G511" s="117"/>
      <c r="H511" s="118"/>
      <c r="M511" s="123"/>
    </row>
    <row r="512" spans="6:13" x14ac:dyDescent="0.2">
      <c r="F512" s="124"/>
      <c r="G512" s="117"/>
      <c r="H512" s="118"/>
      <c r="M512" s="123"/>
    </row>
    <row r="513" spans="6:13" x14ac:dyDescent="0.2">
      <c r="F513" s="124"/>
      <c r="G513" s="117"/>
      <c r="H513" s="118"/>
      <c r="M513" s="123"/>
    </row>
    <row r="514" spans="6:13" x14ac:dyDescent="0.2">
      <c r="F514" s="124"/>
      <c r="G514" s="117"/>
      <c r="H514" s="118"/>
      <c r="M514" s="123"/>
    </row>
    <row r="515" spans="6:13" x14ac:dyDescent="0.2">
      <c r="F515" s="124"/>
      <c r="G515" s="117"/>
      <c r="H515" s="118"/>
      <c r="M515" s="123"/>
    </row>
    <row r="516" spans="6:13" x14ac:dyDescent="0.2">
      <c r="F516" s="124"/>
      <c r="G516" s="117"/>
      <c r="H516" s="118"/>
      <c r="M516" s="123"/>
    </row>
    <row r="517" spans="6:13" x14ac:dyDescent="0.2">
      <c r="F517" s="124"/>
      <c r="G517" s="117"/>
      <c r="H517" s="118"/>
      <c r="M517" s="123"/>
    </row>
    <row r="518" spans="6:13" x14ac:dyDescent="0.2">
      <c r="F518" s="124"/>
      <c r="G518" s="117"/>
      <c r="H518" s="118"/>
      <c r="M518" s="123"/>
    </row>
    <row r="519" spans="6:13" x14ac:dyDescent="0.2">
      <c r="F519" s="124"/>
      <c r="G519" s="117"/>
      <c r="H519" s="118"/>
      <c r="M519" s="123"/>
    </row>
    <row r="520" spans="6:13" x14ac:dyDescent="0.2">
      <c r="F520" s="124"/>
      <c r="G520" s="117"/>
      <c r="H520" s="118"/>
      <c r="M520" s="123"/>
    </row>
    <row r="521" spans="6:13" x14ac:dyDescent="0.2">
      <c r="F521" s="124"/>
      <c r="G521" s="117"/>
      <c r="H521" s="118"/>
      <c r="M521" s="123"/>
    </row>
    <row r="522" spans="6:13" x14ac:dyDescent="0.2">
      <c r="F522" s="124"/>
      <c r="G522" s="117"/>
      <c r="H522" s="118"/>
      <c r="M522" s="123"/>
    </row>
    <row r="523" spans="6:13" x14ac:dyDescent="0.2">
      <c r="F523" s="124"/>
      <c r="G523" s="117"/>
      <c r="H523" s="118"/>
      <c r="M523" s="123"/>
    </row>
    <row r="524" spans="6:13" x14ac:dyDescent="0.2">
      <c r="F524" s="124"/>
      <c r="G524" s="117"/>
      <c r="H524" s="118"/>
      <c r="M524" s="123"/>
    </row>
    <row r="525" spans="6:13" x14ac:dyDescent="0.2">
      <c r="F525" s="124"/>
      <c r="G525" s="117"/>
      <c r="H525" s="118"/>
      <c r="M525" s="123"/>
    </row>
    <row r="526" spans="6:13" x14ac:dyDescent="0.2">
      <c r="F526" s="124"/>
      <c r="G526" s="117"/>
      <c r="H526" s="118"/>
      <c r="M526" s="123"/>
    </row>
    <row r="527" spans="6:13" x14ac:dyDescent="0.2">
      <c r="F527" s="124"/>
      <c r="G527" s="117"/>
      <c r="H527" s="118"/>
      <c r="M527" s="123"/>
    </row>
    <row r="528" spans="6:13" x14ac:dyDescent="0.2">
      <c r="F528" s="124"/>
      <c r="G528" s="117"/>
      <c r="H528" s="118"/>
      <c r="M528" s="123"/>
    </row>
    <row r="529" spans="6:13" x14ac:dyDescent="0.2">
      <c r="F529" s="124"/>
      <c r="G529" s="117"/>
      <c r="H529" s="118"/>
      <c r="M529" s="123"/>
    </row>
    <row r="530" spans="6:13" x14ac:dyDescent="0.2">
      <c r="F530" s="124"/>
      <c r="G530" s="117"/>
      <c r="H530" s="118"/>
      <c r="M530" s="123"/>
    </row>
    <row r="531" spans="6:13" x14ac:dyDescent="0.2">
      <c r="F531" s="124"/>
      <c r="G531" s="117"/>
      <c r="H531" s="118"/>
      <c r="M531" s="123"/>
    </row>
    <row r="532" spans="6:13" x14ac:dyDescent="0.2">
      <c r="F532" s="124"/>
      <c r="G532" s="117"/>
      <c r="H532" s="118"/>
      <c r="M532" s="123"/>
    </row>
    <row r="533" spans="6:13" x14ac:dyDescent="0.2">
      <c r="F533" s="124"/>
      <c r="G533" s="117"/>
      <c r="H533" s="118"/>
      <c r="M533" s="123"/>
    </row>
    <row r="534" spans="6:13" x14ac:dyDescent="0.2">
      <c r="F534" s="124"/>
      <c r="G534" s="117"/>
      <c r="H534" s="118"/>
      <c r="M534" s="123"/>
    </row>
    <row r="535" spans="6:13" x14ac:dyDescent="0.2">
      <c r="F535" s="124"/>
      <c r="G535" s="117"/>
      <c r="H535" s="118"/>
      <c r="M535" s="123"/>
    </row>
    <row r="536" spans="6:13" x14ac:dyDescent="0.2">
      <c r="F536" s="124"/>
      <c r="G536" s="117"/>
      <c r="H536" s="118"/>
      <c r="M536" s="123"/>
    </row>
    <row r="537" spans="6:13" x14ac:dyDescent="0.2">
      <c r="F537" s="124"/>
      <c r="G537" s="117"/>
      <c r="H537" s="118"/>
      <c r="M537" s="123"/>
    </row>
    <row r="538" spans="6:13" x14ac:dyDescent="0.2">
      <c r="F538" s="124"/>
      <c r="G538" s="117"/>
      <c r="H538" s="118"/>
      <c r="M538" s="123"/>
    </row>
    <row r="539" spans="6:13" x14ac:dyDescent="0.2">
      <c r="F539" s="124"/>
      <c r="G539" s="117"/>
      <c r="H539" s="118"/>
      <c r="M539" s="123"/>
    </row>
    <row r="540" spans="6:13" x14ac:dyDescent="0.2">
      <c r="F540" s="124"/>
      <c r="G540" s="117"/>
      <c r="H540" s="118"/>
      <c r="M540" s="123"/>
    </row>
    <row r="541" spans="6:13" x14ac:dyDescent="0.2">
      <c r="F541" s="124"/>
      <c r="G541" s="117"/>
      <c r="H541" s="118"/>
      <c r="M541" s="123"/>
    </row>
    <row r="542" spans="6:13" x14ac:dyDescent="0.2">
      <c r="F542" s="124"/>
      <c r="G542" s="117"/>
      <c r="H542" s="118"/>
      <c r="M542" s="123"/>
    </row>
    <row r="543" spans="6:13" x14ac:dyDescent="0.2">
      <c r="F543" s="124"/>
      <c r="G543" s="117"/>
      <c r="H543" s="118"/>
      <c r="M543" s="123"/>
    </row>
    <row r="544" spans="6:13" x14ac:dyDescent="0.2">
      <c r="F544" s="124"/>
      <c r="G544" s="117"/>
      <c r="H544" s="118"/>
      <c r="M544" s="123"/>
    </row>
    <row r="545" spans="6:13" x14ac:dyDescent="0.2">
      <c r="F545" s="124"/>
      <c r="G545" s="117"/>
      <c r="H545" s="118"/>
      <c r="M545" s="123"/>
    </row>
    <row r="546" spans="6:13" x14ac:dyDescent="0.2">
      <c r="F546" s="124"/>
      <c r="G546" s="117"/>
      <c r="H546" s="118"/>
      <c r="M546" s="123"/>
    </row>
    <row r="547" spans="6:13" x14ac:dyDescent="0.2">
      <c r="F547" s="124"/>
      <c r="G547" s="117"/>
      <c r="H547" s="118"/>
      <c r="M547" s="123"/>
    </row>
    <row r="548" spans="6:13" x14ac:dyDescent="0.2">
      <c r="F548" s="124"/>
      <c r="G548" s="117"/>
      <c r="H548" s="118"/>
      <c r="M548" s="123"/>
    </row>
    <row r="549" spans="6:13" x14ac:dyDescent="0.2">
      <c r="F549" s="124"/>
      <c r="G549" s="117"/>
      <c r="H549" s="118"/>
      <c r="M549" s="123"/>
    </row>
    <row r="550" spans="6:13" x14ac:dyDescent="0.2">
      <c r="F550" s="124"/>
      <c r="G550" s="117"/>
      <c r="H550" s="118"/>
      <c r="M550" s="123"/>
    </row>
    <row r="551" spans="6:13" x14ac:dyDescent="0.2">
      <c r="F551" s="124"/>
      <c r="G551" s="117"/>
      <c r="H551" s="118"/>
      <c r="M551" s="123"/>
    </row>
    <row r="552" spans="6:13" x14ac:dyDescent="0.2">
      <c r="F552" s="124"/>
      <c r="G552" s="117"/>
      <c r="H552" s="118"/>
      <c r="M552" s="123"/>
    </row>
    <row r="553" spans="6:13" x14ac:dyDescent="0.2">
      <c r="F553" s="124"/>
      <c r="G553" s="117"/>
      <c r="H553" s="118"/>
      <c r="M553" s="123"/>
    </row>
    <row r="554" spans="6:13" x14ac:dyDescent="0.2">
      <c r="F554" s="124"/>
      <c r="G554" s="117"/>
      <c r="H554" s="118"/>
      <c r="M554" s="123"/>
    </row>
    <row r="555" spans="6:13" x14ac:dyDescent="0.2">
      <c r="F555" s="124"/>
      <c r="G555" s="117"/>
      <c r="H555" s="118"/>
      <c r="M555" s="123"/>
    </row>
    <row r="556" spans="6:13" x14ac:dyDescent="0.2">
      <c r="F556" s="124"/>
      <c r="G556" s="117"/>
      <c r="H556" s="118"/>
      <c r="M556" s="123"/>
    </row>
    <row r="557" spans="6:13" x14ac:dyDescent="0.2">
      <c r="F557" s="124"/>
      <c r="G557" s="117"/>
      <c r="H557" s="118"/>
      <c r="M557" s="123"/>
    </row>
    <row r="558" spans="6:13" x14ac:dyDescent="0.2">
      <c r="F558" s="124"/>
      <c r="G558" s="117"/>
      <c r="H558" s="118"/>
      <c r="M558" s="123"/>
    </row>
    <row r="559" spans="6:13" x14ac:dyDescent="0.2">
      <c r="F559" s="124"/>
      <c r="G559" s="117"/>
      <c r="H559" s="118"/>
      <c r="M559" s="123"/>
    </row>
    <row r="560" spans="6:13" x14ac:dyDescent="0.2">
      <c r="F560" s="124"/>
      <c r="G560" s="117"/>
      <c r="H560" s="118"/>
      <c r="M560" s="123"/>
    </row>
    <row r="561" spans="6:13" x14ac:dyDescent="0.2">
      <c r="F561" s="124"/>
      <c r="G561" s="117"/>
      <c r="H561" s="118"/>
      <c r="M561" s="123"/>
    </row>
    <row r="562" spans="6:13" x14ac:dyDescent="0.2">
      <c r="F562" s="124"/>
      <c r="G562" s="117"/>
      <c r="H562" s="118"/>
      <c r="M562" s="123"/>
    </row>
    <row r="563" spans="6:13" x14ac:dyDescent="0.2">
      <c r="F563" s="124"/>
      <c r="G563" s="117"/>
      <c r="H563" s="118"/>
      <c r="M563" s="123"/>
    </row>
    <row r="564" spans="6:13" x14ac:dyDescent="0.2">
      <c r="F564" s="124"/>
      <c r="G564" s="117"/>
      <c r="H564" s="118"/>
      <c r="M564" s="123"/>
    </row>
    <row r="565" spans="6:13" x14ac:dyDescent="0.2">
      <c r="F565" s="124"/>
      <c r="G565" s="117"/>
      <c r="H565" s="118"/>
      <c r="M565" s="123"/>
    </row>
    <row r="566" spans="6:13" x14ac:dyDescent="0.2">
      <c r="F566" s="124"/>
      <c r="G566" s="117"/>
      <c r="H566" s="118"/>
      <c r="M566" s="123"/>
    </row>
    <row r="567" spans="6:13" x14ac:dyDescent="0.2">
      <c r="F567" s="124"/>
      <c r="G567" s="117"/>
      <c r="H567" s="118"/>
      <c r="M567" s="123"/>
    </row>
    <row r="568" spans="6:13" x14ac:dyDescent="0.2">
      <c r="F568" s="124"/>
      <c r="G568" s="117"/>
      <c r="H568" s="118"/>
      <c r="M568" s="123"/>
    </row>
    <row r="569" spans="6:13" x14ac:dyDescent="0.2">
      <c r="F569" s="124"/>
      <c r="G569" s="117"/>
      <c r="H569" s="118"/>
      <c r="M569" s="123"/>
    </row>
    <row r="570" spans="6:13" x14ac:dyDescent="0.2">
      <c r="F570" s="124"/>
      <c r="G570" s="117"/>
      <c r="H570" s="118"/>
      <c r="M570" s="123"/>
    </row>
    <row r="571" spans="6:13" x14ac:dyDescent="0.2">
      <c r="F571" s="124"/>
      <c r="G571" s="117"/>
      <c r="H571" s="118"/>
      <c r="M571" s="123"/>
    </row>
    <row r="572" spans="6:13" x14ac:dyDescent="0.2">
      <c r="F572" s="124"/>
      <c r="G572" s="117"/>
      <c r="H572" s="118"/>
      <c r="M572" s="123"/>
    </row>
    <row r="573" spans="6:13" x14ac:dyDescent="0.2">
      <c r="F573" s="124"/>
      <c r="G573" s="117"/>
      <c r="H573" s="118"/>
      <c r="M573" s="123"/>
    </row>
    <row r="574" spans="6:13" x14ac:dyDescent="0.2">
      <c r="F574" s="124"/>
      <c r="G574" s="117"/>
      <c r="H574" s="118"/>
      <c r="M574" s="123"/>
    </row>
    <row r="575" spans="6:13" x14ac:dyDescent="0.2">
      <c r="F575" s="124"/>
      <c r="G575" s="117"/>
      <c r="H575" s="118"/>
      <c r="M575" s="123"/>
    </row>
    <row r="576" spans="6:13" x14ac:dyDescent="0.2">
      <c r="F576" s="124"/>
      <c r="G576" s="117"/>
      <c r="H576" s="118"/>
      <c r="M576" s="123"/>
    </row>
    <row r="577" spans="6:13" x14ac:dyDescent="0.2">
      <c r="F577" s="124"/>
      <c r="G577" s="117"/>
      <c r="H577" s="118"/>
      <c r="M577" s="123"/>
    </row>
    <row r="578" spans="6:13" x14ac:dyDescent="0.2">
      <c r="F578" s="124"/>
      <c r="G578" s="117"/>
      <c r="H578" s="118"/>
      <c r="M578" s="123"/>
    </row>
    <row r="579" spans="6:13" x14ac:dyDescent="0.2">
      <c r="F579" s="124"/>
      <c r="G579" s="117"/>
      <c r="H579" s="118"/>
      <c r="M579" s="123"/>
    </row>
    <row r="580" spans="6:13" x14ac:dyDescent="0.2">
      <c r="F580" s="124"/>
      <c r="G580" s="117"/>
      <c r="H580" s="118"/>
      <c r="M580" s="123"/>
    </row>
    <row r="581" spans="6:13" x14ac:dyDescent="0.2">
      <c r="F581" s="124"/>
      <c r="G581" s="117"/>
      <c r="H581" s="118"/>
      <c r="M581" s="123"/>
    </row>
    <row r="582" spans="6:13" x14ac:dyDescent="0.2">
      <c r="F582" s="124"/>
      <c r="G582" s="117"/>
      <c r="H582" s="118"/>
      <c r="M582" s="123"/>
    </row>
    <row r="583" spans="6:13" x14ac:dyDescent="0.2">
      <c r="F583" s="124"/>
      <c r="G583" s="117"/>
      <c r="H583" s="118"/>
      <c r="M583" s="123"/>
    </row>
    <row r="584" spans="6:13" x14ac:dyDescent="0.2">
      <c r="F584" s="124"/>
      <c r="G584" s="117"/>
      <c r="H584" s="118"/>
      <c r="M584" s="123"/>
    </row>
    <row r="585" spans="6:13" x14ac:dyDescent="0.2">
      <c r="F585" s="124"/>
      <c r="G585" s="117"/>
      <c r="H585" s="118"/>
      <c r="M585" s="123"/>
    </row>
    <row r="586" spans="6:13" x14ac:dyDescent="0.2">
      <c r="F586" s="124"/>
      <c r="G586" s="117"/>
      <c r="H586" s="118"/>
      <c r="M586" s="123"/>
    </row>
    <row r="587" spans="6:13" x14ac:dyDescent="0.2">
      <c r="F587" s="124"/>
      <c r="G587" s="117"/>
      <c r="H587" s="118"/>
      <c r="M587" s="123"/>
    </row>
    <row r="588" spans="6:13" x14ac:dyDescent="0.2">
      <c r="F588" s="124"/>
      <c r="G588" s="117"/>
      <c r="H588" s="118"/>
      <c r="M588" s="123"/>
    </row>
    <row r="589" spans="6:13" x14ac:dyDescent="0.2">
      <c r="F589" s="124"/>
      <c r="G589" s="117"/>
      <c r="H589" s="118"/>
      <c r="M589" s="123"/>
    </row>
    <row r="590" spans="6:13" x14ac:dyDescent="0.2">
      <c r="F590" s="124"/>
      <c r="G590" s="117"/>
      <c r="H590" s="118"/>
      <c r="M590" s="123"/>
    </row>
    <row r="591" spans="6:13" x14ac:dyDescent="0.2">
      <c r="F591" s="124"/>
      <c r="G591" s="117"/>
      <c r="H591" s="118"/>
      <c r="M591" s="123"/>
    </row>
    <row r="592" spans="6:13" x14ac:dyDescent="0.2">
      <c r="F592" s="124"/>
      <c r="G592" s="117"/>
      <c r="H592" s="118"/>
      <c r="M592" s="123"/>
    </row>
    <row r="593" spans="6:13" x14ac:dyDescent="0.2">
      <c r="F593" s="124"/>
      <c r="G593" s="117"/>
      <c r="H593" s="118"/>
      <c r="M593" s="123"/>
    </row>
    <row r="594" spans="6:13" x14ac:dyDescent="0.2">
      <c r="F594" s="124"/>
      <c r="G594" s="117"/>
      <c r="H594" s="118"/>
      <c r="M594" s="123"/>
    </row>
    <row r="595" spans="6:13" x14ac:dyDescent="0.2">
      <c r="F595" s="124"/>
      <c r="G595" s="117"/>
      <c r="H595" s="118"/>
      <c r="M595" s="123"/>
    </row>
    <row r="596" spans="6:13" x14ac:dyDescent="0.2">
      <c r="F596" s="124"/>
      <c r="G596" s="117"/>
      <c r="H596" s="118"/>
      <c r="M596" s="123"/>
    </row>
    <row r="597" spans="6:13" x14ac:dyDescent="0.2">
      <c r="F597" s="124"/>
      <c r="G597" s="117"/>
      <c r="H597" s="118"/>
      <c r="M597" s="123"/>
    </row>
    <row r="598" spans="6:13" x14ac:dyDescent="0.2">
      <c r="F598" s="124"/>
      <c r="G598" s="117"/>
      <c r="H598" s="118"/>
      <c r="M598" s="123"/>
    </row>
    <row r="599" spans="6:13" x14ac:dyDescent="0.2">
      <c r="F599" s="124"/>
      <c r="G599" s="117"/>
      <c r="H599" s="118"/>
      <c r="M599" s="123"/>
    </row>
    <row r="600" spans="6:13" x14ac:dyDescent="0.2">
      <c r="F600" s="124"/>
      <c r="G600" s="117"/>
      <c r="H600" s="118"/>
      <c r="M600" s="123"/>
    </row>
    <row r="601" spans="6:13" x14ac:dyDescent="0.2">
      <c r="F601" s="124"/>
      <c r="G601" s="117"/>
      <c r="H601" s="118"/>
      <c r="M601" s="123"/>
    </row>
    <row r="602" spans="6:13" x14ac:dyDescent="0.2">
      <c r="F602" s="124"/>
      <c r="G602" s="117"/>
      <c r="H602" s="118"/>
      <c r="M602" s="123"/>
    </row>
    <row r="603" spans="6:13" x14ac:dyDescent="0.2">
      <c r="F603" s="124"/>
      <c r="G603" s="117"/>
      <c r="H603" s="118"/>
      <c r="M603" s="123"/>
    </row>
    <row r="604" spans="6:13" x14ac:dyDescent="0.2">
      <c r="F604" s="124"/>
      <c r="G604" s="117"/>
      <c r="H604" s="118"/>
      <c r="M604" s="123"/>
    </row>
    <row r="605" spans="6:13" x14ac:dyDescent="0.2">
      <c r="F605" s="124"/>
      <c r="G605" s="117"/>
      <c r="H605" s="118"/>
      <c r="M605" s="123"/>
    </row>
    <row r="606" spans="6:13" x14ac:dyDescent="0.2">
      <c r="F606" s="124"/>
      <c r="G606" s="117"/>
      <c r="H606" s="118"/>
      <c r="M606" s="123"/>
    </row>
    <row r="607" spans="6:13" x14ac:dyDescent="0.2">
      <c r="F607" s="124"/>
      <c r="G607" s="117"/>
      <c r="H607" s="118"/>
      <c r="M607" s="123"/>
    </row>
    <row r="608" spans="6:13" x14ac:dyDescent="0.2">
      <c r="F608" s="124"/>
      <c r="G608" s="117"/>
      <c r="H608" s="118"/>
      <c r="M608" s="123"/>
    </row>
    <row r="609" spans="6:13" x14ac:dyDescent="0.2">
      <c r="F609" s="124"/>
      <c r="G609" s="117"/>
      <c r="H609" s="118"/>
      <c r="M609" s="123"/>
    </row>
    <row r="610" spans="6:13" x14ac:dyDescent="0.2">
      <c r="F610" s="124"/>
      <c r="G610" s="117"/>
      <c r="H610" s="118"/>
      <c r="M610" s="123"/>
    </row>
    <row r="611" spans="6:13" x14ac:dyDescent="0.2">
      <c r="F611" s="124"/>
      <c r="G611" s="117"/>
      <c r="H611" s="118"/>
      <c r="M611" s="123"/>
    </row>
    <row r="612" spans="6:13" x14ac:dyDescent="0.2">
      <c r="F612" s="124"/>
      <c r="G612" s="117"/>
      <c r="H612" s="118"/>
      <c r="M612" s="123"/>
    </row>
    <row r="613" spans="6:13" x14ac:dyDescent="0.2">
      <c r="F613" s="124"/>
      <c r="G613" s="117"/>
      <c r="H613" s="118"/>
      <c r="M613" s="123"/>
    </row>
    <row r="614" spans="6:13" x14ac:dyDescent="0.2">
      <c r="F614" s="124"/>
      <c r="G614" s="117"/>
      <c r="H614" s="118"/>
      <c r="M614" s="123"/>
    </row>
    <row r="615" spans="6:13" x14ac:dyDescent="0.2">
      <c r="F615" s="124"/>
      <c r="G615" s="117"/>
      <c r="H615" s="118"/>
      <c r="M615" s="123"/>
    </row>
    <row r="616" spans="6:13" x14ac:dyDescent="0.2">
      <c r="F616" s="124"/>
      <c r="G616" s="117"/>
      <c r="H616" s="118"/>
      <c r="M616" s="123"/>
    </row>
    <row r="617" spans="6:13" x14ac:dyDescent="0.2">
      <c r="F617" s="124"/>
      <c r="G617" s="117"/>
      <c r="H617" s="118"/>
      <c r="M617" s="123"/>
    </row>
    <row r="618" spans="6:13" x14ac:dyDescent="0.2">
      <c r="F618" s="124"/>
      <c r="G618" s="117"/>
      <c r="H618" s="118"/>
      <c r="M618" s="123"/>
    </row>
    <row r="619" spans="6:13" x14ac:dyDescent="0.2">
      <c r="F619" s="124"/>
      <c r="G619" s="117"/>
      <c r="H619" s="118"/>
      <c r="M619" s="123"/>
    </row>
    <row r="620" spans="6:13" x14ac:dyDescent="0.2">
      <c r="F620" s="124"/>
      <c r="G620" s="117"/>
      <c r="H620" s="118"/>
      <c r="M620" s="123"/>
    </row>
    <row r="621" spans="6:13" x14ac:dyDescent="0.2">
      <c r="F621" s="124"/>
      <c r="G621" s="117"/>
      <c r="H621" s="118"/>
      <c r="M621" s="123"/>
    </row>
    <row r="622" spans="6:13" x14ac:dyDescent="0.2">
      <c r="F622" s="124"/>
      <c r="G622" s="117"/>
      <c r="H622" s="118"/>
      <c r="M622" s="123"/>
    </row>
    <row r="623" spans="6:13" x14ac:dyDescent="0.2">
      <c r="F623" s="124"/>
      <c r="G623" s="117"/>
      <c r="H623" s="118"/>
      <c r="M623" s="123"/>
    </row>
    <row r="624" spans="6:13" x14ac:dyDescent="0.2">
      <c r="F624" s="124"/>
      <c r="G624" s="117"/>
      <c r="H624" s="118"/>
      <c r="M624" s="123"/>
    </row>
    <row r="625" spans="6:13" x14ac:dyDescent="0.2">
      <c r="F625" s="124"/>
      <c r="G625" s="117"/>
      <c r="H625" s="118"/>
      <c r="M625" s="123"/>
    </row>
    <row r="626" spans="6:13" x14ac:dyDescent="0.2">
      <c r="F626" s="124"/>
      <c r="G626" s="117"/>
      <c r="H626" s="118"/>
      <c r="M626" s="123"/>
    </row>
    <row r="627" spans="6:13" x14ac:dyDescent="0.2">
      <c r="F627" s="124"/>
      <c r="G627" s="117"/>
      <c r="H627" s="118"/>
      <c r="M627" s="123"/>
    </row>
    <row r="628" spans="6:13" x14ac:dyDescent="0.2">
      <c r="F628" s="124"/>
      <c r="G628" s="117"/>
      <c r="H628" s="118"/>
      <c r="M628" s="123"/>
    </row>
    <row r="629" spans="6:13" x14ac:dyDescent="0.2">
      <c r="F629" s="124"/>
      <c r="G629" s="117"/>
      <c r="H629" s="118"/>
      <c r="M629" s="123"/>
    </row>
    <row r="630" spans="6:13" x14ac:dyDescent="0.2">
      <c r="F630" s="124"/>
      <c r="G630" s="117"/>
      <c r="H630" s="118"/>
      <c r="M630" s="123"/>
    </row>
    <row r="631" spans="6:13" x14ac:dyDescent="0.2">
      <c r="F631" s="124"/>
      <c r="G631" s="117"/>
      <c r="H631" s="118"/>
      <c r="M631" s="123"/>
    </row>
    <row r="632" spans="6:13" x14ac:dyDescent="0.2">
      <c r="F632" s="124"/>
      <c r="G632" s="117"/>
      <c r="H632" s="118"/>
      <c r="M632" s="123"/>
    </row>
    <row r="633" spans="6:13" x14ac:dyDescent="0.2">
      <c r="F633" s="124"/>
      <c r="G633" s="117"/>
      <c r="H633" s="118"/>
      <c r="M633" s="123"/>
    </row>
    <row r="634" spans="6:13" x14ac:dyDescent="0.2">
      <c r="F634" s="124"/>
      <c r="G634" s="117"/>
      <c r="H634" s="118"/>
      <c r="M634" s="123"/>
    </row>
    <row r="635" spans="6:13" x14ac:dyDescent="0.2">
      <c r="F635" s="124"/>
      <c r="G635" s="117"/>
      <c r="H635" s="118"/>
      <c r="M635" s="123"/>
    </row>
    <row r="636" spans="6:13" x14ac:dyDescent="0.2">
      <c r="F636" s="124"/>
      <c r="G636" s="117"/>
      <c r="H636" s="118"/>
      <c r="M636" s="123"/>
    </row>
    <row r="637" spans="6:13" x14ac:dyDescent="0.2">
      <c r="F637" s="124"/>
      <c r="G637" s="117"/>
      <c r="H637" s="118"/>
      <c r="M637" s="123"/>
    </row>
    <row r="638" spans="6:13" x14ac:dyDescent="0.2">
      <c r="F638" s="124"/>
      <c r="G638" s="117"/>
      <c r="H638" s="118"/>
      <c r="M638" s="123"/>
    </row>
    <row r="639" spans="6:13" x14ac:dyDescent="0.2">
      <c r="F639" s="124"/>
      <c r="G639" s="117"/>
      <c r="H639" s="118"/>
      <c r="M639" s="123"/>
    </row>
    <row r="640" spans="6:13" x14ac:dyDescent="0.2">
      <c r="F640" s="124"/>
      <c r="G640" s="117"/>
      <c r="H640" s="118"/>
      <c r="M640" s="123"/>
    </row>
    <row r="641" spans="6:13" x14ac:dyDescent="0.2">
      <c r="F641" s="124"/>
      <c r="G641" s="117"/>
      <c r="H641" s="118"/>
      <c r="M641" s="123"/>
    </row>
    <row r="642" spans="6:13" x14ac:dyDescent="0.2">
      <c r="F642" s="124"/>
      <c r="G642" s="117"/>
      <c r="H642" s="118"/>
      <c r="M642" s="123"/>
    </row>
    <row r="643" spans="6:13" x14ac:dyDescent="0.2">
      <c r="F643" s="124"/>
      <c r="G643" s="117"/>
      <c r="H643" s="118"/>
      <c r="M643" s="123"/>
    </row>
    <row r="644" spans="6:13" x14ac:dyDescent="0.2">
      <c r="F644" s="124"/>
      <c r="G644" s="117"/>
      <c r="H644" s="118"/>
      <c r="M644" s="123"/>
    </row>
    <row r="645" spans="6:13" x14ac:dyDescent="0.2">
      <c r="F645" s="124"/>
      <c r="G645" s="117"/>
      <c r="H645" s="118"/>
      <c r="M645" s="123"/>
    </row>
    <row r="646" spans="6:13" x14ac:dyDescent="0.2">
      <c r="F646" s="124"/>
      <c r="G646" s="117"/>
      <c r="H646" s="118"/>
      <c r="M646" s="123"/>
    </row>
    <row r="647" spans="6:13" x14ac:dyDescent="0.2">
      <c r="F647" s="124"/>
      <c r="G647" s="117"/>
      <c r="H647" s="118"/>
      <c r="M647" s="123"/>
    </row>
    <row r="648" spans="6:13" x14ac:dyDescent="0.2">
      <c r="F648" s="124"/>
      <c r="G648" s="117"/>
      <c r="H648" s="118"/>
      <c r="M648" s="123"/>
    </row>
    <row r="649" spans="6:13" x14ac:dyDescent="0.2">
      <c r="F649" s="124"/>
      <c r="G649" s="117"/>
      <c r="H649" s="118"/>
      <c r="M649" s="123"/>
    </row>
    <row r="650" spans="6:13" x14ac:dyDescent="0.2">
      <c r="F650" s="124"/>
      <c r="G650" s="117"/>
      <c r="H650" s="118"/>
      <c r="M650" s="123"/>
    </row>
    <row r="651" spans="6:13" x14ac:dyDescent="0.2">
      <c r="F651" s="124"/>
      <c r="G651" s="117"/>
      <c r="H651" s="118"/>
      <c r="M651" s="123"/>
    </row>
    <row r="652" spans="6:13" x14ac:dyDescent="0.2">
      <c r="F652" s="124"/>
      <c r="G652" s="117"/>
      <c r="H652" s="118"/>
      <c r="M652" s="123"/>
    </row>
    <row r="653" spans="6:13" x14ac:dyDescent="0.2">
      <c r="F653" s="124"/>
      <c r="G653" s="117"/>
      <c r="H653" s="118"/>
      <c r="M653" s="123"/>
    </row>
    <row r="654" spans="6:13" x14ac:dyDescent="0.2">
      <c r="F654" s="124"/>
      <c r="G654" s="117"/>
      <c r="H654" s="118"/>
      <c r="M654" s="123"/>
    </row>
    <row r="655" spans="6:13" x14ac:dyDescent="0.2">
      <c r="F655" s="124"/>
      <c r="G655" s="117"/>
      <c r="H655" s="118"/>
      <c r="M655" s="123"/>
    </row>
    <row r="656" spans="6:13" x14ac:dyDescent="0.2">
      <c r="F656" s="124"/>
      <c r="G656" s="117"/>
      <c r="H656" s="118"/>
      <c r="M656" s="123"/>
    </row>
    <row r="657" spans="6:13" x14ac:dyDescent="0.2">
      <c r="F657" s="124"/>
      <c r="G657" s="117"/>
      <c r="H657" s="118"/>
      <c r="M657" s="123"/>
    </row>
    <row r="658" spans="6:13" x14ac:dyDescent="0.2">
      <c r="F658" s="124"/>
      <c r="G658" s="117"/>
      <c r="H658" s="118"/>
      <c r="M658" s="123"/>
    </row>
    <row r="659" spans="6:13" x14ac:dyDescent="0.2">
      <c r="F659" s="124"/>
      <c r="G659" s="117"/>
      <c r="H659" s="118"/>
      <c r="M659" s="123"/>
    </row>
    <row r="660" spans="6:13" x14ac:dyDescent="0.2">
      <c r="F660" s="124"/>
      <c r="G660" s="117"/>
      <c r="H660" s="118"/>
    </row>
  </sheetData>
  <sheetProtection algorithmName="SHA-512" hashValue="VVfRjqka/Hwm+N4+nzAOZDc4XVU1ab63E+uQ5UoIOv3q7DOvz+Puxqbw8ElmVsdn8fOA2wUPptiKDPfM3AfkSA==" saltValue="zeG7sD2si+DVzQS38Cz1RQ==" spinCount="100000" sheet="1" selectLockedCells="1" selectUnlockedCells="1"/>
  <mergeCells count="6">
    <mergeCell ref="F3:H3"/>
    <mergeCell ref="O3:Q3"/>
    <mergeCell ref="O24:Q24"/>
    <mergeCell ref="F1:H1"/>
    <mergeCell ref="J1:M1"/>
    <mergeCell ref="O1:Q1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Calculette IPC</vt:lpstr>
      <vt:lpstr>data</vt:lpstr>
      <vt:lpstr>'Calculette IPC'!Zone_d_impression</vt:lpstr>
    </vt:vector>
  </TitlesOfParts>
  <Manager/>
  <Company>Etat de Genève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Calculette IPC 2022</dc:title>
  <dc:subject/>
  <dc:creator>Administration fiscale cantonale</dc:creator>
  <cp:keywords/>
  <dc:description/>
  <cp:lastModifiedBy>Depery Richard (DF)</cp:lastModifiedBy>
  <cp:lastPrinted>2013-03-19T09:18:14Z</cp:lastPrinted>
  <dcterms:created xsi:type="dcterms:W3CDTF">2008-08-19T08:50:02Z</dcterms:created>
  <dcterms:modified xsi:type="dcterms:W3CDTF">2022-09-20T13:09:45Z</dcterms:modified>
  <cp:category/>
</cp:coreProperties>
</file>