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UO6825\19_COVID\ORDONNANCE 2 et HP\06_GUICHETS\Formulaires\Versions finales\INDEMNISATION\GUICHET 2-2022\"/>
    </mc:Choice>
  </mc:AlternateContent>
  <bookViews>
    <workbookView xWindow="-120" yWindow="-120" windowWidth="37080" windowHeight="16440" activeTab="2"/>
  </bookViews>
  <sheets>
    <sheet name="Marche à suivre" sheetId="4" r:id="rId1"/>
    <sheet name="Demande" sheetId="6" r:id="rId2"/>
    <sheet name="Calcul Dommage" sheetId="8" r:id="rId3"/>
    <sheet name="Annexes" sheetId="11" r:id="rId4"/>
    <sheet name="Attestation" sheetId="7" r:id="rId5"/>
    <sheet name="Calcul Dommage_BER" sheetId="15" state="hidden" r:id="rId6"/>
    <sheet name="INTER" sheetId="14" state="hidden" r:id="rId7"/>
    <sheet name="réco_Revenus antérieurs" sheetId="12" state="hidden" r:id="rId8"/>
    <sheet name="réco_Revenus actuels" sheetId="13" state="hidden" r:id="rId9"/>
    <sheet name="Data_IPFA" sheetId="9" state="hidden" r:id="rId10"/>
  </sheets>
  <externalReferences>
    <externalReference r:id="rId11"/>
  </externalReferences>
  <definedNames>
    <definedName name="CaseACocher2" localSheetId="4">Attestation!#REF!</definedName>
    <definedName name="CaseACocher6" localSheetId="4">Attestation!#REF!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43834.320775463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3">Annexes!$A$1:$P$41</definedName>
    <definedName name="_xlnm.Print_Area" localSheetId="4">Attestation!$A$1:$Q$70</definedName>
    <definedName name="_xlnm.Print_Area" localSheetId="2">'Calcul Dommage'!$A$1:$O$101</definedName>
    <definedName name="_xlnm.Print_Area" localSheetId="5">'Calcul Dommage_BER'!$A$1:$O$101</definedName>
    <definedName name="_xlnm.Print_Area" localSheetId="1">Demande!$A$1:$M$134</definedName>
    <definedName name="_xlnm.Print_Area" localSheetId="0">'Marche à suivre'!$A$1:$J$28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7" i="8" l="1"/>
  <c r="L68" i="8"/>
  <c r="L64" i="8"/>
  <c r="L65" i="8"/>
  <c r="L66" i="8"/>
  <c r="L63" i="8"/>
  <c r="L62" i="8"/>
  <c r="K32" i="8" l="1"/>
  <c r="G34" i="8" s="1"/>
  <c r="J49" i="8"/>
  <c r="K49" i="8"/>
  <c r="G6" i="14"/>
  <c r="G4" i="14"/>
  <c r="K68" i="15"/>
  <c r="J68" i="15"/>
  <c r="K67" i="15"/>
  <c r="J67" i="15"/>
  <c r="K66" i="15"/>
  <c r="J66" i="15"/>
  <c r="K65" i="15"/>
  <c r="J65" i="15"/>
  <c r="K64" i="15"/>
  <c r="J64" i="15"/>
  <c r="K63" i="15"/>
  <c r="J63" i="15"/>
  <c r="K62" i="15"/>
  <c r="J62" i="15"/>
  <c r="G37" i="15"/>
  <c r="J49" i="15" s="1"/>
  <c r="G32" i="15"/>
  <c r="I32" i="15"/>
  <c r="I31" i="15"/>
  <c r="G31" i="15"/>
  <c r="L2" i="15"/>
  <c r="G10" i="14"/>
  <c r="K69" i="8"/>
  <c r="J69" i="8"/>
  <c r="P10" i="7"/>
  <c r="L2" i="8"/>
  <c r="A112" i="6"/>
  <c r="A103" i="6"/>
  <c r="A95" i="6"/>
  <c r="A87" i="6"/>
  <c r="A75" i="6"/>
  <c r="K31" i="8"/>
  <c r="O10" i="11"/>
  <c r="A130" i="6"/>
  <c r="J127" i="6"/>
  <c r="A117" i="6"/>
  <c r="A110" i="6"/>
  <c r="A108" i="6"/>
  <c r="A107" i="6"/>
  <c r="A101" i="6"/>
  <c r="A99" i="6"/>
  <c r="A93" i="6"/>
  <c r="A91" i="6"/>
  <c r="A85" i="6"/>
  <c r="A83" i="6"/>
  <c r="A64" i="6"/>
  <c r="A50" i="6"/>
  <c r="A45" i="6"/>
  <c r="A43" i="6"/>
  <c r="A39" i="6"/>
  <c r="A37" i="6"/>
  <c r="A33" i="6"/>
  <c r="A31" i="6"/>
  <c r="A29" i="6"/>
  <c r="A27" i="6"/>
  <c r="A25" i="6"/>
  <c r="A21" i="6"/>
  <c r="A19" i="6"/>
  <c r="A17" i="6"/>
  <c r="DR3" i="9"/>
  <c r="DR4" i="9"/>
  <c r="DQ3" i="9"/>
  <c r="DQ4" i="9"/>
  <c r="DP3" i="9"/>
  <c r="DP4" i="9"/>
  <c r="DO3" i="9"/>
  <c r="DO4" i="9"/>
  <c r="CL3" i="9"/>
  <c r="CL4" i="9" s="1"/>
  <c r="CK3" i="9"/>
  <c r="CK4" i="9" s="1"/>
  <c r="CJ3" i="9"/>
  <c r="CJ4" i="9" s="1"/>
  <c r="AQ3" i="9"/>
  <c r="AQ4" i="9" s="1"/>
  <c r="AP3" i="9"/>
  <c r="AP4" i="9" s="1"/>
  <c r="AO3" i="9"/>
  <c r="AO4" i="9" s="1"/>
  <c r="AN3" i="9"/>
  <c r="AN4" i="9" s="1"/>
  <c r="B3" i="9"/>
  <c r="B4" i="9" s="1"/>
  <c r="D3" i="9"/>
  <c r="D4" i="9" s="1"/>
  <c r="F3" i="9"/>
  <c r="F4" i="9" s="1"/>
  <c r="G3" i="9"/>
  <c r="G4" i="9" s="1"/>
  <c r="H3" i="9"/>
  <c r="H4" i="9" s="1"/>
  <c r="I3" i="9"/>
  <c r="I4" i="9" s="1"/>
  <c r="J3" i="9"/>
  <c r="J4" i="9" s="1"/>
  <c r="K3" i="9"/>
  <c r="K4" i="9" s="1"/>
  <c r="L3" i="9"/>
  <c r="L4" i="9" s="1"/>
  <c r="M3" i="9"/>
  <c r="M4" i="9" s="1"/>
  <c r="N3" i="9"/>
  <c r="N4" i="9" s="1"/>
  <c r="O3" i="9"/>
  <c r="O4" i="9" s="1"/>
  <c r="P3" i="9"/>
  <c r="P4" i="9" s="1"/>
  <c r="Q3" i="9"/>
  <c r="Q4" i="9" s="1"/>
  <c r="R3" i="9"/>
  <c r="R4" i="9" s="1"/>
  <c r="S3" i="9"/>
  <c r="S4" i="9" s="1"/>
  <c r="T3" i="9"/>
  <c r="T4" i="9" s="1"/>
  <c r="U3" i="9"/>
  <c r="U4" i="9" s="1"/>
  <c r="V3" i="9"/>
  <c r="V4" i="9" s="1"/>
  <c r="W3" i="9"/>
  <c r="W4" i="9" s="1"/>
  <c r="X3" i="9"/>
  <c r="X4" i="9" s="1"/>
  <c r="Y3" i="9"/>
  <c r="Y4" i="9" s="1"/>
  <c r="AE3" i="9"/>
  <c r="AE4" i="9" s="1"/>
  <c r="AM3" i="9"/>
  <c r="AM4" i="9" s="1"/>
  <c r="AR3" i="9"/>
  <c r="AR4" i="9" s="1"/>
  <c r="AS3" i="9"/>
  <c r="AS4" i="9" s="1"/>
  <c r="AT3" i="9"/>
  <c r="AT4" i="9" s="1"/>
  <c r="AU3" i="9"/>
  <c r="AU4" i="9" s="1"/>
  <c r="AV3" i="9"/>
  <c r="AV4" i="9" s="1"/>
  <c r="AW3" i="9"/>
  <c r="AW4" i="9" s="1"/>
  <c r="AX3" i="9"/>
  <c r="AX4" i="9" s="1"/>
  <c r="AY3" i="9"/>
  <c r="AY4" i="9" s="1"/>
  <c r="AZ3" i="9"/>
  <c r="AZ4" i="9" s="1"/>
  <c r="BA3" i="9"/>
  <c r="BA4" i="9" s="1"/>
  <c r="BB3" i="9"/>
  <c r="BB4" i="9" s="1"/>
  <c r="BC3" i="9"/>
  <c r="BC4" i="9" s="1"/>
  <c r="BD3" i="9"/>
  <c r="BD4" i="9" s="1"/>
  <c r="BE3" i="9"/>
  <c r="BE4" i="9" s="1"/>
  <c r="BF3" i="9"/>
  <c r="BF4" i="9" s="1"/>
  <c r="BG3" i="9"/>
  <c r="BG4" i="9" s="1"/>
  <c r="BH3" i="9"/>
  <c r="BH4" i="9" s="1"/>
  <c r="BJ3" i="9"/>
  <c r="BJ4" i="9" s="1"/>
  <c r="BK3" i="9"/>
  <c r="BK4" i="9" s="1"/>
  <c r="BL3" i="9"/>
  <c r="BL4" i="9" s="1"/>
  <c r="BM3" i="9"/>
  <c r="BM4" i="9" s="1"/>
  <c r="BP3" i="9"/>
  <c r="BP4" i="9" s="1"/>
  <c r="BQ3" i="9"/>
  <c r="BQ4" i="9" s="1"/>
  <c r="BR3" i="9"/>
  <c r="BR4" i="9" s="1"/>
  <c r="BV3" i="9"/>
  <c r="BV4" i="9" s="1"/>
  <c r="BW3" i="9"/>
  <c r="BW4" i="9" s="1"/>
  <c r="BX3" i="9"/>
  <c r="BX4" i="9" s="1"/>
  <c r="CC3" i="9"/>
  <c r="CC4" i="9" s="1"/>
  <c r="CD3" i="9"/>
  <c r="CD4" i="9" s="1"/>
  <c r="CE3" i="9"/>
  <c r="CE4" i="9" s="1"/>
  <c r="CF3" i="9"/>
  <c r="CF4" i="9" s="1"/>
  <c r="CG3" i="9"/>
  <c r="CG4" i="9" s="1"/>
  <c r="CH3" i="9"/>
  <c r="CH4" i="9" s="1"/>
  <c r="CI3" i="9"/>
  <c r="CI4" i="9" s="1"/>
  <c r="CM3" i="9"/>
  <c r="CM4" i="9" s="1"/>
  <c r="CN3" i="9"/>
  <c r="CN4" i="9" s="1"/>
  <c r="CP3" i="9"/>
  <c r="CP4" i="9" s="1"/>
  <c r="CQ3" i="9"/>
  <c r="CQ4" i="9" s="1"/>
  <c r="CR3" i="9"/>
  <c r="CR4" i="9" s="1"/>
  <c r="CS3" i="9"/>
  <c r="CS4" i="9" s="1"/>
  <c r="CT3" i="9"/>
  <c r="CT4" i="9" s="1"/>
  <c r="CU3" i="9"/>
  <c r="CU4" i="9" s="1"/>
  <c r="CV3" i="9"/>
  <c r="CV4" i="9" s="1"/>
  <c r="CW3" i="9"/>
  <c r="CW4" i="9" s="1"/>
  <c r="CX3" i="9"/>
  <c r="CX4" i="9" s="1"/>
  <c r="CY3" i="9"/>
  <c r="CY4" i="9" s="1"/>
  <c r="CZ3" i="9"/>
  <c r="CZ4" i="9" s="1"/>
  <c r="DA3" i="9"/>
  <c r="DA4" i="9" s="1"/>
  <c r="DB3" i="9"/>
  <c r="DB4" i="9" s="1"/>
  <c r="DC3" i="9"/>
  <c r="DC4" i="9" s="1"/>
  <c r="DD3" i="9"/>
  <c r="DD4" i="9" s="1"/>
  <c r="DE3" i="9"/>
  <c r="DE4" i="9" s="1"/>
  <c r="DF3" i="9"/>
  <c r="DF4" i="9" s="1"/>
  <c r="DG3" i="9"/>
  <c r="DG4" i="9" s="1"/>
  <c r="DH3" i="9"/>
  <c r="DH4" i="9" s="1"/>
  <c r="DI3" i="9"/>
  <c r="DI4" i="9" s="1"/>
  <c r="DJ3" i="9"/>
  <c r="DJ4" i="9" s="1"/>
  <c r="DK3" i="9"/>
  <c r="DK4" i="9" s="1"/>
  <c r="ED3" i="9"/>
  <c r="ED4" i="9"/>
  <c r="EC3" i="9"/>
  <c r="EC4" i="9"/>
  <c r="EB3" i="9"/>
  <c r="EB4" i="9"/>
  <c r="EA3" i="9"/>
  <c r="EA4" i="9"/>
  <c r="DZ3" i="9"/>
  <c r="DZ4" i="9"/>
  <c r="DY3" i="9"/>
  <c r="DY4" i="9"/>
  <c r="DX3" i="9"/>
  <c r="DX4" i="9"/>
  <c r="DW3" i="9"/>
  <c r="DW4" i="9"/>
  <c r="DV3" i="9"/>
  <c r="DV4" i="9"/>
  <c r="DU3" i="9"/>
  <c r="DU4" i="9"/>
  <c r="DT3" i="9"/>
  <c r="DT4" i="9"/>
  <c r="DS3" i="9"/>
  <c r="DS4" i="9"/>
  <c r="DN3" i="9"/>
  <c r="DN4" i="9"/>
  <c r="DM3" i="9"/>
  <c r="DM4" i="9"/>
  <c r="DL3" i="9"/>
  <c r="DL4" i="9"/>
  <c r="AL3" i="9"/>
  <c r="AL4" i="9" s="1"/>
  <c r="AK3" i="9"/>
  <c r="AK4" i="9" s="1"/>
  <c r="AJ3" i="9"/>
  <c r="AJ4" i="9" s="1"/>
  <c r="AI3" i="9"/>
  <c r="AI4" i="9" s="1"/>
  <c r="AH3" i="9"/>
  <c r="AH4" i="9" s="1"/>
  <c r="AG3" i="9"/>
  <c r="AG4" i="9" s="1"/>
  <c r="AF3" i="9"/>
  <c r="AF4" i="9" s="1"/>
  <c r="AD3" i="9"/>
  <c r="AD4" i="9" s="1"/>
  <c r="AC3" i="9"/>
  <c r="AC4" i="9" s="1"/>
  <c r="AB3" i="9"/>
  <c r="AB4" i="9" s="1"/>
  <c r="AA3" i="9"/>
  <c r="AA4" i="9" s="1"/>
  <c r="Z3" i="9"/>
  <c r="Z4" i="9" s="1"/>
  <c r="E3" i="9"/>
  <c r="E4" i="9" s="1"/>
  <c r="B5" i="7"/>
  <c r="A3" i="9"/>
  <c r="BI3" i="9"/>
  <c r="BI4" i="9" s="1"/>
  <c r="BN3" i="9"/>
  <c r="BN4" i="9" s="1"/>
  <c r="BO3" i="9"/>
  <c r="BO4" i="9" s="1"/>
  <c r="BS3" i="9"/>
  <c r="BS4" i="9" s="1"/>
  <c r="BT3" i="9"/>
  <c r="BT4" i="9" s="1"/>
  <c r="BU3" i="9"/>
  <c r="BU4" i="9" s="1"/>
  <c r="BY3" i="9"/>
  <c r="BY4" i="9" s="1"/>
  <c r="BZ3" i="9"/>
  <c r="BZ4" i="9"/>
  <c r="CA3" i="9"/>
  <c r="CA4" i="9" s="1"/>
  <c r="CB3" i="9"/>
  <c r="CB4" i="9" s="1"/>
  <c r="B6" i="7"/>
  <c r="B7" i="7"/>
  <c r="B5" i="6"/>
  <c r="B6" i="6"/>
  <c r="A1" i="6"/>
  <c r="D22" i="7" s="1"/>
  <c r="CO3" i="9"/>
  <c r="CO4" i="9" s="1"/>
  <c r="L63" i="15" l="1"/>
  <c r="L67" i="15"/>
  <c r="L49" i="8"/>
  <c r="E19" i="14" s="1"/>
  <c r="L62" i="15"/>
  <c r="L69" i="8"/>
  <c r="D1" i="13" s="1"/>
  <c r="L68" i="15"/>
  <c r="I69" i="15"/>
  <c r="J69" i="15"/>
  <c r="L64" i="15"/>
  <c r="K69" i="15"/>
  <c r="K49" i="15"/>
  <c r="J47" i="8"/>
  <c r="H69" i="15"/>
  <c r="K31" i="15"/>
  <c r="L65" i="15"/>
  <c r="K32" i="15"/>
  <c r="G34" i="15" s="1"/>
  <c r="L66" i="15"/>
  <c r="K47" i="8"/>
  <c r="K50" i="8" s="1"/>
  <c r="K81" i="8" s="1"/>
  <c r="C3" i="9"/>
  <c r="C4" i="9" s="1"/>
  <c r="A4" i="9"/>
  <c r="E30" i="14" l="1"/>
  <c r="L69" i="15"/>
  <c r="D30" i="14" s="1"/>
  <c r="L49" i="15"/>
  <c r="D19" i="14" s="1"/>
  <c r="F19" i="14" s="1"/>
  <c r="J50" i="8"/>
  <c r="J81" i="8" s="1"/>
  <c r="L47" i="8"/>
  <c r="I50" i="15"/>
  <c r="J47" i="15"/>
  <c r="J50" i="15" s="1"/>
  <c r="J81" i="15" s="1"/>
  <c r="K47" i="15"/>
  <c r="K50" i="15" s="1"/>
  <c r="K81" i="15" s="1"/>
  <c r="H50" i="15"/>
  <c r="F30" i="14" l="1"/>
  <c r="L47" i="15"/>
  <c r="L50" i="8"/>
  <c r="E17" i="14"/>
  <c r="E23" i="14" s="1"/>
  <c r="E34" i="14" s="1"/>
  <c r="E37" i="14" s="1"/>
  <c r="L50" i="15"/>
  <c r="L81" i="15" s="1"/>
  <c r="D17" i="14"/>
  <c r="D1" i="12" l="1"/>
  <c r="L81" i="8"/>
  <c r="F17" i="14"/>
  <c r="D23" i="14"/>
  <c r="L83" i="15"/>
  <c r="L85" i="15" s="1"/>
  <c r="N82" i="15"/>
  <c r="L83" i="8" l="1"/>
  <c r="L85" i="8" s="1"/>
  <c r="L127" i="6" s="1"/>
  <c r="N82" i="8"/>
  <c r="F23" i="14"/>
  <c r="D34" i="14"/>
  <c r="D37" i="14" s="1"/>
  <c r="F37" i="14" l="1"/>
  <c r="F34" i="14"/>
</calcChain>
</file>

<file path=xl/sharedStrings.xml><?xml version="1.0" encoding="utf-8"?>
<sst xmlns="http://schemas.openxmlformats.org/spreadsheetml/2006/main" count="496" uniqueCount="368">
  <si>
    <t>Marche à suivre</t>
  </si>
  <si>
    <t>•</t>
  </si>
  <si>
    <t>Adresse (rue/no, CP, ville)</t>
  </si>
  <si>
    <t>Données bancaires pour le virement (nom titulaire du compte et IBAN)</t>
  </si>
  <si>
    <t>ATTESTATION</t>
  </si>
  <si>
    <t>Lien</t>
  </si>
  <si>
    <t>1.</t>
  </si>
  <si>
    <t>2.</t>
  </si>
  <si>
    <t>3.</t>
  </si>
  <si>
    <t>Remplir et imprimer l'onglet 'Attestation', 
le signer et le scanner</t>
  </si>
  <si>
    <t>Attestation</t>
  </si>
  <si>
    <t>4.</t>
  </si>
  <si>
    <t>Sauvegarder votre document EXCEL rempli</t>
  </si>
  <si>
    <t>5.</t>
  </si>
  <si>
    <t>Envoyer par courrier électronique à :</t>
  </si>
  <si>
    <t>culture.occs@etat.ge.ch</t>
  </si>
  <si>
    <t>a.</t>
  </si>
  <si>
    <t xml:space="preserve">b. </t>
  </si>
  <si>
    <t>c.</t>
  </si>
  <si>
    <t>Annexes</t>
  </si>
  <si>
    <t>-</t>
  </si>
  <si>
    <t>Rue / no</t>
  </si>
  <si>
    <t>Code postal</t>
  </si>
  <si>
    <t>Ville</t>
  </si>
  <si>
    <t>Téléphone:</t>
  </si>
  <si>
    <t>E-mail:</t>
  </si>
  <si>
    <t>Site internet:</t>
  </si>
  <si>
    <t>Nom du titulaire</t>
  </si>
  <si>
    <t>IBAN#</t>
  </si>
  <si>
    <t>Si non:</t>
  </si>
  <si>
    <t>est-ce prévu ?</t>
  </si>
  <si>
    <t xml:space="preserve">Si oui: </t>
  </si>
  <si>
    <t>Autres indemnités demandées ?</t>
  </si>
  <si>
    <t>Nature / descritpif:</t>
  </si>
  <si>
    <t>CHF</t>
  </si>
  <si>
    <t>que toutes les informations fournies sont complètes et véridiques.</t>
  </si>
  <si>
    <t>Lieu et date:</t>
  </si>
  <si>
    <t>(Lieu)</t>
  </si>
  <si>
    <t>(format de date: jj.mm.aaaa)</t>
  </si>
  <si>
    <t>Signature 1</t>
  </si>
  <si>
    <t>(merci de compléter le lieu et la date dans l'Excel avant d'imprimer pour signature)</t>
  </si>
  <si>
    <t>Autres:</t>
  </si>
  <si>
    <t>Description</t>
  </si>
  <si>
    <t>Date de naissance (format jj.mm.aaaa)</t>
  </si>
  <si>
    <t>Aide d'urgence auprès de Suisseculture Sociale</t>
  </si>
  <si>
    <t xml:space="preserve">Une demande d’aide d’urgence a-t-elle été déposée auprès </t>
  </si>
  <si>
    <t>de Suisseculture Sociale ?</t>
  </si>
  <si>
    <t>Allocation perte de gain (APG)</t>
  </si>
  <si>
    <t>Téléphone du mandataire</t>
  </si>
  <si>
    <r>
      <rPr>
        <u/>
        <sz val="9"/>
        <rFont val="Arial"/>
        <family val="2"/>
      </rPr>
      <t>Annexe:</t>
    </r>
    <r>
      <rPr>
        <sz val="9"/>
        <rFont val="Arial"/>
        <family val="2"/>
      </rPr>
      <t xml:space="preserve"> Copie de la procuration à joindre</t>
    </r>
  </si>
  <si>
    <t>Prénom / Nom du mandataire</t>
  </si>
  <si>
    <t xml:space="preserve">Je confirme qu’aucune entreprise culturelle pour laquelle j’ai été </t>
  </si>
  <si>
    <t>préjudice.</t>
  </si>
  <si>
    <t>Si non, indiquez le nom de l'entreprise culturelle:</t>
  </si>
  <si>
    <t>Marche à suivre:</t>
  </si>
  <si>
    <t>TOTAL</t>
  </si>
  <si>
    <t>Commentaires</t>
  </si>
  <si>
    <t>Commentaire général</t>
  </si>
  <si>
    <t>Montant global estimé des pertes financières non-couvertes selon Onglet Calcul Dommage</t>
  </si>
  <si>
    <t>=&gt; Calcul Dommage</t>
  </si>
  <si>
    <t>Calcul Dommage</t>
  </si>
  <si>
    <t>6.</t>
  </si>
  <si>
    <t xml:space="preserve"># de dossier: </t>
  </si>
  <si>
    <t># de dossier:</t>
  </si>
  <si>
    <t>(champ à remplir par OCCS)</t>
  </si>
  <si>
    <t>Si signé par un mandataire</t>
  </si>
  <si>
    <r>
      <t xml:space="preserve">(format </t>
    </r>
    <r>
      <rPr>
        <b/>
        <sz val="10"/>
        <rFont val="Arial"/>
        <family val="2"/>
      </rPr>
      <t>CH</t>
    </r>
    <r>
      <rPr>
        <sz val="10"/>
        <rFont val="Arial"/>
        <family val="2"/>
      </rPr>
      <t xml:space="preserve">12345678901234567 - commencer par CH suivi de 19 chiffres </t>
    </r>
    <r>
      <rPr>
        <u/>
        <sz val="10"/>
        <rFont val="Arial"/>
        <family val="2"/>
      </rPr>
      <t>sans espace</t>
    </r>
    <r>
      <rPr>
        <sz val="10"/>
        <rFont val="Arial"/>
        <family val="2"/>
      </rPr>
      <t xml:space="preserve"> )</t>
    </r>
  </si>
  <si>
    <t>Type</t>
  </si>
  <si>
    <t>#Dem</t>
  </si>
  <si>
    <t>RefDem</t>
  </si>
  <si>
    <t>DateDem</t>
  </si>
  <si>
    <t>RueReq</t>
  </si>
  <si>
    <t>CPReq</t>
  </si>
  <si>
    <t>VilReq</t>
  </si>
  <si>
    <t>TelReq</t>
  </si>
  <si>
    <t>EmaReq</t>
  </si>
  <si>
    <t>SitReq</t>
  </si>
  <si>
    <t>DdnReq</t>
  </si>
  <si>
    <t>AVS</t>
  </si>
  <si>
    <t>NomTit</t>
  </si>
  <si>
    <t>IBAN</t>
  </si>
  <si>
    <t>DescAct</t>
  </si>
  <si>
    <t>AduScs</t>
  </si>
  <si>
    <t>AduScsP</t>
  </si>
  <si>
    <t>AduScsDateDem</t>
  </si>
  <si>
    <t>AduScsDec</t>
  </si>
  <si>
    <t>AduScsDateDec</t>
  </si>
  <si>
    <t>AduScsMont</t>
  </si>
  <si>
    <t>Apg</t>
  </si>
  <si>
    <t>ApgP</t>
  </si>
  <si>
    <t>ApgDateDem</t>
  </si>
  <si>
    <t>ApgDec</t>
  </si>
  <si>
    <t>ApgDateDec</t>
  </si>
  <si>
    <t>ApgMont</t>
  </si>
  <si>
    <t>AC</t>
  </si>
  <si>
    <t>ACP</t>
  </si>
  <si>
    <t>ACDateDem</t>
  </si>
  <si>
    <t>ACDec</t>
  </si>
  <si>
    <t>ACDateDec</t>
  </si>
  <si>
    <t>ACMont</t>
  </si>
  <si>
    <t>RHT</t>
  </si>
  <si>
    <t>RHTP</t>
  </si>
  <si>
    <t>RHTDateDem</t>
  </si>
  <si>
    <t>RHTDec</t>
  </si>
  <si>
    <t>RHTDateDec</t>
  </si>
  <si>
    <t>RHTMont</t>
  </si>
  <si>
    <t>AP</t>
  </si>
  <si>
    <t>APP</t>
  </si>
  <si>
    <t>APDateDem</t>
  </si>
  <si>
    <t>APDec</t>
  </si>
  <si>
    <t>APDateDec</t>
  </si>
  <si>
    <t>APMont</t>
  </si>
  <si>
    <t>AI</t>
  </si>
  <si>
    <t>AIDesc</t>
  </si>
  <si>
    <t>AIP</t>
  </si>
  <si>
    <t>AIDateDem</t>
  </si>
  <si>
    <t>AIDec</t>
  </si>
  <si>
    <t>AIDateDec</t>
  </si>
  <si>
    <t>AIMont</t>
  </si>
  <si>
    <t>NomProjet</t>
  </si>
  <si>
    <t>TypeProjet</t>
  </si>
  <si>
    <t>DuréeProjet</t>
  </si>
  <si>
    <t>#Repres</t>
  </si>
  <si>
    <t>APAR</t>
  </si>
  <si>
    <t>LienCanton</t>
  </si>
  <si>
    <t>Canton</t>
  </si>
  <si>
    <t>InfoEntreprise</t>
  </si>
  <si>
    <t>DomDesc</t>
  </si>
  <si>
    <t>DomMont</t>
  </si>
  <si>
    <t>ConfPas2x</t>
  </si>
  <si>
    <t>NomECultX2</t>
  </si>
  <si>
    <t>Remarq</t>
  </si>
  <si>
    <t>Lire attentivement les conditions d'octroi</t>
  </si>
  <si>
    <t>Nom</t>
  </si>
  <si>
    <t>Civilité</t>
  </si>
  <si>
    <t>Prénom</t>
  </si>
  <si>
    <t>Banque</t>
  </si>
  <si>
    <t>Nom de la banque</t>
  </si>
  <si>
    <t>Danse</t>
  </si>
  <si>
    <t>Performance</t>
  </si>
  <si>
    <t>Autre</t>
  </si>
  <si>
    <t>Design</t>
  </si>
  <si>
    <t>Cinéma</t>
  </si>
  <si>
    <t>Littérature</t>
  </si>
  <si>
    <t>Musées</t>
  </si>
  <si>
    <t>Mesures de soutien selon l’Ordonnance COVID-19 du 14 octobre 2020 dans le secteur de la culture</t>
  </si>
  <si>
    <t>EL</t>
  </si>
  <si>
    <t>Montant</t>
  </si>
  <si>
    <t>Pro Helvetia</t>
  </si>
  <si>
    <t>OFC</t>
  </si>
  <si>
    <t>Eligibilité</t>
  </si>
  <si>
    <t xml:space="preserve">Indépendant </t>
  </si>
  <si>
    <t>Nom banque</t>
  </si>
  <si>
    <t>NPA, localité</t>
  </si>
  <si>
    <t>Nom de contact banque</t>
  </si>
  <si>
    <t xml:space="preserve">Téléphone </t>
  </si>
  <si>
    <t>Email</t>
  </si>
  <si>
    <t xml:space="preserve">Théâtre </t>
  </si>
  <si>
    <t>Pluri</t>
  </si>
  <si>
    <t>Classique</t>
  </si>
  <si>
    <t>Actuelle</t>
  </si>
  <si>
    <t>Art-visuel</t>
  </si>
  <si>
    <t>Enseignements</t>
  </si>
  <si>
    <t>Canton GE</t>
  </si>
  <si>
    <t xml:space="preserve">montant </t>
  </si>
  <si>
    <t>Ville GE</t>
  </si>
  <si>
    <t>montant</t>
  </si>
  <si>
    <t>Commune nom</t>
  </si>
  <si>
    <t>Commune</t>
  </si>
  <si>
    <t>Loro</t>
  </si>
  <si>
    <t>montnt</t>
  </si>
  <si>
    <t>Autre publique nom</t>
  </si>
  <si>
    <t>Autre publique</t>
  </si>
  <si>
    <t>Autre privé nom</t>
  </si>
  <si>
    <t>Autre privé</t>
  </si>
  <si>
    <t>décompte coti</t>
  </si>
  <si>
    <t>attestation</t>
  </si>
  <si>
    <t>derniers comptes</t>
  </si>
  <si>
    <t>Suisseculture</t>
  </si>
  <si>
    <t>APG</t>
  </si>
  <si>
    <t>Chômage</t>
  </si>
  <si>
    <t>Autres</t>
  </si>
  <si>
    <t>procuration</t>
  </si>
  <si>
    <t>domicile</t>
  </si>
  <si>
    <t>budget</t>
  </si>
  <si>
    <t>facture</t>
  </si>
  <si>
    <t>Autre nom</t>
  </si>
  <si>
    <t>Numéro AVS (format 756.xxxx.xxxx.xx)</t>
  </si>
  <si>
    <t>Montant maximum autorisé (80%)</t>
  </si>
  <si>
    <t>Requérant</t>
  </si>
  <si>
    <t># de dossier</t>
  </si>
  <si>
    <t>Points de contrôle</t>
  </si>
  <si>
    <t>1) Lien COVID?</t>
  </si>
  <si>
    <t>2) Subsidiarité?</t>
  </si>
  <si>
    <t>3) Justificatifs?</t>
  </si>
  <si>
    <t>b) Montant de l'indemnité raisonnable?</t>
  </si>
  <si>
    <t>Le·la requérant·e s’engage à transmettre, de sa propre initiative, toutes les demandes d'indemnisation adressées à des tiers en rapport avec le coronavirus (Covid-19), comme les éventuelles décisions, au service cantonal compétent, ceci dans un délai de cinq jours ouvrables.</t>
  </si>
  <si>
    <t>Garantie du·de la requérant·e :</t>
  </si>
  <si>
    <t>Traitement et transfert des données :</t>
  </si>
  <si>
    <t xml:space="preserve">Le·la requérant·e autorise les cantons à échanger entre eux toutes les données fournies relatives à l'application de la loi fédérale COVID-19.  </t>
  </si>
  <si>
    <t>Le·la requérant·e autorise les cantons à également échanger ces données avec Suisseculture Sociale, les compagnies d'assurance privées et les autorités fédérales, cantonales et communales compétentes.</t>
  </si>
  <si>
    <t>Le·la requérant·e autorise les cantons à se procurer toutes les informations nécessaires à l'application de la loi fédérale COVID-19 auprès des organismes et personnes susmentionnés.</t>
  </si>
  <si>
    <t xml:space="preserve">Le·la requérant·e libère les organismes et personnes susmentionnés des règles de confidentialité, en particulier du secret bancaire et de fonction. </t>
  </si>
  <si>
    <t>Aller aux renseignements généraux</t>
  </si>
  <si>
    <t>l'attestation avec signature manuscrite scannée</t>
  </si>
  <si>
    <t>Les champs obligatoires sont encadrés en rouge</t>
  </si>
  <si>
    <t>BenApg</t>
  </si>
  <si>
    <t>RenApg</t>
  </si>
  <si>
    <t>ProSimpl</t>
  </si>
  <si>
    <t>DemMarsOct</t>
  </si>
  <si>
    <t>EntravAct</t>
  </si>
  <si>
    <t>DebEntrav</t>
  </si>
  <si>
    <t>FinEntrav</t>
  </si>
  <si>
    <t>decomprod2019</t>
  </si>
  <si>
    <t>Budget</t>
  </si>
  <si>
    <t>declarenonc</t>
  </si>
  <si>
    <t>decompteApg</t>
  </si>
  <si>
    <t>Toutes les informations supplémentaires, les mises à jour et la FAQ se trouvent sous le lien ci-dessous:</t>
  </si>
  <si>
    <t>Aller à l'attestation</t>
  </si>
  <si>
    <t>Aller à la marche à suivre</t>
  </si>
  <si>
    <t>Conditions d'octroi</t>
  </si>
  <si>
    <t>https://www.ge.ch/covid-19-mesures-soutien-au-domaine-culturel/acteurs-actrices-culturels-indemnisation-urgence</t>
  </si>
  <si>
    <t>Remplir les champs du formulaire</t>
  </si>
  <si>
    <t>Remplir l'onglet 'Calcul Dommage'</t>
  </si>
  <si>
    <t>Justificatifs annexés</t>
  </si>
  <si>
    <t>Exemples de justificatifs admis: Contrats signés entre le/la requérant/e et une tierce partie; Factures émises par une tierce partie; Confirmation écrite et signée d'une tierce partie. Tous les justificatifs doivent au minimum documenter le montant des cachets ou honoraires/prestation de vente ou de location.</t>
  </si>
  <si>
    <t xml:space="preserve">Autres </t>
  </si>
  <si>
    <t>Indemnité versée par une assurance privée</t>
  </si>
  <si>
    <t>Total des pertes financières</t>
  </si>
  <si>
    <t>2019</t>
  </si>
  <si>
    <t>2018</t>
  </si>
  <si>
    <t>Nombre d'engagements annuels (contrats / mandats)</t>
  </si>
  <si>
    <t>Moyenne annuelle 
calculée sur deux ans</t>
  </si>
  <si>
    <t>(au moins 4 engagements à durée déterminée avec au moins</t>
  </si>
  <si>
    <t>deux employeurs différents dans le secteur culturel depuis 2018)</t>
  </si>
  <si>
    <t>3. Informations concernant l’activité culturelle</t>
  </si>
  <si>
    <t>Le·la requérant·e confirme que le dommage subi n'est pas couvert par une assurance privée ou sociale (en particulier l’allocation pour perte de gain Coronavirus de la caisse de compensation AVS selon la loi COVID-19 ainsi que les indemnités chômage).</t>
  </si>
  <si>
    <t xml:space="preserve">Le·la requérant·e s’engage à communiquer spontanément toute modification importante (manifestations et projets concernés, et restrictions y relatives, autres restrictions imposées à l’activité; montant du dommage; indemnisation par des tiers) concernant la demande à l'office cantonal de la culture et du sport dans un délai de cinq jours ouvrables. </t>
  </si>
  <si>
    <t>Le·la requérant·e est conscient·e qu'en cas de violation de l'obligation d'information et de divulgation, il·elle peut être tenu·e pénalement responsable de fraude (art. 146 du code pénal suisse), de falsification de documents (art. 251 du code pénal suisse), etc., et de violation de la loi fédérale sur les aides financières et les indemnités (loi sur les subventions LSu, art. 37-40) conformément aux dispositions, et peut être puni·e d'une peine d’emprisonnement jusqu’à cinq ans maximum ou d'une amende. En outre, une amende pouvant aller jusqu'à CHF 100'000.- est infligée à toute personne qui fait délibérément de fausses déclarations pour obtenir une compensation d’un manque à gagner, conformément à l’articles 11, al. 2 de la Covid-19 et les articles 4-6 de l’ordonnance Covid-19 dans le domaine de la culture. Toute indemnité pour pertes financières qui aurait été versée illégalement peut être récupérée dans les 30 jours après que le canton ait établi qu'elle a été versée illégalement.</t>
  </si>
  <si>
    <t>Uniquement pour les candidats qui sollicitent la procédure simplifiée: le candidat confirme qu'il a causé à ses frais des écarts entre le montant qu'il reçoit dans le cadre de la procédure simplifiée en raison de la fluctuation des contributions d'aide d'urgence, et les montants qu'il / elle recevrait dans la procédure normale.</t>
  </si>
  <si>
    <t>(par exemple relevé d’impôts, liste des engagements, mandats, exposition, etc);</t>
  </si>
  <si>
    <t>En cas de demande incomplète, le canton fixe un court délai pour la communication des informations ou documents manquants. Si les informations ne sont pas fournies dans le délai supplémentaire, le canton ne répondra pas à la demande.</t>
  </si>
  <si>
    <t xml:space="preserve">Documents attestant d’une activité principale dans le domaine culturel </t>
  </si>
  <si>
    <t>DOCUMENTS A TRANSMETTRE</t>
  </si>
  <si>
    <t>l'attestation avec signature manuscrite scannée (uniquement cette page)</t>
  </si>
  <si>
    <t>Demande</t>
  </si>
  <si>
    <t>Allocations chômage</t>
  </si>
  <si>
    <t>2. Informations concernant l’activité professionnelle (choisir une des options proposées)</t>
  </si>
  <si>
    <t>Court descriptif du type de dommage subi (nature des coûts encourus et/ou des recettes perdues)</t>
  </si>
  <si>
    <r>
      <t>Une combinaison</t>
    </r>
    <r>
      <rPr>
        <sz val="10"/>
        <rFont val="Arial"/>
        <family val="2"/>
      </rPr>
      <t xml:space="preserve"> </t>
    </r>
  </si>
  <si>
    <t xml:space="preserve">(1) Conformément aux conditions d'octroi, le principe de subsidiarité doit être appliqué. C'est pourquoi le/la requérant/e est tenu de fournir la preuve d'une demande d'allocation pour perte de gain ou d'aide d'urgence Suisseculture Sociale, ainsi que de fournir les décomptes versés mensuellement par la caisse de compensation compétente.  </t>
  </si>
  <si>
    <t>Aide d'urgence - Suisseculture Sociale (1)</t>
  </si>
  <si>
    <t>Allocation de perte de gains (APG) "Corona"  (1)</t>
  </si>
  <si>
    <t xml:space="preserve">Indemnité RHT pour les employé.e.s </t>
  </si>
  <si>
    <t>Revenu mensuel moyen</t>
  </si>
  <si>
    <t>4. Informations concernant les autres mesures entreprises pour couvrir les dommages</t>
  </si>
  <si>
    <t xml:space="preserve">Salaires perçus durant la période </t>
  </si>
  <si>
    <t>Gain assuré mensuel selon décompte chômage reçu</t>
  </si>
  <si>
    <t>Option 1</t>
  </si>
  <si>
    <t>OU</t>
  </si>
  <si>
    <t>Option 2</t>
  </si>
  <si>
    <t xml:space="preserve"> </t>
  </si>
  <si>
    <t>2) Revenus actuels</t>
  </si>
  <si>
    <t xml:space="preserve">Copie de la procuration (si formulaire signé par un mandataire) </t>
  </si>
  <si>
    <t>Uniquement pour les intermittent.e.s qui perçoivent actuellement une allocation de chômage ou en ont perçu une depuis le 1er mars 2020.</t>
  </si>
  <si>
    <t>Revenu moyen antérieur - calcul du montant indemnisable</t>
  </si>
  <si>
    <t>1) Revenu moyen antérieur - calcul du montant indemnisable</t>
  </si>
  <si>
    <t>Revenus actuels</t>
  </si>
  <si>
    <t>Total des pertes financières et montant maximum autorisé</t>
  </si>
  <si>
    <t>Pour le calcul du revenu antérieur, le formulaire propose deux options:</t>
  </si>
  <si>
    <r>
      <t xml:space="preserve">Pour que votre demande puisse être traitée, veuillez adresser par </t>
    </r>
    <r>
      <rPr>
        <u/>
        <sz val="13"/>
        <rFont val="Arial"/>
        <family val="2"/>
      </rPr>
      <t>courrier électronique</t>
    </r>
    <r>
      <rPr>
        <sz val="13"/>
        <rFont val="Arial"/>
        <family val="2"/>
      </rPr>
      <t xml:space="preserve"> à :</t>
    </r>
  </si>
  <si>
    <t>Total des revenus antérieurs</t>
  </si>
  <si>
    <t>Total des revenus actuels</t>
  </si>
  <si>
    <t>N° Dossier:</t>
  </si>
  <si>
    <t>Veuillez svp remplir les tableaux ci-dessous en fonction des étapes suivantes:</t>
  </si>
  <si>
    <t>Montant total des salaires / cachets reçus</t>
  </si>
  <si>
    <t xml:space="preserve">- Le/la requérant/e peut indiquer dans la case prévue à cet effet tout commentaire nécessaire à la compréhension de la nature de la charge ou des indemnités/revenus.
</t>
  </si>
  <si>
    <t>- Le/la requérant/e a l'obligation de documenter les montants sur la base de justificatifs.</t>
  </si>
  <si>
    <r>
      <t>le formulaire dûment complété et enregistré en format</t>
    </r>
    <r>
      <rPr>
        <sz val="13"/>
        <color rgb="FF00B050"/>
        <rFont val="Arial Bold"/>
      </rPr>
      <t xml:space="preserve"> </t>
    </r>
    <r>
      <rPr>
        <b/>
        <sz val="13"/>
        <color rgb="FF00B050"/>
        <rFont val="Arial Bold"/>
      </rPr>
      <t>EXCEL</t>
    </r>
    <r>
      <rPr>
        <sz val="13"/>
        <color rgb="FF00B050"/>
        <rFont val="Arial Bold"/>
      </rPr>
      <t xml:space="preserve"> </t>
    </r>
    <r>
      <rPr>
        <sz val="13"/>
        <rFont val="Arial Bold"/>
      </rPr>
      <t>(.xls uniquement)</t>
    </r>
  </si>
  <si>
    <r>
      <t>les différentes annexes en format</t>
    </r>
    <r>
      <rPr>
        <b/>
        <sz val="13"/>
        <rFont val="Arial Bold"/>
      </rPr>
      <t xml:space="preserve"> </t>
    </r>
    <r>
      <rPr>
        <b/>
        <sz val="13"/>
        <color rgb="FFFF0000"/>
        <rFont val="Arial Bold"/>
      </rPr>
      <t>PDF</t>
    </r>
  </si>
  <si>
    <t>du guichet COVID-Culture ?</t>
  </si>
  <si>
    <t xml:space="preserve">Une demande IPFI a-t-elle été déposée auprès </t>
  </si>
  <si>
    <t>indiquez la décision prise</t>
  </si>
  <si>
    <t>Indemnités chômage</t>
  </si>
  <si>
    <t>Une demande d’indemnité chômage a-t-elle été envoyée ?</t>
  </si>
  <si>
    <t>Une demande d’allocation perte de gain a-t-elle été envoyée?</t>
  </si>
  <si>
    <t xml:space="preserve">Autres indemnités (par ex. assurance privée) </t>
  </si>
  <si>
    <t>5. Informations concernant les indemnités pour pertes financières (demande)</t>
  </si>
  <si>
    <t>IPFI_</t>
  </si>
  <si>
    <t>Notes importantes:</t>
  </si>
  <si>
    <r>
      <t>le formulaire dûment complété et enregistré en format</t>
    </r>
    <r>
      <rPr>
        <sz val="13"/>
        <color rgb="FF00B050"/>
        <rFont val="Arial"/>
        <family val="2"/>
      </rPr>
      <t xml:space="preserve"> </t>
    </r>
    <r>
      <rPr>
        <b/>
        <sz val="13"/>
        <color rgb="FF00B050"/>
        <rFont val="Arial"/>
        <family val="2"/>
      </rPr>
      <t xml:space="preserve">EXCEL </t>
    </r>
    <r>
      <rPr>
        <sz val="13"/>
        <rFont val="Arial"/>
        <family val="2"/>
      </rPr>
      <t>(.xls uniquement)</t>
    </r>
  </si>
  <si>
    <r>
      <t xml:space="preserve">les différentes annexes en format </t>
    </r>
    <r>
      <rPr>
        <b/>
        <sz val="13"/>
        <color rgb="FFFF0000"/>
        <rFont val="Arial"/>
        <family val="2"/>
      </rPr>
      <t>PDF</t>
    </r>
    <r>
      <rPr>
        <sz val="11"/>
        <rFont val="Arial"/>
        <family val="2"/>
      </rPr>
      <t xml:space="preserve"> (confirmer l'envoi en cochant la case correspondante)</t>
    </r>
  </si>
  <si>
    <r>
      <rPr>
        <b/>
        <sz val="12"/>
        <color rgb="FFFF0000"/>
        <rFont val="Arial"/>
        <family val="2"/>
      </rPr>
      <t>RIB</t>
    </r>
    <r>
      <rPr>
        <sz val="12"/>
        <rFont val="Arial"/>
        <family val="2"/>
      </rPr>
      <t xml:space="preserve"> (Relevé d'identité bancaire) ou la </t>
    </r>
    <r>
      <rPr>
        <b/>
        <sz val="12"/>
        <color rgb="FFFF0000"/>
        <rFont val="Arial"/>
        <family val="2"/>
      </rPr>
      <t>confirmation de relation d'affaires</t>
    </r>
    <r>
      <rPr>
        <sz val="12"/>
        <rFont val="Arial"/>
        <family val="2"/>
      </rPr>
      <t xml:space="preserve"> (disponible sur postfinance.ch)</t>
    </r>
  </si>
  <si>
    <t>Attestation de domicile (datée de moins de 2 ans)</t>
  </si>
  <si>
    <t>Calcul du dommage: copie des contrats à durée déterminée 2018 et 2019 avec les fiches de salaire correspondantes.</t>
  </si>
  <si>
    <r>
      <t xml:space="preserve">Indiquer ici le revenu déterminant (gain assuré) du décompte de chômage.
</t>
    </r>
    <r>
      <rPr>
        <b/>
        <sz val="11"/>
        <color theme="1"/>
        <rFont val="Arial"/>
        <family val="2"/>
      </rPr>
      <t>Uniquement pour les intermittent.e.s qui percoivent actuellement una allocation chômage.</t>
    </r>
  </si>
  <si>
    <t>.</t>
  </si>
  <si>
    <t>Veuillez indiquer vos revenus pour la période concernée, en tenant également compte des revenus de remplacement tels que</t>
  </si>
  <si>
    <t xml:space="preserve">les allocations de chômage ou d’autres indemnités imputables. </t>
  </si>
  <si>
    <r>
      <t xml:space="preserve">- Merci d'indiquer les revenus </t>
    </r>
    <r>
      <rPr>
        <b/>
        <i/>
        <sz val="14"/>
        <color theme="1"/>
        <rFont val="Arial"/>
        <family val="2"/>
      </rPr>
      <t>BRUTS</t>
    </r>
    <r>
      <rPr>
        <i/>
        <sz val="14"/>
        <color theme="1"/>
        <rFont val="Arial"/>
        <family val="2"/>
      </rPr>
      <t>.</t>
    </r>
  </si>
  <si>
    <r>
      <rPr>
        <u/>
        <sz val="14"/>
        <color theme="1"/>
        <rFont val="Arial"/>
        <family val="2"/>
      </rPr>
      <t>Option 1</t>
    </r>
    <r>
      <rPr>
        <sz val="14"/>
        <color theme="1"/>
        <rFont val="Arial"/>
        <family val="2"/>
      </rPr>
      <t>:  Calcul du revenu moyen total sur la base des deux dernières années (ou trois dernières années sur demande)</t>
    </r>
  </si>
  <si>
    <r>
      <rPr>
        <u/>
        <sz val="14"/>
        <color theme="1"/>
        <rFont val="Arial"/>
        <family val="2"/>
      </rPr>
      <t>Option 2</t>
    </r>
    <r>
      <rPr>
        <sz val="14"/>
        <color theme="1"/>
        <rFont val="Arial"/>
        <family val="2"/>
      </rPr>
      <t>:  Le revenu antérieur = le gain assuré (mentionné sur le décompte chômage)</t>
    </r>
  </si>
  <si>
    <r>
      <t xml:space="preserve">Merci de remplir </t>
    </r>
    <r>
      <rPr>
        <b/>
        <u/>
        <sz val="14"/>
        <rFont val="Arial"/>
        <family val="2"/>
      </rPr>
      <t>une des deux options</t>
    </r>
    <r>
      <rPr>
        <b/>
        <sz val="14"/>
        <rFont val="Arial"/>
        <family val="2"/>
      </rPr>
      <t>,</t>
    </r>
    <r>
      <rPr>
        <sz val="14"/>
        <rFont val="Arial"/>
        <family val="2"/>
      </rPr>
      <t xml:space="preserve"> les montants seront ensuite automatiquement reportés dans le tableau </t>
    </r>
    <r>
      <rPr>
        <b/>
        <sz val="14"/>
        <rFont val="Arial"/>
        <family val="2"/>
      </rPr>
      <t>Revenus antérieurs.</t>
    </r>
  </si>
  <si>
    <r>
      <t xml:space="preserve">3) </t>
    </r>
    <r>
      <rPr>
        <sz val="14"/>
        <rFont val="Arial"/>
        <family val="2"/>
      </rPr>
      <t>Le dommage déterminant pour l’indemnisation des pertes financières est ensuite calculé en soustrayant le revenu restant actuel au revenu constaté dans le passé.</t>
    </r>
  </si>
  <si>
    <r>
      <t>Ce montant est automatiquement calculé dans le tableau</t>
    </r>
    <r>
      <rPr>
        <b/>
        <sz val="14"/>
        <rFont val="Arial"/>
        <family val="2"/>
      </rPr>
      <t xml:space="preserve"> Total des pertes financières et montant maximum autorisé</t>
    </r>
    <r>
      <rPr>
        <sz val="14"/>
        <rFont val="Arial"/>
        <family val="2"/>
      </rPr>
      <t xml:space="preserve">. Seul le 80% de ce dernier est retenu.
</t>
    </r>
  </si>
  <si>
    <t xml:space="preserve">Fiche de calcul de l'indemnisation </t>
  </si>
  <si>
    <r>
      <t xml:space="preserve">Revenu mensuel moyen 
</t>
    </r>
    <r>
      <rPr>
        <b/>
        <sz val="10"/>
        <rFont val="Arial"/>
        <family val="2"/>
      </rPr>
      <t>Merci de compléter l</t>
    </r>
    <r>
      <rPr>
        <b/>
        <u/>
        <sz val="10"/>
        <rFont val="Arial"/>
        <family val="2"/>
      </rPr>
      <t>'option 1</t>
    </r>
    <r>
      <rPr>
        <b/>
        <sz val="10"/>
        <rFont val="Arial"/>
        <family val="2"/>
      </rPr>
      <t xml:space="preserve"> ci-dessus
</t>
    </r>
    <r>
      <rPr>
        <sz val="10"/>
        <rFont val="Arial"/>
        <family val="2"/>
      </rPr>
      <t xml:space="preserve">- calcul du montant indemnisable </t>
    </r>
    <r>
      <rPr>
        <b/>
        <sz val="10"/>
        <rFont val="Arial"/>
        <family val="2"/>
      </rPr>
      <t xml:space="preserve">
Cette ligne se remplira automatiquement</t>
    </r>
  </si>
  <si>
    <r>
      <t xml:space="preserve">Gain assuré mensuel selon décompte chômage reçu
</t>
    </r>
    <r>
      <rPr>
        <b/>
        <sz val="10"/>
        <rFont val="Arial"/>
        <family val="2"/>
      </rPr>
      <t>Merci de compléter l'</t>
    </r>
    <r>
      <rPr>
        <b/>
        <u/>
        <sz val="10"/>
        <rFont val="Arial"/>
        <family val="2"/>
      </rPr>
      <t>option 2</t>
    </r>
    <r>
      <rPr>
        <b/>
        <sz val="10"/>
        <rFont val="Arial"/>
        <family val="2"/>
      </rPr>
      <t xml:space="preserve"> ci-dessus
</t>
    </r>
    <r>
      <rPr>
        <sz val="10"/>
        <rFont val="Arial"/>
        <family val="2"/>
      </rPr>
      <t xml:space="preserve"> - calcul du montant indemnisable </t>
    </r>
    <r>
      <rPr>
        <b/>
        <sz val="10"/>
        <rFont val="Arial"/>
        <family val="2"/>
      </rPr>
      <t xml:space="preserve">
Cette ligne se remplira automatiquement</t>
    </r>
  </si>
  <si>
    <t>Revenus antérieurs (calculés par l'option 1 ou l'option 2 ci-dessus)</t>
  </si>
  <si>
    <t>Sur demande du/de la requérant.e, le revenu mensuel moyen peut également être calculé sur la base des 3 dernières années (2017-18-19)</t>
  </si>
  <si>
    <t>Fiche analyse financière INTERMITTENT</t>
  </si>
  <si>
    <t>S:\UO6825\19_COVID\ORDONNANCE 2 et HP\05_SUISSECULTURE SOCIALE</t>
  </si>
  <si>
    <t>Vérif si une Aide d'Urgence a été versée</t>
  </si>
  <si>
    <t>Date revue BER</t>
  </si>
  <si>
    <t>Préavis BER</t>
  </si>
  <si>
    <t>BER</t>
  </si>
  <si>
    <t>Requérent</t>
  </si>
  <si>
    <t>Différence</t>
  </si>
  <si>
    <t>Commentaire BER</t>
  </si>
  <si>
    <t>REVENUS ANTERIEURS</t>
  </si>
  <si>
    <t>Revenus de référence</t>
  </si>
  <si>
    <t>REVENUS ACTUELS</t>
  </si>
  <si>
    <t>Revenus effectifs</t>
  </si>
  <si>
    <t>Différence Antérieurs vs Actuels</t>
  </si>
  <si>
    <t>Total indemnité maximale (80%)</t>
  </si>
  <si>
    <t>Points de contrôle complémentaires:</t>
  </si>
  <si>
    <t>Si non, montant proposé par BER</t>
  </si>
  <si>
    <t>Pré-avis BER</t>
  </si>
  <si>
    <t>Conclusion BER</t>
  </si>
  <si>
    <t>Total selon requérant</t>
  </si>
  <si>
    <t>oui/non</t>
  </si>
  <si>
    <t>mai à août 2021</t>
  </si>
  <si>
    <t>septembre à déc. 2021</t>
  </si>
  <si>
    <r>
      <t xml:space="preserve">Acteurs et actrices culturel.le.s intermittent.e.s - </t>
    </r>
    <r>
      <rPr>
        <b/>
        <i/>
        <sz val="18"/>
        <color theme="3" tint="0.39997558519241921"/>
        <rFont val="Arial"/>
        <family val="2"/>
      </rPr>
      <t>janvier à avril 2022</t>
    </r>
  </si>
  <si>
    <t>2022</t>
  </si>
  <si>
    <t>Indemnisation des pertes financières des acteurs et actrices culturel·le·s intermittent·e·s</t>
  </si>
  <si>
    <t>1. Requérant·e</t>
  </si>
  <si>
    <t>Intermittent·e</t>
  </si>
  <si>
    <t>(indépendant·e et intermittent·e)</t>
  </si>
  <si>
    <t>Secteur culturel dans lequel l’acteur ou actrice culturel·le est engagé·e:</t>
  </si>
  <si>
    <t>Courte description de l’activité culturelle du requérant ou de la requérante (max 7 lignes)</t>
  </si>
  <si>
    <t>Demande IPFI (indemnisation des pertes financières pour les intermittent·e·s)</t>
  </si>
  <si>
    <t>Nº Réf. (7000-8999, sans #)</t>
  </si>
  <si>
    <t xml:space="preserve">engagé·e ne fait valoir aucun droit de dommage au titre de mon propre </t>
  </si>
  <si>
    <t>Uniquement pour les intermittent·e·s qui perçoivent actuellement une allocation de chômage ou en ont perçu une depuis le 1er mars 2020.</t>
  </si>
  <si>
    <t xml:space="preserve">- Le ou la requérant·e peut indiquer dans la case prévue à cet effet tout commentaire nécessaire à la compréhension de la nature de la charge ou des indemnités/revenus.
</t>
  </si>
  <si>
    <t>- Le ou la requérant·e a l'obligation de documenter les montants sur la base de justificatifs.</t>
  </si>
  <si>
    <t>Sur demande du ou de la requérant·e, le revenu mensuel moyen peut également être calculé sur la base de 3 ans (2017-18-19)</t>
  </si>
  <si>
    <r>
      <t xml:space="preserve">Indiquer ici le revenu déterminant (gain assuré) du décompte de chômage.
</t>
    </r>
    <r>
      <rPr>
        <b/>
        <sz val="11"/>
        <color theme="1"/>
        <rFont val="Arial"/>
        <family val="2"/>
      </rPr>
      <t>Uniquement pour les intermittent·e·s qui perçoivent actuellement un allocation chômage.</t>
    </r>
  </si>
  <si>
    <t xml:space="preserve">Indemnité RHT pour les employé·e·s </t>
  </si>
  <si>
    <t xml:space="preserve">(1) Conformément aux conditions d'octroi, le principe de subsidiarité doit être appliqué. C'est pourquoi le ou la requérant·e est tenu·e de fournir la preuve d'une demande d'allocation pour perte de gain ou d'aide d'urgence Suisseculture Sociale, ainsi que de fournir les décomptes versés mensuellement par la caisse de compensation compétente.  </t>
  </si>
  <si>
    <t>Documents attestant le statut d’intermittent·e, soit au moins quatre contrats d’engagement de durée déterminée, réalisés depuis 2018 auprès d’au moins deux employeurs différents du domaine culturel.</t>
  </si>
  <si>
    <r>
      <t>Copie des éventuelles décisions d’aide d’urgence de Suisseculture Sociale et/ou des indemnités de chômage (</t>
    </r>
    <r>
      <rPr>
        <i/>
        <sz val="12"/>
        <rFont val="Arial"/>
        <family val="2"/>
      </rPr>
      <t>à fournir ultérieurement</t>
    </r>
    <r>
      <rPr>
        <sz val="12"/>
        <rFont val="Arial"/>
        <family val="2"/>
      </rPr>
      <t xml:space="preserve"> si cela n’était pas encore le cas).</t>
    </r>
  </si>
  <si>
    <t xml:space="preserve">Le ou la requérant·e confirme </t>
  </si>
  <si>
    <t>qu’il ou elle a lu et compris tous les points du formulaire de dépôt de demande et qu’il ou elle les accepte.</t>
  </si>
  <si>
    <t>Pour le ou la requérant·e</t>
  </si>
  <si>
    <t>Seulement pour les requérant·e·s choisissant la procédure simplifiée: Le ou la requérant·e confirme qu’il ou elle prend à sa charge le fait qu’une fluctuation des aides d’urgence SCS peut entraîner un écart d’indemnité entre les procédures simplifiée et normale.</t>
  </si>
  <si>
    <t>aide au revenu 2021</t>
  </si>
  <si>
    <t>janvier à avril 2022</t>
  </si>
  <si>
    <t>mars 2020 à avril 2021</t>
  </si>
  <si>
    <r>
      <t xml:space="preserve">- Merci d'indiquer les revenus </t>
    </r>
    <r>
      <rPr>
        <b/>
        <i/>
        <sz val="14"/>
        <color theme="1"/>
        <rFont val="Arial"/>
        <family val="2"/>
      </rPr>
      <t>BRUTS</t>
    </r>
    <r>
      <rPr>
        <i/>
        <sz val="14"/>
        <color theme="1"/>
        <rFont val="Arial"/>
        <family val="2"/>
      </rPr>
      <t>, les montants reçus à titre de "vacances" doivent être inclus.</t>
    </r>
  </si>
  <si>
    <t>Juin</t>
  </si>
  <si>
    <t>Mai</t>
  </si>
  <si>
    <t>Exemples de justificatifs admis: Contrats signés entre le ou la requérant·e et une tierce partie; Factures émises par une tierce partie; Confirmation écrite et signée d'une tierce partie. Tous les justificatifs doivent au minimum documenter le montant des cachets ou honoraires/prestation de vente ou de location. Décomptes chômage.</t>
  </si>
  <si>
    <r>
      <t xml:space="preserve">Indemnisation des pertes financières des acteurs et actrices culturel·le·s intermittent·e·s - </t>
    </r>
    <r>
      <rPr>
        <b/>
        <sz val="12"/>
        <color rgb="FF0070C0"/>
        <rFont val="Arial"/>
        <family val="2"/>
      </rPr>
      <t>mai à juin 2022</t>
    </r>
  </si>
  <si>
    <r>
      <t xml:space="preserve">Acteurs et actrices culturel·le·s intermittent·e·s - </t>
    </r>
    <r>
      <rPr>
        <b/>
        <i/>
        <sz val="18"/>
        <color theme="3" tint="0.39997558519241921"/>
        <rFont val="Arial"/>
        <family val="2"/>
      </rPr>
      <t>mai à juin 2022</t>
    </r>
  </si>
  <si>
    <r>
      <t xml:space="preserve">Formulaire de dépôt de demande - </t>
    </r>
    <r>
      <rPr>
        <b/>
        <sz val="13"/>
        <color theme="4" tint="-0.249977111117893"/>
        <rFont val="Arial Bold"/>
      </rPr>
      <t>période de dommage:</t>
    </r>
    <r>
      <rPr>
        <sz val="13"/>
        <color theme="4" tint="-0.249977111117893"/>
        <rFont val="Arial Bold"/>
      </rPr>
      <t xml:space="preserve"> </t>
    </r>
    <r>
      <rPr>
        <b/>
        <sz val="13"/>
        <color theme="3" tint="0.39997558519241921"/>
        <rFont val="Arial Bold"/>
      </rPr>
      <t>mai à juin 2022</t>
    </r>
  </si>
  <si>
    <r>
      <t xml:space="preserve">Formulaire de dépôt de demande pour les requérant·e·s - </t>
    </r>
    <r>
      <rPr>
        <b/>
        <sz val="11"/>
        <color theme="3" tint="0.39997558519241921"/>
        <rFont val="Arial"/>
        <family val="2"/>
      </rPr>
      <t>mai à juin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</si>
</sst>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_ * #,##0_ ;_ * \-#,##0_ ;_ * &quot;-&quot;??_ ;_ @_ "/>
    <numFmt numFmtId="165" formatCode="0000"/>
    <numFmt numFmtId="166" formatCode="#,##0.00_ ;\-#,##0.00\ "/>
  </numFmts>
  <fonts count="113">
    <font>
      <sz val="10"/>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3"/>
      <name val="Arial Bold"/>
      <family val="2"/>
    </font>
    <font>
      <sz val="12"/>
      <name val="Arial"/>
      <family val="2"/>
    </font>
    <font>
      <sz val="9"/>
      <name val="Arial"/>
      <family val="2"/>
    </font>
    <font>
      <sz val="12"/>
      <name val="Arial Bold"/>
      <family val="2"/>
    </font>
    <font>
      <sz val="16"/>
      <name val="Arial Bold"/>
      <family val="2"/>
    </font>
    <font>
      <sz val="10"/>
      <name val="Arial"/>
      <family val="2"/>
    </font>
    <font>
      <u/>
      <sz val="10"/>
      <color theme="10"/>
      <name val="Arial"/>
      <family val="2"/>
    </font>
    <font>
      <sz val="11"/>
      <color theme="1"/>
      <name val="Arial"/>
      <family val="2"/>
    </font>
    <font>
      <b/>
      <sz val="11"/>
      <color theme="1"/>
      <name val="Arial"/>
      <family val="2"/>
    </font>
    <font>
      <b/>
      <sz val="12"/>
      <color theme="1"/>
      <name val="Arial"/>
      <family val="2"/>
    </font>
    <font>
      <b/>
      <u/>
      <sz val="11"/>
      <color theme="1"/>
      <name val="Arial"/>
      <family val="2"/>
    </font>
    <font>
      <b/>
      <i/>
      <sz val="12"/>
      <color theme="1"/>
      <name val="Arial"/>
      <family val="2"/>
    </font>
    <font>
      <u/>
      <sz val="11"/>
      <color theme="10"/>
      <name val="Calibri"/>
      <family val="2"/>
      <scheme val="minor"/>
    </font>
    <font>
      <sz val="13"/>
      <name val="Arial Bold"/>
    </font>
    <font>
      <sz val="13"/>
      <color rgb="FF00B050"/>
      <name val="Arial Bold"/>
    </font>
    <font>
      <b/>
      <sz val="12"/>
      <name val="Arial"/>
      <family val="2"/>
    </font>
    <font>
      <u/>
      <sz val="12"/>
      <name val="Arial"/>
      <family val="2"/>
    </font>
    <font>
      <sz val="10"/>
      <name val="Arial Bold"/>
      <family val="2"/>
    </font>
    <font>
      <b/>
      <sz val="10"/>
      <name val="Arial"/>
      <family val="2"/>
    </font>
    <font>
      <u/>
      <sz val="9"/>
      <name val="Arial"/>
      <family val="2"/>
    </font>
    <font>
      <u/>
      <sz val="10"/>
      <name val="Arial"/>
      <family val="2"/>
    </font>
    <font>
      <b/>
      <sz val="11"/>
      <color theme="1"/>
      <name val="Calibri"/>
      <family val="2"/>
      <scheme val="minor"/>
    </font>
    <font>
      <u/>
      <sz val="12"/>
      <color theme="10"/>
      <name val="Arial"/>
      <family val="2"/>
    </font>
    <font>
      <b/>
      <sz val="10"/>
      <color rgb="FFFF0000"/>
      <name val="Arial"/>
      <family val="2"/>
    </font>
    <font>
      <sz val="12"/>
      <color theme="1"/>
      <name val="Arial"/>
      <family val="2"/>
    </font>
    <font>
      <i/>
      <u/>
      <sz val="11"/>
      <color theme="1"/>
      <name val="Arial"/>
      <family val="2"/>
    </font>
    <font>
      <sz val="11"/>
      <name val="Arial Bold"/>
      <family val="2"/>
    </font>
    <font>
      <sz val="11"/>
      <name val="Arial"/>
      <family val="2"/>
    </font>
    <font>
      <i/>
      <sz val="11"/>
      <color theme="1"/>
      <name val="Calibri"/>
      <family val="2"/>
      <scheme val="minor"/>
    </font>
    <font>
      <sz val="10"/>
      <color theme="1"/>
      <name val="Arial"/>
      <family val="2"/>
    </font>
    <font>
      <b/>
      <sz val="14"/>
      <color theme="1"/>
      <name val="Calibri"/>
      <family val="2"/>
      <scheme val="minor"/>
    </font>
    <font>
      <b/>
      <u/>
      <sz val="11"/>
      <color theme="1"/>
      <name val="Calibri"/>
      <family val="2"/>
      <scheme val="minor"/>
    </font>
    <font>
      <u/>
      <sz val="11"/>
      <color theme="1"/>
      <name val="Calibri"/>
      <family val="2"/>
      <scheme val="minor"/>
    </font>
    <font>
      <sz val="11"/>
      <color rgb="FFFF0000"/>
      <name val="Calibri"/>
      <family val="2"/>
      <scheme val="minor"/>
    </font>
    <font>
      <sz val="14"/>
      <color theme="0"/>
      <name val="Arial"/>
      <family val="2"/>
    </font>
    <font>
      <b/>
      <i/>
      <sz val="11"/>
      <color theme="1"/>
      <name val="Arial"/>
      <family val="2"/>
    </font>
    <font>
      <sz val="11"/>
      <name val="Calibri"/>
      <family val="2"/>
      <scheme val="minor"/>
    </font>
    <font>
      <i/>
      <sz val="12"/>
      <name val="Arial"/>
      <family val="2"/>
    </font>
    <font>
      <b/>
      <sz val="10"/>
      <color theme="1"/>
      <name val="Arial"/>
      <family val="2"/>
    </font>
    <font>
      <b/>
      <sz val="11"/>
      <name val="Arial"/>
      <family val="2"/>
    </font>
    <font>
      <b/>
      <sz val="17"/>
      <color theme="1"/>
      <name val="Arial"/>
      <family val="2"/>
    </font>
    <font>
      <sz val="18"/>
      <color theme="1"/>
      <name val="Arial"/>
      <family val="2"/>
    </font>
    <font>
      <b/>
      <i/>
      <sz val="18"/>
      <color theme="1"/>
      <name val="Arial"/>
      <family val="2"/>
    </font>
    <font>
      <b/>
      <u/>
      <sz val="16"/>
      <color theme="1"/>
      <name val="Arial"/>
      <family val="2"/>
    </font>
    <font>
      <sz val="16"/>
      <color theme="1"/>
      <name val="Arial"/>
      <family val="2"/>
    </font>
    <font>
      <b/>
      <sz val="16"/>
      <name val="Arial"/>
      <family val="2"/>
    </font>
    <font>
      <sz val="16"/>
      <name val="Arial"/>
      <family val="2"/>
    </font>
    <font>
      <i/>
      <u/>
      <sz val="16"/>
      <color theme="1"/>
      <name val="Arial"/>
      <family val="2"/>
    </font>
    <font>
      <i/>
      <sz val="16"/>
      <color theme="1"/>
      <name val="Arial"/>
      <family val="2"/>
    </font>
    <font>
      <b/>
      <sz val="24"/>
      <name val="Arial"/>
      <family val="2"/>
    </font>
    <font>
      <b/>
      <i/>
      <sz val="24"/>
      <color theme="1"/>
      <name val="Arial"/>
      <family val="2"/>
    </font>
    <font>
      <b/>
      <i/>
      <sz val="36"/>
      <color theme="1"/>
      <name val="Arial"/>
      <family val="2"/>
    </font>
    <font>
      <i/>
      <sz val="11"/>
      <color theme="1"/>
      <name val="Arial"/>
      <family val="2"/>
    </font>
    <font>
      <b/>
      <sz val="11"/>
      <color rgb="FFFF0000"/>
      <name val="Arial"/>
      <family val="2"/>
    </font>
    <font>
      <b/>
      <sz val="20"/>
      <color rgb="FF00B050"/>
      <name val="Arial"/>
      <family val="2"/>
    </font>
    <font>
      <b/>
      <sz val="18"/>
      <color theme="1"/>
      <name val="Arial"/>
      <family val="2"/>
    </font>
    <font>
      <sz val="14"/>
      <color theme="1"/>
      <name val="Arial"/>
      <family val="2"/>
    </font>
    <font>
      <b/>
      <sz val="10"/>
      <color rgb="FF00B050"/>
      <name val="Arial"/>
      <family val="2"/>
    </font>
    <font>
      <sz val="22"/>
      <name val="Arial"/>
      <family val="2"/>
    </font>
    <font>
      <b/>
      <sz val="20"/>
      <name val="Arial"/>
      <family val="2"/>
    </font>
    <font>
      <b/>
      <sz val="13"/>
      <color theme="4" tint="-0.249977111117893"/>
      <name val="Arial Bold"/>
    </font>
    <font>
      <sz val="12"/>
      <color theme="1" tint="4.9989318521683403E-2"/>
      <name val="Arial"/>
      <family val="2"/>
    </font>
    <font>
      <b/>
      <sz val="10"/>
      <color theme="4" tint="-0.249977111117893"/>
      <name val="Arial"/>
      <family val="2"/>
    </font>
    <font>
      <b/>
      <sz val="13"/>
      <color theme="4" tint="-0.249977111117893"/>
      <name val="Arial Bold"/>
      <family val="2"/>
    </font>
    <font>
      <b/>
      <sz val="16"/>
      <color theme="1"/>
      <name val="Arial"/>
      <family val="2"/>
    </font>
    <font>
      <sz val="13"/>
      <name val="Arial"/>
      <family val="2"/>
    </font>
    <font>
      <u/>
      <sz val="13"/>
      <name val="Arial"/>
      <family val="2"/>
    </font>
    <font>
      <u/>
      <sz val="14"/>
      <color theme="10"/>
      <name val="Arial"/>
      <family val="2"/>
    </font>
    <font>
      <b/>
      <sz val="13"/>
      <color theme="1"/>
      <name val="Arial"/>
      <family val="2"/>
    </font>
    <font>
      <sz val="13"/>
      <color rgb="FF00B050"/>
      <name val="Arial"/>
      <family val="2"/>
    </font>
    <font>
      <b/>
      <sz val="13"/>
      <color rgb="FF00B050"/>
      <name val="Arial Bold"/>
    </font>
    <font>
      <b/>
      <sz val="13"/>
      <name val="Arial Bold"/>
    </font>
    <font>
      <b/>
      <sz val="13"/>
      <color rgb="FFFF0000"/>
      <name val="Arial Bold"/>
    </font>
    <font>
      <b/>
      <sz val="13"/>
      <color rgb="FF00B050"/>
      <name val="Arial"/>
      <family val="2"/>
    </font>
    <font>
      <b/>
      <sz val="13"/>
      <color rgb="FFFF0000"/>
      <name val="Arial"/>
      <family val="2"/>
    </font>
    <font>
      <b/>
      <sz val="12"/>
      <color rgb="FFFF0000"/>
      <name val="Arial"/>
      <family val="2"/>
    </font>
    <font>
      <b/>
      <sz val="12"/>
      <color rgb="FF0070C0"/>
      <name val="Arial"/>
      <family val="2"/>
    </font>
    <font>
      <i/>
      <sz val="14"/>
      <color theme="1"/>
      <name val="Arial"/>
      <family val="2"/>
    </font>
    <font>
      <b/>
      <i/>
      <sz val="14"/>
      <color theme="1"/>
      <name val="Arial"/>
      <family val="2"/>
    </font>
    <font>
      <b/>
      <u/>
      <sz val="10"/>
      <name val="Arial"/>
      <family val="2"/>
    </font>
    <font>
      <sz val="14"/>
      <name val="Arial"/>
      <family val="2"/>
    </font>
    <font>
      <u/>
      <sz val="14"/>
      <color theme="1"/>
      <name val="Arial"/>
      <family val="2"/>
    </font>
    <font>
      <b/>
      <u/>
      <sz val="14"/>
      <name val="Arial"/>
      <family val="2"/>
    </font>
    <font>
      <b/>
      <sz val="14"/>
      <name val="Arial"/>
      <family val="2"/>
    </font>
    <font>
      <i/>
      <sz val="9"/>
      <color theme="1"/>
      <name val="Calibri"/>
      <family val="2"/>
      <scheme val="minor"/>
    </font>
    <font>
      <sz val="8"/>
      <color theme="1"/>
      <name val="Calibri"/>
      <family val="2"/>
      <scheme val="minor"/>
    </font>
    <font>
      <b/>
      <sz val="10"/>
      <name val="Calibri"/>
      <family val="2"/>
      <scheme val="minor"/>
    </font>
    <font>
      <b/>
      <i/>
      <sz val="18"/>
      <color theme="3" tint="0.39997558519241921"/>
      <name val="Arial"/>
      <family val="2"/>
    </font>
    <font>
      <sz val="10"/>
      <color rgb="FFFF0000"/>
      <name val="Arial"/>
      <family val="2"/>
    </font>
    <font>
      <b/>
      <u/>
      <sz val="16"/>
      <color rgb="FFFF0000"/>
      <name val="Arial"/>
      <family val="2"/>
    </font>
    <font>
      <sz val="13"/>
      <color theme="4" tint="-0.249977111117893"/>
      <name val="Arial Bold"/>
    </font>
    <font>
      <b/>
      <sz val="13"/>
      <color theme="3" tint="0.39997558519241921"/>
      <name val="Arial Bold"/>
    </font>
    <font>
      <b/>
      <sz val="11"/>
      <color theme="3" tint="0.39997558519241921"/>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2E2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s>
  <cellStyleXfs count="25">
    <xf numFmtId="0" fontId="0" fillId="0" borderId="0"/>
    <xf numFmtId="43" fontId="25" fillId="0" borderId="0" applyFont="0" applyFill="0" applyBorder="0" applyAlignment="0" applyProtection="0"/>
    <xf numFmtId="0" fontId="26" fillId="0" borderId="0" applyNumberFormat="0" applyFill="0" applyBorder="0" applyAlignment="0" applyProtection="0"/>
    <xf numFmtId="0" fontId="19" fillId="0" borderId="0"/>
    <xf numFmtId="0" fontId="32" fillId="0" borderId="0" applyNumberFormat="0" applyFill="0" applyBorder="0" applyAlignment="0" applyProtection="0"/>
    <xf numFmtId="0" fontId="25"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0" fontId="16" fillId="0" borderId="0"/>
    <xf numFmtId="0" fontId="49" fillId="0" borderId="0"/>
    <xf numFmtId="43" fontId="49" fillId="0" borderId="0" applyFont="0" applyFill="0" applyBorder="0" applyAlignment="0" applyProtection="0"/>
    <xf numFmtId="0" fontId="15" fillId="0" borderId="0"/>
    <xf numFmtId="0" fontId="49" fillId="0" borderId="0"/>
    <xf numFmtId="0" fontId="14" fillId="0" borderId="0"/>
    <xf numFmtId="43" fontId="14" fillId="0" borderId="0" applyFont="0" applyFill="0" applyBorder="0" applyAlignment="0" applyProtection="0"/>
    <xf numFmtId="0" fontId="14" fillId="0" borderId="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43" fontId="13" fillId="0" borderId="0" applyFont="0" applyFill="0" applyBorder="0" applyAlignment="0" applyProtection="0"/>
  </cellStyleXfs>
  <cellXfs count="676">
    <xf numFmtId="0" fontId="0" fillId="0" borderId="0" xfId="0"/>
    <xf numFmtId="0" fontId="27" fillId="0" borderId="0" xfId="3" applyFont="1" applyAlignment="1">
      <alignment horizontal="left" vertical="top"/>
    </xf>
    <xf numFmtId="0" fontId="27" fillId="0" borderId="0" xfId="3" applyFont="1" applyAlignment="1">
      <alignment horizontal="center" vertical="top"/>
    </xf>
    <xf numFmtId="0" fontId="28" fillId="0" borderId="0" xfId="3" applyFont="1" applyAlignment="1">
      <alignment horizontal="left" vertical="top"/>
    </xf>
    <xf numFmtId="0" fontId="29" fillId="0" borderId="0" xfId="3" applyFont="1" applyAlignment="1">
      <alignment horizontal="left" vertical="top"/>
    </xf>
    <xf numFmtId="0" fontId="29" fillId="0" borderId="1" xfId="3" applyFont="1" applyBorder="1" applyAlignment="1">
      <alignment horizontal="left" vertical="top"/>
    </xf>
    <xf numFmtId="0" fontId="29" fillId="0" borderId="2" xfId="3" applyFont="1" applyBorder="1" applyAlignment="1">
      <alignment horizontal="left" vertical="top"/>
    </xf>
    <xf numFmtId="0" fontId="27" fillId="0" borderId="2" xfId="3" applyFont="1" applyBorder="1" applyAlignment="1">
      <alignment horizontal="left" vertical="top"/>
    </xf>
    <xf numFmtId="0" fontId="27" fillId="0" borderId="2" xfId="3" applyFont="1" applyBorder="1" applyAlignment="1">
      <alignment horizontal="center" vertical="top"/>
    </xf>
    <xf numFmtId="0" fontId="27" fillId="0" borderId="3" xfId="3" applyFont="1" applyBorder="1" applyAlignment="1">
      <alignment horizontal="left" vertical="top"/>
    </xf>
    <xf numFmtId="0" fontId="27" fillId="0" borderId="5" xfId="3" applyFont="1" applyBorder="1" applyAlignment="1">
      <alignment horizontal="left" vertical="top"/>
    </xf>
    <xf numFmtId="0" fontId="29" fillId="0" borderId="4" xfId="3" quotePrefix="1" applyFont="1" applyBorder="1" applyAlignment="1">
      <alignment horizontal="center" vertical="center"/>
    </xf>
    <xf numFmtId="0" fontId="27" fillId="0" borderId="5" xfId="3" applyFont="1" applyBorder="1" applyAlignment="1">
      <alignment horizontal="left" vertical="center"/>
    </xf>
    <xf numFmtId="0" fontId="27" fillId="0" borderId="0" xfId="3" applyFont="1" applyAlignment="1">
      <alignment horizontal="left" vertical="center"/>
    </xf>
    <xf numFmtId="0" fontId="29" fillId="0" borderId="4" xfId="3" quotePrefix="1" applyFont="1" applyBorder="1" applyAlignment="1">
      <alignment horizontal="left" vertical="center"/>
    </xf>
    <xf numFmtId="0" fontId="29" fillId="0" borderId="0" xfId="3" quotePrefix="1" applyFont="1" applyAlignment="1">
      <alignment horizontal="left" vertical="center"/>
    </xf>
    <xf numFmtId="0" fontId="27" fillId="0" borderId="4" xfId="3" applyFont="1" applyBorder="1" applyAlignment="1">
      <alignment horizontal="left" vertical="center"/>
    </xf>
    <xf numFmtId="0" fontId="31" fillId="0" borderId="6" xfId="3" applyFont="1" applyBorder="1" applyAlignment="1">
      <alignment horizontal="left" vertical="top"/>
    </xf>
    <xf numFmtId="0" fontId="31" fillId="0" borderId="7" xfId="3" applyFont="1" applyBorder="1" applyAlignment="1">
      <alignment horizontal="left" vertical="top"/>
    </xf>
    <xf numFmtId="0" fontId="27" fillId="0" borderId="7" xfId="3" applyFont="1" applyBorder="1" applyAlignment="1">
      <alignment horizontal="left" vertical="top"/>
    </xf>
    <xf numFmtId="0" fontId="27" fillId="0" borderId="7" xfId="3" applyFont="1" applyBorder="1" applyAlignment="1">
      <alignment horizontal="center" vertical="top"/>
    </xf>
    <xf numFmtId="0" fontId="27" fillId="0" borderId="8" xfId="3" applyFont="1" applyBorder="1" applyAlignment="1">
      <alignment horizontal="left" vertical="top"/>
    </xf>
    <xf numFmtId="0" fontId="27" fillId="0" borderId="0" xfId="3" applyFont="1"/>
    <xf numFmtId="0" fontId="27" fillId="0" borderId="0" xfId="3" applyFont="1" applyAlignment="1">
      <alignment horizontal="center"/>
    </xf>
    <xf numFmtId="0" fontId="25" fillId="0" borderId="0" xfId="5"/>
    <xf numFmtId="0" fontId="23" fillId="0" borderId="0" xfId="5" applyFont="1"/>
    <xf numFmtId="0" fontId="21" fillId="0" borderId="0" xfId="5" applyFont="1"/>
    <xf numFmtId="164" fontId="25" fillId="0" borderId="0" xfId="6" applyNumberFormat="1" applyFont="1"/>
    <xf numFmtId="0" fontId="20" fillId="0" borderId="0" xfId="5" applyFont="1"/>
    <xf numFmtId="164" fontId="0" fillId="0" borderId="0" xfId="6" applyNumberFormat="1" applyFont="1"/>
    <xf numFmtId="0" fontId="19" fillId="0" borderId="0" xfId="3"/>
    <xf numFmtId="0" fontId="24" fillId="0" borderId="0" xfId="5" applyFont="1"/>
    <xf numFmtId="0" fontId="23" fillId="0" borderId="0" xfId="5" applyFont="1" applyAlignment="1">
      <alignment vertical="center"/>
    </xf>
    <xf numFmtId="164" fontId="25" fillId="0" borderId="0" xfId="6" applyNumberFormat="1" applyFont="1" applyAlignment="1">
      <alignment vertical="center"/>
    </xf>
    <xf numFmtId="0" fontId="25" fillId="0" borderId="0" xfId="5" applyAlignment="1">
      <alignment vertical="center"/>
    </xf>
    <xf numFmtId="0" fontId="37" fillId="0" borderId="0" xfId="5" applyFont="1"/>
    <xf numFmtId="0" fontId="25" fillId="3" borderId="0" xfId="5" applyFill="1"/>
    <xf numFmtId="0" fontId="0" fillId="3" borderId="0" xfId="5" applyFont="1" applyFill="1"/>
    <xf numFmtId="0" fontId="22" fillId="0" borderId="0" xfId="5" applyFont="1"/>
    <xf numFmtId="0" fontId="20" fillId="0" borderId="0" xfId="5" applyFont="1" applyAlignment="1">
      <alignment horizontal="center" vertical="center"/>
    </xf>
    <xf numFmtId="0" fontId="25" fillId="0" borderId="0" xfId="5" applyAlignment="1">
      <alignment horizontal="center" vertical="center"/>
    </xf>
    <xf numFmtId="0" fontId="25" fillId="0" borderId="0" xfId="5" applyBorder="1"/>
    <xf numFmtId="0" fontId="22" fillId="0" borderId="0" xfId="5" applyFont="1" applyBorder="1"/>
    <xf numFmtId="0" fontId="38" fillId="0" borderId="0" xfId="5" applyFont="1"/>
    <xf numFmtId="0" fontId="21" fillId="2" borderId="10" xfId="5" applyFont="1" applyFill="1" applyBorder="1" applyAlignment="1" applyProtection="1">
      <alignment vertical="center"/>
      <protection locked="0"/>
    </xf>
    <xf numFmtId="0" fontId="27" fillId="0" borderId="0" xfId="3" applyFont="1" applyAlignment="1">
      <alignment horizontal="right" vertical="center"/>
    </xf>
    <xf numFmtId="0" fontId="25" fillId="4" borderId="15" xfId="5" applyFill="1" applyBorder="1" applyAlignment="1">
      <alignment vertical="center"/>
    </xf>
    <xf numFmtId="0" fontId="27" fillId="4" borderId="16" xfId="3" applyFont="1" applyFill="1" applyBorder="1" applyAlignment="1">
      <alignment horizontal="right" vertical="center"/>
    </xf>
    <xf numFmtId="165" fontId="44" fillId="4" borderId="17" xfId="9" applyNumberFormat="1" applyFont="1" applyFill="1" applyBorder="1" applyAlignment="1">
      <alignment horizontal="left" vertical="center"/>
    </xf>
    <xf numFmtId="165" fontId="44" fillId="0" borderId="0" xfId="3" applyNumberFormat="1" applyFont="1" applyFill="1" applyAlignment="1">
      <alignment horizontal="left" vertical="center"/>
    </xf>
    <xf numFmtId="165" fontId="44" fillId="0" borderId="0" xfId="3" applyNumberFormat="1" applyFont="1" applyFill="1" applyAlignment="1" applyProtection="1">
      <alignment horizontal="left" vertical="center"/>
    </xf>
    <xf numFmtId="0" fontId="0" fillId="0" borderId="0" xfId="0" applyAlignment="1">
      <alignment horizontal="center"/>
    </xf>
    <xf numFmtId="0" fontId="21" fillId="0" borderId="0" xfId="5" applyFont="1" applyAlignment="1">
      <alignment horizontal="center"/>
    </xf>
    <xf numFmtId="14" fontId="0" fillId="0" borderId="0" xfId="0" applyNumberFormat="1"/>
    <xf numFmtId="0" fontId="0" fillId="0" borderId="0" xfId="0" applyAlignment="1">
      <alignment vertical="center"/>
    </xf>
    <xf numFmtId="0" fontId="21" fillId="0" borderId="0" xfId="0" applyFont="1" applyAlignment="1">
      <alignment vertical="center"/>
    </xf>
    <xf numFmtId="0" fontId="53" fillId="0" borderId="0" xfId="3" applyFont="1"/>
    <xf numFmtId="164" fontId="0" fillId="0" borderId="0" xfId="6" applyNumberFormat="1" applyFont="1" applyAlignment="1">
      <alignment vertical="center"/>
    </xf>
    <xf numFmtId="0" fontId="21" fillId="0" borderId="0" xfId="0" applyNumberFormat="1" applyFont="1" applyAlignment="1">
      <alignment vertical="center"/>
    </xf>
    <xf numFmtId="0" fontId="27" fillId="0" borderId="0" xfId="3" applyFont="1" applyAlignment="1">
      <alignment horizontal="center" vertical="center"/>
    </xf>
    <xf numFmtId="0" fontId="29" fillId="0" borderId="0" xfId="3" applyFont="1" applyAlignment="1">
      <alignment horizontal="left" vertical="center"/>
    </xf>
    <xf numFmtId="0" fontId="27" fillId="0" borderId="0" xfId="3" applyFont="1" applyAlignment="1">
      <alignment vertical="center"/>
    </xf>
    <xf numFmtId="0" fontId="20" fillId="0" borderId="0" xfId="5" applyFont="1" applyAlignment="1">
      <alignment vertical="center"/>
    </xf>
    <xf numFmtId="0" fontId="25" fillId="0" borderId="0" xfId="5" applyFill="1" applyBorder="1" applyAlignment="1">
      <alignment horizontal="center" vertical="center"/>
    </xf>
    <xf numFmtId="0" fontId="25" fillId="0" borderId="0" xfId="5" applyFill="1" applyBorder="1" applyAlignment="1">
      <alignment horizontal="right" vertical="center"/>
    </xf>
    <xf numFmtId="0" fontId="21" fillId="0" borderId="0" xfId="5" applyFont="1" applyAlignment="1">
      <alignment vertical="center"/>
    </xf>
    <xf numFmtId="0" fontId="25" fillId="0" borderId="0" xfId="5" applyAlignment="1">
      <alignment horizontal="right" vertical="center"/>
    </xf>
    <xf numFmtId="0" fontId="25" fillId="0" borderId="0" xfId="5" applyFont="1" applyAlignment="1">
      <alignment vertical="center"/>
    </xf>
    <xf numFmtId="0" fontId="0" fillId="0" borderId="0" xfId="5" applyFont="1" applyAlignment="1">
      <alignment vertical="center"/>
    </xf>
    <xf numFmtId="0" fontId="21" fillId="0" borderId="0" xfId="5" applyFont="1" applyFill="1" applyBorder="1" applyAlignment="1" applyProtection="1">
      <alignment vertical="center"/>
    </xf>
    <xf numFmtId="0" fontId="25" fillId="0" borderId="0" xfId="5" quotePrefix="1" applyAlignment="1">
      <alignment horizontal="right" vertical="center"/>
    </xf>
    <xf numFmtId="0" fontId="25" fillId="0" borderId="10" xfId="5" applyBorder="1" applyAlignment="1">
      <alignment vertical="center"/>
    </xf>
    <xf numFmtId="0" fontId="21" fillId="0" borderId="0" xfId="0" applyFont="1" applyAlignment="1">
      <alignment horizontal="left" vertical="center"/>
    </xf>
    <xf numFmtId="0" fontId="21" fillId="0" borderId="0" xfId="0" applyFont="1" applyBorder="1" applyAlignment="1">
      <alignment vertical="center"/>
    </xf>
    <xf numFmtId="0" fontId="35" fillId="0" borderId="10" xfId="5" applyFont="1" applyBorder="1" applyAlignment="1">
      <alignment vertical="center"/>
    </xf>
    <xf numFmtId="0" fontId="36" fillId="0" borderId="0" xfId="0" applyFont="1" applyAlignment="1">
      <alignment vertical="center"/>
    </xf>
    <xf numFmtId="0" fontId="19" fillId="0" borderId="0" xfId="3" applyAlignment="1">
      <alignment vertical="center"/>
    </xf>
    <xf numFmtId="164" fontId="21" fillId="0" borderId="0" xfId="1" applyNumberFormat="1" applyFont="1" applyAlignment="1">
      <alignment horizontal="right" vertical="center"/>
    </xf>
    <xf numFmtId="0" fontId="43" fillId="0" borderId="0" xfId="0" applyFont="1" applyAlignment="1">
      <alignment horizontal="right" vertical="center"/>
    </xf>
    <xf numFmtId="0" fontId="21" fillId="0" borderId="0" xfId="5" applyFont="1" applyAlignment="1">
      <alignment horizontal="right" vertical="center"/>
    </xf>
    <xf numFmtId="164" fontId="21" fillId="0" borderId="12" xfId="1" applyNumberFormat="1" applyFont="1" applyBorder="1" applyAlignment="1">
      <alignment horizontal="right" vertical="center"/>
    </xf>
    <xf numFmtId="0" fontId="21" fillId="0" borderId="0" xfId="0" applyFont="1" applyFill="1" applyAlignment="1" applyProtection="1">
      <alignment vertical="center"/>
    </xf>
    <xf numFmtId="0" fontId="46" fillId="0" borderId="0" xfId="0" applyFont="1" applyAlignment="1">
      <alignment vertical="center"/>
    </xf>
    <xf numFmtId="0" fontId="47" fillId="0" borderId="0" xfId="0" applyFont="1" applyAlignment="1">
      <alignment vertical="center"/>
    </xf>
    <xf numFmtId="164" fontId="47" fillId="0" borderId="0" xfId="6" applyNumberFormat="1" applyFont="1" applyAlignment="1">
      <alignment vertical="center"/>
    </xf>
    <xf numFmtId="0" fontId="20" fillId="0" borderId="0" xfId="0" applyNumberFormat="1" applyFont="1" applyAlignment="1">
      <alignment vertical="center"/>
    </xf>
    <xf numFmtId="0" fontId="21" fillId="0" borderId="0" xfId="5" applyFont="1" applyBorder="1" applyProtection="1"/>
    <xf numFmtId="0" fontId="21" fillId="0" borderId="0" xfId="5" applyFont="1" applyBorder="1" applyAlignment="1" applyProtection="1">
      <alignment horizontal="center" vertical="top"/>
    </xf>
    <xf numFmtId="0" fontId="21" fillId="0" borderId="0" xfId="0" applyNumberFormat="1" applyFont="1" applyBorder="1" applyProtection="1"/>
    <xf numFmtId="0" fontId="21" fillId="0" borderId="0" xfId="5" applyFont="1" applyBorder="1" applyAlignment="1" applyProtection="1">
      <alignment horizontal="center"/>
    </xf>
    <xf numFmtId="0" fontId="22" fillId="0" borderId="0" xfId="5" applyFont="1" applyBorder="1" applyProtection="1"/>
    <xf numFmtId="0" fontId="25" fillId="0" borderId="3" xfId="5" applyBorder="1"/>
    <xf numFmtId="0" fontId="25" fillId="0" borderId="5" xfId="5" applyBorder="1" applyAlignment="1">
      <alignment horizontal="center" vertical="center"/>
    </xf>
    <xf numFmtId="0" fontId="25" fillId="0" borderId="5" xfId="5" applyBorder="1"/>
    <xf numFmtId="0" fontId="0" fillId="0" borderId="0" xfId="0" applyFill="1"/>
    <xf numFmtId="0" fontId="21" fillId="2" borderId="0" xfId="5" applyFont="1" applyFill="1" applyAlignment="1" applyProtection="1">
      <alignment horizontal="center" vertical="center"/>
      <protection locked="0"/>
    </xf>
    <xf numFmtId="0" fontId="30" fillId="0" borderId="0" xfId="3" applyFont="1" applyAlignment="1">
      <alignment horizontal="centerContinuous" vertical="center"/>
    </xf>
    <xf numFmtId="0" fontId="27" fillId="0" borderId="0" xfId="3" applyFont="1" applyAlignment="1">
      <alignment horizontal="centerContinuous" vertical="top"/>
    </xf>
    <xf numFmtId="0" fontId="0" fillId="0" borderId="0" xfId="0" applyFill="1" applyAlignment="1">
      <alignment vertical="center"/>
    </xf>
    <xf numFmtId="0" fontId="21" fillId="0" borderId="2" xfId="0" applyNumberFormat="1" applyFont="1" applyBorder="1" applyProtection="1"/>
    <xf numFmtId="0" fontId="56" fillId="0" borderId="2" xfId="3" applyFont="1" applyBorder="1"/>
    <xf numFmtId="0" fontId="56" fillId="0" borderId="3" xfId="3" applyFont="1" applyBorder="1"/>
    <xf numFmtId="0" fontId="56" fillId="0" borderId="4" xfId="3" applyFont="1" applyBorder="1"/>
    <xf numFmtId="0" fontId="56" fillId="0" borderId="0" xfId="3" applyFont="1" applyBorder="1"/>
    <xf numFmtId="0" fontId="56" fillId="0" borderId="5" xfId="3" applyFont="1" applyBorder="1"/>
    <xf numFmtId="0" fontId="21" fillId="0" borderId="5" xfId="0" applyNumberFormat="1" applyFont="1" applyBorder="1" applyAlignment="1" applyProtection="1">
      <alignment vertical="center" wrapText="1"/>
    </xf>
    <xf numFmtId="0" fontId="21" fillId="0" borderId="0" xfId="0" applyNumberFormat="1" applyFont="1" applyBorder="1" applyAlignment="1" applyProtection="1">
      <alignment horizontal="justify"/>
    </xf>
    <xf numFmtId="0" fontId="56" fillId="0" borderId="0" xfId="3" applyFont="1" applyBorder="1" applyAlignment="1">
      <alignment horizontal="justify"/>
    </xf>
    <xf numFmtId="0" fontId="56" fillId="0" borderId="5" xfId="3" applyFont="1" applyBorder="1" applyAlignment="1">
      <alignment horizontal="justify"/>
    </xf>
    <xf numFmtId="0" fontId="21" fillId="0" borderId="5" xfId="3" applyFont="1" applyBorder="1" applyAlignment="1">
      <alignment vertical="center" wrapText="1"/>
    </xf>
    <xf numFmtId="0" fontId="21" fillId="0" borderId="0" xfId="3" applyFont="1" applyBorder="1" applyAlignment="1">
      <alignment vertical="center" wrapText="1"/>
    </xf>
    <xf numFmtId="0" fontId="21" fillId="0" borderId="5" xfId="0" applyFont="1" applyBorder="1" applyAlignment="1">
      <alignment vertical="center" wrapText="1"/>
    </xf>
    <xf numFmtId="0" fontId="56" fillId="0" borderId="6" xfId="3" applyFont="1" applyBorder="1"/>
    <xf numFmtId="0" fontId="56" fillId="0" borderId="7" xfId="3" applyFont="1" applyBorder="1"/>
    <xf numFmtId="0" fontId="56" fillId="0" borderId="8" xfId="3" applyFont="1" applyBorder="1"/>
    <xf numFmtId="0" fontId="38" fillId="5" borderId="9" xfId="5" applyFont="1" applyFill="1" applyBorder="1" applyAlignment="1" applyProtection="1">
      <alignment horizontal="center" vertical="center"/>
      <protection locked="0"/>
    </xf>
    <xf numFmtId="0" fontId="21" fillId="0" borderId="0" xfId="0" applyFont="1" applyBorder="1" applyAlignment="1">
      <alignment horizontal="left" vertical="center" wrapText="1"/>
    </xf>
    <xf numFmtId="0" fontId="33" fillId="0" borderId="0" xfId="5" applyFont="1" applyAlignment="1">
      <alignment horizontal="left" vertical="center" wrapText="1"/>
    </xf>
    <xf numFmtId="0" fontId="27" fillId="0" borderId="0" xfId="19" applyFont="1" applyAlignment="1">
      <alignment horizontal="left" vertical="top"/>
    </xf>
    <xf numFmtId="0" fontId="27" fillId="0" borderId="0" xfId="19" applyFont="1" applyAlignment="1">
      <alignment horizontal="center" vertical="top"/>
    </xf>
    <xf numFmtId="0" fontId="29" fillId="0" borderId="0" xfId="19" applyFont="1" applyAlignment="1">
      <alignment horizontal="left" vertical="top"/>
    </xf>
    <xf numFmtId="164" fontId="25" fillId="0" borderId="0" xfId="20" applyNumberFormat="1" applyFont="1"/>
    <xf numFmtId="164" fontId="25" fillId="0" borderId="0" xfId="20" applyNumberFormat="1" applyFont="1" applyAlignment="1">
      <alignment horizontal="center" vertical="center"/>
    </xf>
    <xf numFmtId="0" fontId="29" fillId="0" borderId="0" xfId="19" quotePrefix="1" applyFont="1" applyBorder="1" applyAlignment="1" applyProtection="1">
      <alignment horizontal="left"/>
    </xf>
    <xf numFmtId="0" fontId="29" fillId="0" borderId="0" xfId="19" quotePrefix="1" applyFont="1" applyBorder="1" applyAlignment="1" applyProtection="1">
      <alignment horizontal="left" vertical="center"/>
    </xf>
    <xf numFmtId="164" fontId="0" fillId="0" borderId="0" xfId="20" applyNumberFormat="1" applyFont="1"/>
    <xf numFmtId="0" fontId="13" fillId="0" borderId="0" xfId="19"/>
    <xf numFmtId="0" fontId="13" fillId="0" borderId="5" xfId="19" applyBorder="1"/>
    <xf numFmtId="0" fontId="59" fillId="0" borderId="0" xfId="3" applyFont="1" applyAlignment="1">
      <alignment horizontal="left" vertical="top"/>
    </xf>
    <xf numFmtId="164" fontId="47" fillId="0" borderId="0" xfId="3" applyNumberFormat="1" applyFont="1" applyAlignment="1">
      <alignment horizontal="left" vertical="center"/>
    </xf>
    <xf numFmtId="0" fontId="60" fillId="0" borderId="4" xfId="3" applyFont="1" applyBorder="1" applyAlignment="1">
      <alignment horizontal="left" vertical="top" indent="1"/>
    </xf>
    <xf numFmtId="0" fontId="60" fillId="0" borderId="0" xfId="3" applyFont="1" applyAlignment="1">
      <alignment horizontal="left" vertical="top"/>
    </xf>
    <xf numFmtId="0" fontId="26" fillId="0" borderId="0" xfId="2" applyFont="1" applyFill="1" applyAlignment="1" applyProtection="1">
      <alignment horizontal="center" vertical="center" wrapText="1"/>
      <protection locked="0"/>
    </xf>
    <xf numFmtId="0" fontId="26" fillId="0" borderId="0" xfId="2" applyFont="1" applyAlignment="1" applyProtection="1">
      <alignment horizontal="center" vertical="center"/>
      <protection locked="0"/>
    </xf>
    <xf numFmtId="0" fontId="29" fillId="0" borderId="5" xfId="3" applyFont="1" applyBorder="1" applyAlignment="1">
      <alignment horizontal="left" vertical="center" wrapText="1"/>
    </xf>
    <xf numFmtId="0" fontId="61" fillId="3" borderId="0" xfId="7" applyFont="1" applyFill="1"/>
    <xf numFmtId="0" fontId="27" fillId="3" borderId="0" xfId="7" applyFont="1" applyFill="1"/>
    <xf numFmtId="0" fontId="27" fillId="3" borderId="0" xfId="7" applyFont="1" applyFill="1" applyAlignment="1">
      <alignment horizontal="right"/>
    </xf>
    <xf numFmtId="0" fontId="62" fillId="3" borderId="0" xfId="7" applyFont="1" applyFill="1"/>
    <xf numFmtId="0" fontId="63" fillId="3" borderId="1" xfId="7" applyFont="1" applyFill="1" applyBorder="1" applyAlignment="1">
      <alignment horizontal="left" indent="1"/>
    </xf>
    <xf numFmtId="0" fontId="64" fillId="3" borderId="2" xfId="7" applyFont="1" applyFill="1" applyBorder="1" applyAlignment="1">
      <alignment horizontal="left" indent="1"/>
    </xf>
    <xf numFmtId="0" fontId="61" fillId="3" borderId="2" xfId="7" applyFont="1" applyFill="1" applyBorder="1"/>
    <xf numFmtId="0" fontId="27" fillId="3" borderId="2" xfId="7" applyFont="1" applyFill="1" applyBorder="1"/>
    <xf numFmtId="0" fontId="27" fillId="3" borderId="3" xfId="7" applyFont="1" applyFill="1" applyBorder="1"/>
    <xf numFmtId="0" fontId="64" fillId="3" borderId="0" xfId="7" applyFont="1" applyFill="1" applyBorder="1" applyAlignment="1">
      <alignment horizontal="left" vertical="top" wrapText="1" indent="1"/>
    </xf>
    <xf numFmtId="0" fontId="61" fillId="3" borderId="0" xfId="7" applyFont="1" applyFill="1" applyBorder="1" applyAlignment="1">
      <alignment horizontal="center"/>
    </xf>
    <xf numFmtId="0" fontId="61" fillId="3" borderId="0" xfId="7" applyFont="1" applyFill="1" applyBorder="1"/>
    <xf numFmtId="0" fontId="27" fillId="3" borderId="0" xfId="7" applyFont="1" applyFill="1" applyBorder="1"/>
    <xf numFmtId="0" fontId="27" fillId="3" borderId="5" xfId="7" applyFont="1" applyFill="1" applyBorder="1"/>
    <xf numFmtId="0" fontId="65" fillId="3" borderId="4" xfId="7" quotePrefix="1" applyFont="1" applyFill="1" applyBorder="1" applyAlignment="1">
      <alignment horizontal="left" indent="1"/>
    </xf>
    <xf numFmtId="0" fontId="64" fillId="3" borderId="0" xfId="7" applyFont="1" applyFill="1" applyBorder="1" applyAlignment="1">
      <alignment horizontal="left" indent="1"/>
    </xf>
    <xf numFmtId="0" fontId="64" fillId="3" borderId="4" xfId="7" applyFont="1" applyFill="1" applyBorder="1" applyAlignment="1">
      <alignment horizontal="left" indent="1"/>
    </xf>
    <xf numFmtId="0" fontId="67" fillId="3" borderId="0" xfId="7" quotePrefix="1" applyFont="1" applyFill="1" applyBorder="1" applyAlignment="1">
      <alignment horizontal="left" indent="1"/>
    </xf>
    <xf numFmtId="0" fontId="64" fillId="3" borderId="6" xfId="7" applyFont="1" applyFill="1" applyBorder="1" applyAlignment="1">
      <alignment horizontal="left" indent="1"/>
    </xf>
    <xf numFmtId="0" fontId="61" fillId="3" borderId="7" xfId="7" applyFont="1" applyFill="1" applyBorder="1"/>
    <xf numFmtId="0" fontId="27" fillId="3" borderId="7" xfId="7" applyFont="1" applyFill="1" applyBorder="1"/>
    <xf numFmtId="0" fontId="27" fillId="3" borderId="8" xfId="7" applyFont="1" applyFill="1" applyBorder="1"/>
    <xf numFmtId="0" fontId="55" fillId="3" borderId="0" xfId="7" applyFont="1" applyFill="1"/>
    <xf numFmtId="0" fontId="70" fillId="3" borderId="4" xfId="7" applyFont="1" applyFill="1" applyBorder="1" applyAlignment="1">
      <alignment horizontal="center"/>
    </xf>
    <xf numFmtId="0" fontId="70" fillId="3" borderId="0" xfId="7" applyFont="1" applyFill="1" applyBorder="1" applyAlignment="1">
      <alignment horizontal="center"/>
    </xf>
    <xf numFmtId="0" fontId="70" fillId="3" borderId="5" xfId="7" applyFont="1" applyFill="1" applyBorder="1" applyAlignment="1">
      <alignment horizontal="center"/>
    </xf>
    <xf numFmtId="0" fontId="71" fillId="3" borderId="4" xfId="7" applyFont="1" applyFill="1" applyBorder="1" applyAlignment="1">
      <alignment textRotation="255"/>
    </xf>
    <xf numFmtId="0" fontId="28" fillId="3" borderId="0" xfId="7" applyFont="1" applyFill="1" applyBorder="1"/>
    <xf numFmtId="0" fontId="27" fillId="3" borderId="0" xfId="7" quotePrefix="1" applyFont="1" applyFill="1" applyBorder="1" applyAlignment="1">
      <alignment horizontal="right" vertical="center" indent="1"/>
    </xf>
    <xf numFmtId="0" fontId="28" fillId="3" borderId="0" xfId="7" applyFont="1" applyFill="1" applyBorder="1" applyAlignment="1">
      <alignment horizontal="right" vertical="center" indent="1"/>
    </xf>
    <xf numFmtId="0" fontId="28" fillId="3" borderId="4" xfId="7" applyFont="1" applyFill="1" applyBorder="1" applyAlignment="1">
      <alignment horizontal="right" vertical="center"/>
    </xf>
    <xf numFmtId="43" fontId="25" fillId="3" borderId="0" xfId="8" applyFont="1" applyFill="1" applyBorder="1"/>
    <xf numFmtId="0" fontId="27" fillId="3" borderId="0" xfId="7" applyFont="1" applyFill="1" applyBorder="1" applyAlignment="1">
      <alignment horizontal="right" vertical="center" indent="1"/>
    </xf>
    <xf numFmtId="0" fontId="27" fillId="3" borderId="0" xfId="7" applyFont="1" applyFill="1" applyBorder="1" applyAlignment="1">
      <alignment horizontal="right" vertical="center"/>
    </xf>
    <xf numFmtId="0" fontId="27" fillId="0" borderId="0" xfId="7" applyFont="1" applyFill="1" applyBorder="1"/>
    <xf numFmtId="0" fontId="27" fillId="0" borderId="0" xfId="7" applyFont="1" applyFill="1" applyBorder="1" applyAlignment="1" applyProtection="1">
      <alignment horizontal="left" vertical="top"/>
    </xf>
    <xf numFmtId="0" fontId="28" fillId="3" borderId="4" xfId="7" applyFont="1" applyFill="1" applyBorder="1" applyAlignment="1">
      <alignment horizontal="right"/>
    </xf>
    <xf numFmtId="0" fontId="71" fillId="3" borderId="6" xfId="7" applyFont="1" applyFill="1" applyBorder="1" applyAlignment="1">
      <alignment textRotation="255"/>
    </xf>
    <xf numFmtId="0" fontId="70" fillId="3" borderId="1" xfId="7" applyFont="1" applyFill="1" applyBorder="1" applyAlignment="1">
      <alignment horizontal="center"/>
    </xf>
    <xf numFmtId="0" fontId="70" fillId="3" borderId="2" xfId="7" applyFont="1" applyFill="1" applyBorder="1" applyAlignment="1">
      <alignment horizontal="center"/>
    </xf>
    <xf numFmtId="0" fontId="70" fillId="3" borderId="3" xfId="7" applyFont="1" applyFill="1" applyBorder="1" applyAlignment="1">
      <alignment horizontal="center"/>
    </xf>
    <xf numFmtId="0" fontId="28" fillId="3" borderId="4" xfId="7" applyFont="1" applyFill="1" applyBorder="1" applyAlignment="1">
      <alignment textRotation="255"/>
    </xf>
    <xf numFmtId="4" fontId="25" fillId="2" borderId="28" xfId="8" applyNumberFormat="1" applyFont="1" applyFill="1" applyBorder="1" applyAlignment="1" applyProtection="1">
      <alignment horizontal="right" vertical="center" indent="1"/>
      <protection locked="0"/>
    </xf>
    <xf numFmtId="0" fontId="28" fillId="3" borderId="6" xfId="7" applyFont="1" applyFill="1" applyBorder="1" applyAlignment="1">
      <alignment textRotation="255"/>
    </xf>
    <xf numFmtId="0" fontId="69" fillId="3" borderId="2" xfId="7" applyFont="1" applyFill="1" applyBorder="1" applyAlignment="1">
      <alignment horizontal="centerContinuous"/>
    </xf>
    <xf numFmtId="0" fontId="27" fillId="3" borderId="4" xfId="7" applyFont="1" applyFill="1" applyBorder="1"/>
    <xf numFmtId="2" fontId="38" fillId="3" borderId="12" xfId="8" applyNumberFormat="1" applyFont="1" applyFill="1" applyBorder="1" applyAlignment="1">
      <alignment horizontal="right" vertical="center" indent="2"/>
    </xf>
    <xf numFmtId="2" fontId="28" fillId="3" borderId="2" xfId="7" applyNumberFormat="1" applyFont="1" applyFill="1" applyBorder="1" applyAlignment="1">
      <alignment horizontal="right" indent="2"/>
    </xf>
    <xf numFmtId="0" fontId="73" fillId="3" borderId="0" xfId="7" applyFont="1" applyFill="1" applyBorder="1"/>
    <xf numFmtId="0" fontId="74" fillId="3" borderId="0" xfId="7" applyFont="1" applyFill="1" applyBorder="1" applyAlignment="1">
      <alignment horizontal="left"/>
    </xf>
    <xf numFmtId="0" fontId="75" fillId="3" borderId="0" xfId="7" applyFont="1" applyFill="1" applyBorder="1" applyAlignment="1">
      <alignment horizontal="right" indent="2"/>
    </xf>
    <xf numFmtId="0" fontId="74" fillId="3" borderId="0" xfId="7" applyFont="1" applyFill="1" applyBorder="1"/>
    <xf numFmtId="2" fontId="38" fillId="3" borderId="0" xfId="8" applyNumberFormat="1" applyFont="1" applyFill="1" applyBorder="1" applyAlignment="1">
      <alignment horizontal="right" indent="2"/>
    </xf>
    <xf numFmtId="0" fontId="76" fillId="3" borderId="0" xfId="7" applyFont="1" applyFill="1" applyBorder="1"/>
    <xf numFmtId="0" fontId="27" fillId="3" borderId="6" xfId="7" applyFont="1" applyFill="1" applyBorder="1"/>
    <xf numFmtId="0" fontId="12" fillId="3" borderId="4" xfId="7" applyFont="1" applyFill="1" applyBorder="1"/>
    <xf numFmtId="0" fontId="12" fillId="3" borderId="0" xfId="7" applyFont="1" applyFill="1" applyBorder="1"/>
    <xf numFmtId="0" fontId="12" fillId="3" borderId="0" xfId="7" applyFont="1" applyFill="1"/>
    <xf numFmtId="0" fontId="12" fillId="3" borderId="5" xfId="7" applyFont="1" applyFill="1" applyBorder="1"/>
    <xf numFmtId="0" fontId="77" fillId="3" borderId="0" xfId="7" applyFont="1" applyFill="1" applyBorder="1"/>
    <xf numFmtId="0" fontId="58" fillId="3" borderId="0" xfId="7" applyFont="1" applyFill="1" applyBorder="1"/>
    <xf numFmtId="2" fontId="12" fillId="3" borderId="0" xfId="7" applyNumberFormat="1" applyFont="1" applyFill="1" applyBorder="1" applyAlignment="1">
      <alignment horizontal="right" indent="2"/>
    </xf>
    <xf numFmtId="0" fontId="75" fillId="3" borderId="0" xfId="7" applyFont="1" applyFill="1" applyAlignment="1">
      <alignment horizontal="left" indent="1"/>
    </xf>
    <xf numFmtId="4" fontId="25" fillId="2" borderId="9" xfId="8" applyNumberFormat="1" applyFont="1" applyFill="1" applyBorder="1" applyAlignment="1" applyProtection="1">
      <alignment horizontal="right" vertical="center" indent="1"/>
      <protection locked="0"/>
    </xf>
    <xf numFmtId="20" fontId="78" fillId="2" borderId="2" xfId="7" applyNumberFormat="1" applyFont="1" applyFill="1" applyBorder="1" applyAlignment="1" applyProtection="1">
      <alignment vertical="top"/>
      <protection locked="0"/>
    </xf>
    <xf numFmtId="20" fontId="78" fillId="2" borderId="3" xfId="7" applyNumberFormat="1" applyFont="1" applyFill="1" applyBorder="1" applyAlignment="1" applyProtection="1">
      <alignment vertical="top"/>
      <protection locked="0"/>
    </xf>
    <xf numFmtId="20" fontId="78" fillId="2" borderId="0" xfId="7" applyNumberFormat="1" applyFont="1" applyFill="1" applyBorder="1" applyAlignment="1" applyProtection="1">
      <alignment vertical="top"/>
      <protection locked="0"/>
    </xf>
    <xf numFmtId="20" fontId="78" fillId="2" borderId="5" xfId="7" applyNumberFormat="1" applyFont="1" applyFill="1" applyBorder="1" applyAlignment="1" applyProtection="1">
      <alignment vertical="top"/>
      <protection locked="0"/>
    </xf>
    <xf numFmtId="20" fontId="78" fillId="2" borderId="7" xfId="7" applyNumberFormat="1" applyFont="1" applyFill="1" applyBorder="1" applyAlignment="1" applyProtection="1">
      <alignment vertical="top"/>
      <protection locked="0"/>
    </xf>
    <xf numFmtId="20" fontId="78" fillId="2" borderId="8" xfId="7" applyNumberFormat="1" applyFont="1" applyFill="1" applyBorder="1" applyAlignment="1" applyProtection="1">
      <alignment vertical="top"/>
      <protection locked="0"/>
    </xf>
    <xf numFmtId="20" fontId="78" fillId="2" borderId="1" xfId="7" applyNumberFormat="1" applyFont="1" applyFill="1" applyBorder="1" applyAlignment="1" applyProtection="1">
      <alignment vertical="center"/>
      <protection locked="0"/>
    </xf>
    <xf numFmtId="20" fontId="78" fillId="2" borderId="2" xfId="7" applyNumberFormat="1" applyFont="1" applyFill="1" applyBorder="1" applyAlignment="1" applyProtection="1">
      <alignment vertical="center"/>
      <protection locked="0"/>
    </xf>
    <xf numFmtId="20" fontId="78" fillId="2" borderId="4" xfId="7" applyNumberFormat="1" applyFont="1" applyFill="1" applyBorder="1" applyAlignment="1" applyProtection="1">
      <alignment vertical="center"/>
      <protection locked="0"/>
    </xf>
    <xf numFmtId="20" fontId="78" fillId="2" borderId="0" xfId="7" applyNumberFormat="1" applyFont="1" applyFill="1" applyBorder="1" applyAlignment="1" applyProtection="1">
      <alignment vertical="center"/>
      <protection locked="0"/>
    </xf>
    <xf numFmtId="20" fontId="78" fillId="2" borderId="6" xfId="7" applyNumberFormat="1" applyFont="1" applyFill="1" applyBorder="1" applyAlignment="1" applyProtection="1">
      <alignment vertical="center"/>
      <protection locked="0"/>
    </xf>
    <xf numFmtId="20" fontId="78" fillId="2" borderId="7" xfId="7" applyNumberFormat="1" applyFont="1" applyFill="1" applyBorder="1" applyAlignment="1" applyProtection="1">
      <alignment vertical="center"/>
      <protection locked="0"/>
    </xf>
    <xf numFmtId="0" fontId="0" fillId="0" borderId="0" xfId="0" applyFont="1" applyAlignment="1"/>
    <xf numFmtId="0" fontId="81" fillId="0" borderId="0" xfId="0" applyFont="1" applyAlignment="1">
      <alignment vertical="center"/>
    </xf>
    <xf numFmtId="0" fontId="80" fillId="0" borderId="0" xfId="0" applyFont="1" applyFill="1" applyAlignment="1">
      <alignment horizontal="left" vertical="center" indent="1"/>
    </xf>
    <xf numFmtId="0" fontId="83" fillId="0" borderId="0" xfId="0" applyFont="1" applyFill="1" applyAlignment="1">
      <alignment vertical="center"/>
    </xf>
    <xf numFmtId="0" fontId="82" fillId="0" borderId="0" xfId="5" applyFont="1" applyFill="1" applyAlignment="1">
      <alignment vertical="center"/>
    </xf>
    <xf numFmtId="0" fontId="82" fillId="0" borderId="0" xfId="5" applyFont="1" applyAlignment="1">
      <alignment vertical="center"/>
    </xf>
    <xf numFmtId="0" fontId="80" fillId="0" borderId="0" xfId="5" applyFont="1" applyAlignment="1">
      <alignment vertical="center"/>
    </xf>
    <xf numFmtId="0" fontId="83" fillId="0" borderId="0" xfId="5" applyFont="1" applyAlignment="1">
      <alignment vertical="center"/>
    </xf>
    <xf numFmtId="166" fontId="38" fillId="3" borderId="32" xfId="8" applyNumberFormat="1" applyFont="1" applyFill="1" applyBorder="1" applyAlignment="1">
      <alignment horizontal="right" vertical="center" indent="1"/>
    </xf>
    <xf numFmtId="0" fontId="21" fillId="0" borderId="0" xfId="0" applyNumberFormat="1" applyFont="1" applyAlignment="1">
      <alignment horizontal="right" vertical="center"/>
    </xf>
    <xf numFmtId="0" fontId="38" fillId="2" borderId="35" xfId="5" applyFont="1" applyFill="1" applyBorder="1" applyAlignment="1" applyProtection="1">
      <alignment horizontal="left" vertical="center" indent="1"/>
      <protection locked="0"/>
    </xf>
    <xf numFmtId="0" fontId="59" fillId="0" borderId="0" xfId="5" applyFont="1" applyAlignment="1">
      <alignment vertical="center"/>
    </xf>
    <xf numFmtId="0" fontId="21" fillId="0" borderId="10" xfId="0" applyFont="1" applyBorder="1" applyAlignment="1">
      <alignment horizontal="right" vertical="center"/>
    </xf>
    <xf numFmtId="0" fontId="0" fillId="0" borderId="0" xfId="5" applyFont="1" applyAlignment="1">
      <alignment horizontal="left" vertical="center"/>
    </xf>
    <xf numFmtId="0" fontId="72" fillId="0" borderId="18" xfId="7" applyFont="1" applyFill="1" applyBorder="1" applyAlignment="1" applyProtection="1">
      <alignment vertical="center" wrapText="1"/>
    </xf>
    <xf numFmtId="0" fontId="27" fillId="3" borderId="0" xfId="7" applyFont="1" applyFill="1" applyAlignment="1">
      <alignment horizontal="left" vertical="top" wrapText="1"/>
    </xf>
    <xf numFmtId="4" fontId="25" fillId="2" borderId="23" xfId="8" applyNumberFormat="1" applyFont="1" applyFill="1" applyBorder="1" applyAlignment="1" applyProtection="1">
      <alignment horizontal="right" vertical="center" indent="1"/>
      <protection locked="0"/>
    </xf>
    <xf numFmtId="164" fontId="25" fillId="0" borderId="0" xfId="20" applyNumberFormat="1" applyFont="1" applyAlignment="1">
      <alignment vertical="center"/>
    </xf>
    <xf numFmtId="165" fontId="44" fillId="4" borderId="12" xfId="21" applyNumberFormat="1" applyFont="1" applyFill="1" applyBorder="1" applyAlignment="1" applyProtection="1">
      <alignment horizontal="left" vertical="center"/>
      <protection locked="0"/>
    </xf>
    <xf numFmtId="0" fontId="45" fillId="0" borderId="0" xfId="21" applyFont="1" applyAlignment="1">
      <alignment horizontal="right" vertical="center"/>
    </xf>
    <xf numFmtId="0" fontId="27" fillId="0" borderId="0" xfId="21" applyFont="1" applyAlignment="1">
      <alignment horizontal="right" vertical="center"/>
    </xf>
    <xf numFmtId="164" fontId="82" fillId="0" borderId="0" xfId="20" applyNumberFormat="1" applyFont="1" applyAlignment="1">
      <alignment vertical="center"/>
    </xf>
    <xf numFmtId="164" fontId="21" fillId="0" borderId="0" xfId="20" applyNumberFormat="1" applyFont="1" applyAlignment="1">
      <alignment vertical="center"/>
    </xf>
    <xf numFmtId="164" fontId="0" fillId="0" borderId="0" xfId="20" applyNumberFormat="1" applyFont="1" applyAlignment="1">
      <alignment vertical="center"/>
    </xf>
    <xf numFmtId="0" fontId="13" fillId="0" borderId="0" xfId="19" applyAlignment="1">
      <alignment vertical="center"/>
    </xf>
    <xf numFmtId="166" fontId="25" fillId="7" borderId="32" xfId="8" applyNumberFormat="1" applyFont="1" applyFill="1" applyBorder="1" applyAlignment="1" applyProtection="1">
      <alignment horizontal="right" vertical="center" indent="1"/>
    </xf>
    <xf numFmtId="0" fontId="61" fillId="3" borderId="0" xfId="7" applyFont="1" applyFill="1" applyAlignment="1"/>
    <xf numFmtId="0" fontId="27" fillId="3" borderId="5" xfId="7" applyFont="1" applyFill="1" applyBorder="1" applyAlignment="1"/>
    <xf numFmtId="0" fontId="27" fillId="3" borderId="0" xfId="7" applyFont="1" applyFill="1" applyAlignment="1"/>
    <xf numFmtId="0" fontId="66" fillId="3" borderId="4" xfId="7" quotePrefix="1" applyFont="1" applyFill="1" applyBorder="1" applyAlignment="1">
      <alignment horizontal="center"/>
    </xf>
    <xf numFmtId="0" fontId="63" fillId="3" borderId="4" xfId="7" applyFont="1" applyFill="1" applyBorder="1" applyAlignment="1">
      <alignment horizontal="left" indent="1"/>
    </xf>
    <xf numFmtId="0" fontId="85" fillId="0" borderId="4" xfId="5" applyFont="1" applyBorder="1" applyAlignment="1" applyProtection="1">
      <alignment horizontal="center" wrapText="1"/>
    </xf>
    <xf numFmtId="0" fontId="85" fillId="0" borderId="4" xfId="5" applyFont="1" applyBorder="1" applyAlignment="1" applyProtection="1">
      <alignment horizontal="center" vertical="center" wrapText="1"/>
    </xf>
    <xf numFmtId="0" fontId="25" fillId="0" borderId="4" xfId="5" applyFont="1" applyBorder="1" applyProtection="1"/>
    <xf numFmtId="0" fontId="25" fillId="0" borderId="0" xfId="5" applyFont="1" applyBorder="1" applyProtection="1"/>
    <xf numFmtId="0" fontId="25" fillId="0" borderId="0" xfId="5" applyFont="1" applyBorder="1" applyAlignment="1" applyProtection="1">
      <alignment horizontal="center"/>
    </xf>
    <xf numFmtId="0" fontId="27" fillId="0" borderId="4" xfId="19" applyFont="1" applyBorder="1" applyProtection="1"/>
    <xf numFmtId="0" fontId="27" fillId="0" borderId="0" xfId="19" applyFont="1" applyBorder="1" applyProtection="1"/>
    <xf numFmtId="0" fontId="66" fillId="0" borderId="0" xfId="5" applyFont="1"/>
    <xf numFmtId="0" fontId="65" fillId="0" borderId="4" xfId="5" applyFont="1" applyBorder="1" applyAlignment="1">
      <alignment horizontal="left" indent="1"/>
    </xf>
    <xf numFmtId="0" fontId="65" fillId="0" borderId="1" xfId="5" applyFont="1" applyBorder="1" applyAlignment="1">
      <alignment horizontal="left" indent="1"/>
    </xf>
    <xf numFmtId="0" fontId="27" fillId="3" borderId="0" xfId="7" applyFont="1" applyFill="1" applyAlignment="1">
      <alignment horizontal="left" vertical="top" wrapText="1"/>
    </xf>
    <xf numFmtId="4" fontId="25" fillId="2" borderId="38" xfId="8" applyNumberFormat="1" applyFont="1" applyFill="1" applyBorder="1" applyAlignment="1" applyProtection="1">
      <alignment horizontal="right" vertical="center" indent="1"/>
      <protection locked="0"/>
    </xf>
    <xf numFmtId="166" fontId="38" fillId="3" borderId="33" xfId="8" applyNumberFormat="1" applyFont="1" applyFill="1" applyBorder="1" applyAlignment="1">
      <alignment horizontal="right" vertical="center" indent="2"/>
    </xf>
    <xf numFmtId="0" fontId="58" fillId="3" borderId="4" xfId="7" applyFont="1" applyFill="1" applyBorder="1" applyAlignment="1">
      <alignment textRotation="255"/>
    </xf>
    <xf numFmtId="0" fontId="7" fillId="3" borderId="0" xfId="7" applyFont="1" applyFill="1" applyBorder="1"/>
    <xf numFmtId="0" fontId="7" fillId="3" borderId="0" xfId="7" applyFont="1" applyFill="1" applyBorder="1" applyAlignment="1">
      <alignment vertical="top"/>
    </xf>
    <xf numFmtId="0" fontId="7" fillId="3" borderId="5" xfId="7" applyFont="1" applyFill="1" applyBorder="1"/>
    <xf numFmtId="0" fontId="7" fillId="3" borderId="0" xfId="7" applyFont="1" applyFill="1"/>
    <xf numFmtId="0" fontId="58" fillId="3" borderId="4" xfId="7" applyFont="1" applyFill="1" applyBorder="1" applyAlignment="1">
      <alignment horizontal="right" vertical="center"/>
    </xf>
    <xf numFmtId="4" fontId="25" fillId="3" borderId="44" xfId="8" applyNumberFormat="1" applyFont="1" applyFill="1" applyBorder="1" applyAlignment="1">
      <alignment horizontal="right" vertical="center" indent="1"/>
    </xf>
    <xf numFmtId="4" fontId="25" fillId="3" borderId="39" xfId="8" applyNumberFormat="1" applyFont="1" applyFill="1" applyBorder="1" applyAlignment="1">
      <alignment horizontal="right" vertical="center" indent="1"/>
    </xf>
    <xf numFmtId="4" fontId="25" fillId="3" borderId="40" xfId="8" applyNumberFormat="1" applyFont="1" applyFill="1" applyBorder="1" applyAlignment="1">
      <alignment horizontal="right" vertical="center" indent="1"/>
    </xf>
    <xf numFmtId="4" fontId="38" fillId="3" borderId="29" xfId="8" applyNumberFormat="1" applyFont="1" applyFill="1" applyBorder="1" applyAlignment="1">
      <alignment horizontal="right" vertical="center" indent="2"/>
    </xf>
    <xf numFmtId="4" fontId="38" fillId="3" borderId="37" xfId="8" applyNumberFormat="1" applyFont="1" applyFill="1" applyBorder="1" applyAlignment="1">
      <alignment horizontal="right" vertical="center" indent="2"/>
    </xf>
    <xf numFmtId="0" fontId="27" fillId="0" borderId="0" xfId="19" applyFont="1" applyAlignment="1">
      <alignment horizontal="center" vertical="center"/>
    </xf>
    <xf numFmtId="0" fontId="28" fillId="0" borderId="0" xfId="19" applyFont="1" applyAlignment="1">
      <alignment horizontal="left" vertical="center"/>
    </xf>
    <xf numFmtId="0" fontId="28" fillId="4" borderId="15" xfId="9" applyFont="1" applyFill="1" applyBorder="1" applyAlignment="1">
      <alignment horizontal="right" vertical="center"/>
    </xf>
    <xf numFmtId="165" fontId="29" fillId="4" borderId="17" xfId="9" applyNumberFormat="1" applyFont="1" applyFill="1" applyBorder="1" applyAlignment="1">
      <alignment horizontal="left" vertical="center"/>
    </xf>
    <xf numFmtId="165" fontId="29" fillId="4" borderId="17" xfId="21" applyNumberFormat="1" applyFont="1" applyFill="1" applyBorder="1" applyAlignment="1">
      <alignment horizontal="left" vertical="center"/>
    </xf>
    <xf numFmtId="0" fontId="25" fillId="0" borderId="0" xfId="5" applyAlignment="1">
      <alignment horizontal="left"/>
    </xf>
    <xf numFmtId="0" fontId="27" fillId="2" borderId="9" xfId="7" applyFont="1" applyFill="1" applyBorder="1" applyAlignment="1" applyProtection="1">
      <alignment vertical="top" wrapText="1"/>
      <protection locked="0"/>
    </xf>
    <xf numFmtId="166" fontId="38" fillId="3" borderId="17" xfId="8" applyNumberFormat="1" applyFont="1" applyFill="1" applyBorder="1" applyAlignment="1">
      <alignment horizontal="right" vertical="center" indent="2"/>
    </xf>
    <xf numFmtId="0" fontId="85" fillId="0" borderId="0" xfId="5" applyFont="1" applyBorder="1" applyAlignment="1" applyProtection="1">
      <alignment horizontal="left" vertical="center" wrapText="1"/>
    </xf>
    <xf numFmtId="0" fontId="27" fillId="2" borderId="11" xfId="7" applyFont="1" applyFill="1" applyBorder="1" applyAlignment="1" applyProtection="1">
      <alignment horizontal="left" vertical="top" indent="1"/>
      <protection locked="0"/>
    </xf>
    <xf numFmtId="0" fontId="27" fillId="2" borderId="13" xfId="7" applyFont="1" applyFill="1" applyBorder="1" applyAlignment="1" applyProtection="1">
      <alignment horizontal="left" vertical="top" indent="1"/>
      <protection locked="0"/>
    </xf>
    <xf numFmtId="0" fontId="27" fillId="2" borderId="14" xfId="7" applyFont="1" applyFill="1" applyBorder="1" applyAlignment="1" applyProtection="1">
      <alignment horizontal="left" vertical="top" indent="1"/>
      <protection locked="0"/>
    </xf>
    <xf numFmtId="164" fontId="25" fillId="0" borderId="0" xfId="20" applyNumberFormat="1" applyFont="1" applyFill="1"/>
    <xf numFmtId="0" fontId="21" fillId="0" borderId="10" xfId="0" applyNumberFormat="1" applyFont="1" applyFill="1" applyBorder="1"/>
    <xf numFmtId="0" fontId="35" fillId="0" borderId="10" xfId="5" applyFont="1" applyFill="1" applyBorder="1"/>
    <xf numFmtId="0" fontId="25" fillId="0" borderId="10" xfId="5" applyFill="1" applyBorder="1"/>
    <xf numFmtId="0" fontId="25" fillId="0" borderId="0" xfId="5" applyFill="1"/>
    <xf numFmtId="164" fontId="21" fillId="0" borderId="0" xfId="20" applyNumberFormat="1" applyFont="1" applyFill="1"/>
    <xf numFmtId="0" fontId="21" fillId="0" borderId="0" xfId="0" applyNumberFormat="1" applyFont="1" applyFill="1"/>
    <xf numFmtId="0" fontId="21" fillId="0" borderId="0" xfId="5" applyFont="1" applyFill="1"/>
    <xf numFmtId="0" fontId="21" fillId="2" borderId="0" xfId="5" applyFont="1" applyFill="1" applyAlignment="1" applyProtection="1">
      <alignment horizontal="center"/>
      <protection locked="0"/>
    </xf>
    <xf numFmtId="164" fontId="21" fillId="0" borderId="0" xfId="20" applyNumberFormat="1" applyFont="1"/>
    <xf numFmtId="0" fontId="36" fillId="0" borderId="0" xfId="0" applyNumberFormat="1" applyFont="1"/>
    <xf numFmtId="0" fontId="0" fillId="0" borderId="0" xfId="5" applyFont="1" applyAlignment="1">
      <alignment horizontal="right" vertical="center" indent="1"/>
    </xf>
    <xf numFmtId="0" fontId="28" fillId="4" borderId="15" xfId="19" applyFont="1" applyFill="1" applyBorder="1" applyAlignment="1">
      <alignment horizontal="right" vertical="center"/>
    </xf>
    <xf numFmtId="0" fontId="27" fillId="0" borderId="0" xfId="19" applyFont="1" applyBorder="1"/>
    <xf numFmtId="0" fontId="13" fillId="0" borderId="6" xfId="19" applyBorder="1"/>
    <xf numFmtId="0" fontId="13" fillId="0" borderId="7" xfId="19" applyBorder="1"/>
    <xf numFmtId="0" fontId="13" fillId="0" borderId="8" xfId="19" applyBorder="1"/>
    <xf numFmtId="0" fontId="21" fillId="2" borderId="35" xfId="5" applyFont="1" applyFill="1" applyBorder="1" applyAlignment="1" applyProtection="1">
      <alignment horizontal="center" vertical="center"/>
      <protection locked="0"/>
    </xf>
    <xf numFmtId="43" fontId="58" fillId="2" borderId="9" xfId="0" applyNumberFormat="1" applyFont="1" applyFill="1" applyBorder="1" applyAlignment="1">
      <alignment horizontal="right" vertical="center" indent="2"/>
    </xf>
    <xf numFmtId="0" fontId="27" fillId="3" borderId="0" xfId="7" applyFont="1" applyFill="1" applyBorder="1" applyAlignment="1">
      <alignment vertical="top"/>
    </xf>
    <xf numFmtId="0" fontId="68" fillId="3" borderId="0" xfId="7" quotePrefix="1" applyFont="1" applyFill="1" applyBorder="1" applyAlignment="1">
      <alignment horizontal="left" vertical="top"/>
    </xf>
    <xf numFmtId="0" fontId="84" fillId="3" borderId="0" xfId="7" applyFont="1" applyFill="1" applyAlignment="1">
      <alignment vertical="center"/>
    </xf>
    <xf numFmtId="0" fontId="84" fillId="3" borderId="5" xfId="7" applyFont="1" applyFill="1" applyBorder="1" applyAlignment="1">
      <alignment vertical="center"/>
    </xf>
    <xf numFmtId="0" fontId="27" fillId="3" borderId="0" xfId="7" applyFont="1" applyFill="1" applyAlignment="1">
      <alignment vertical="top"/>
    </xf>
    <xf numFmtId="0" fontId="28" fillId="3" borderId="4" xfId="7" applyFont="1" applyFill="1" applyBorder="1" applyAlignment="1">
      <alignment horizontal="left" vertical="center"/>
    </xf>
    <xf numFmtId="43" fontId="58" fillId="2" borderId="9" xfId="0" applyNumberFormat="1" applyFont="1" applyFill="1" applyBorder="1" applyAlignment="1">
      <alignment horizontal="right" vertical="center"/>
    </xf>
    <xf numFmtId="49" fontId="28" fillId="3" borderId="0" xfId="7" applyNumberFormat="1" applyFont="1" applyFill="1" applyBorder="1" applyAlignment="1">
      <alignment vertical="center"/>
    </xf>
    <xf numFmtId="49" fontId="28" fillId="3" borderId="0" xfId="7" quotePrefix="1" applyNumberFormat="1" applyFont="1" applyFill="1" applyBorder="1" applyAlignment="1">
      <alignment vertical="center"/>
    </xf>
    <xf numFmtId="49" fontId="7" fillId="3" borderId="0" xfId="7" quotePrefix="1" applyNumberFormat="1" applyFont="1" applyFill="1" applyBorder="1" applyAlignment="1">
      <alignment horizontal="center" vertical="center"/>
    </xf>
    <xf numFmtId="166" fontId="25" fillId="7" borderId="46" xfId="8" applyNumberFormat="1" applyFont="1" applyFill="1" applyBorder="1" applyAlignment="1" applyProtection="1">
      <alignment horizontal="right" vertical="center" indent="1"/>
    </xf>
    <xf numFmtId="166" fontId="38" fillId="3" borderId="46" xfId="8" applyNumberFormat="1" applyFont="1" applyFill="1" applyBorder="1" applyAlignment="1">
      <alignment horizontal="right" vertical="center" indent="1"/>
    </xf>
    <xf numFmtId="4" fontId="25" fillId="2" borderId="47" xfId="8" applyNumberFormat="1" applyFont="1" applyFill="1" applyBorder="1" applyAlignment="1" applyProtection="1">
      <alignment horizontal="right" vertical="center" indent="1"/>
      <protection locked="0"/>
    </xf>
    <xf numFmtId="4" fontId="25" fillId="2" borderId="10" xfId="8" applyNumberFormat="1" applyFont="1" applyFill="1" applyBorder="1" applyAlignment="1" applyProtection="1">
      <alignment horizontal="right" vertical="center" indent="1"/>
      <protection locked="0"/>
    </xf>
    <xf numFmtId="4" fontId="25" fillId="2" borderId="48" xfId="8" applyNumberFormat="1" applyFont="1" applyFill="1" applyBorder="1" applyAlignment="1" applyProtection="1">
      <alignment horizontal="right" vertical="center" indent="1"/>
      <protection locked="0"/>
    </xf>
    <xf numFmtId="0" fontId="6" fillId="3" borderId="0" xfId="7" applyFont="1" applyFill="1" applyBorder="1" applyAlignment="1">
      <alignment horizontal="center" vertical="center"/>
    </xf>
    <xf numFmtId="49" fontId="28" fillId="0" borderId="0" xfId="7" applyNumberFormat="1" applyFont="1" applyFill="1" applyBorder="1" applyAlignment="1">
      <alignment vertical="center"/>
    </xf>
    <xf numFmtId="49" fontId="28" fillId="0" borderId="0" xfId="7" quotePrefix="1" applyNumberFormat="1" applyFont="1" applyFill="1" applyBorder="1" applyAlignment="1">
      <alignment vertical="center"/>
    </xf>
    <xf numFmtId="49" fontId="7" fillId="0" borderId="0" xfId="7" quotePrefix="1" applyNumberFormat="1" applyFont="1" applyFill="1" applyBorder="1" applyAlignment="1">
      <alignment horizontal="center" vertical="center"/>
    </xf>
    <xf numFmtId="0" fontId="7" fillId="0" borderId="0" xfId="7" applyFont="1" applyFill="1" applyBorder="1"/>
    <xf numFmtId="0" fontId="6" fillId="0" borderId="0" xfId="7" applyFont="1" applyFill="1" applyBorder="1" applyAlignment="1">
      <alignment horizontal="center" vertical="center"/>
    </xf>
    <xf numFmtId="4" fontId="25" fillId="3" borderId="0" xfId="8" applyNumberFormat="1" applyFont="1" applyFill="1" applyBorder="1" applyAlignment="1">
      <alignment horizontal="right" vertical="center" indent="1"/>
    </xf>
    <xf numFmtId="43" fontId="58" fillId="2" borderId="11" xfId="0" applyNumberFormat="1" applyFont="1" applyFill="1" applyBorder="1" applyAlignment="1">
      <alignment horizontal="right" vertical="center"/>
    </xf>
    <xf numFmtId="43" fontId="58" fillId="2" borderId="14" xfId="0" applyNumberFormat="1" applyFont="1" applyFill="1" applyBorder="1" applyAlignment="1">
      <alignment horizontal="right" vertical="center"/>
    </xf>
    <xf numFmtId="0" fontId="0" fillId="0" borderId="15" xfId="0" applyBorder="1" applyAlignment="1"/>
    <xf numFmtId="0" fontId="0" fillId="0" borderId="17" xfId="0" applyBorder="1" applyAlignment="1"/>
    <xf numFmtId="0" fontId="10" fillId="0" borderId="5" xfId="0" applyFont="1" applyFill="1" applyBorder="1" applyAlignment="1">
      <alignment horizontal="left" vertical="center" wrapText="1"/>
    </xf>
    <xf numFmtId="0" fontId="9" fillId="0" borderId="5" xfId="0" applyFont="1" applyFill="1" applyBorder="1" applyAlignment="1">
      <alignment horizontal="left" vertical="center"/>
    </xf>
    <xf numFmtId="0" fontId="11" fillId="0" borderId="5" xfId="0" applyFont="1" applyFill="1" applyBorder="1" applyAlignment="1">
      <alignment horizontal="left" vertical="center"/>
    </xf>
    <xf numFmtId="0" fontId="10" fillId="0" borderId="5" xfId="0" applyFont="1" applyFill="1" applyBorder="1" applyAlignment="1">
      <alignment horizontal="left" vertical="center"/>
    </xf>
    <xf numFmtId="0" fontId="12" fillId="0" borderId="5" xfId="0" applyFont="1" applyFill="1" applyBorder="1" applyAlignment="1">
      <alignment horizontal="left" vertical="center"/>
    </xf>
    <xf numFmtId="0" fontId="12" fillId="0" borderId="5" xfId="0" applyFont="1" applyFill="1" applyBorder="1" applyAlignment="1">
      <alignment horizontal="left" vertical="center" wrapText="1"/>
    </xf>
    <xf numFmtId="0" fontId="58" fillId="0" borderId="5" xfId="0" applyFont="1" applyBorder="1" applyAlignment="1">
      <alignment horizontal="left" vertical="center"/>
    </xf>
    <xf numFmtId="0" fontId="0" fillId="0" borderId="16" xfId="0" applyBorder="1" applyAlignment="1">
      <alignment vertical="center"/>
    </xf>
    <xf numFmtId="166" fontId="0" fillId="0" borderId="0" xfId="8" applyNumberFormat="1" applyFont="1" applyFill="1" applyBorder="1" applyAlignment="1" applyProtection="1">
      <alignment horizontal="right" vertical="center" wrapText="1"/>
    </xf>
    <xf numFmtId="0" fontId="0" fillId="0" borderId="0" xfId="0" applyAlignment="1">
      <alignment vertical="center" wrapText="1"/>
    </xf>
    <xf numFmtId="0" fontId="8" fillId="0" borderId="0" xfId="0" applyFont="1" applyFill="1" applyBorder="1" applyAlignment="1">
      <alignment horizontal="left" vertical="center" wrapText="1"/>
    </xf>
    <xf numFmtId="0" fontId="58" fillId="0" borderId="0" xfId="0" applyFont="1" applyBorder="1" applyAlignment="1">
      <alignment horizontal="left" vertical="center" wrapText="1"/>
    </xf>
    <xf numFmtId="43" fontId="58" fillId="2" borderId="13" xfId="0" applyNumberFormat="1" applyFont="1" applyFill="1" applyBorder="1" applyAlignment="1">
      <alignment horizontal="right" vertical="center"/>
    </xf>
    <xf numFmtId="0" fontId="97" fillId="3" borderId="0" xfId="7" quotePrefix="1" applyFont="1" applyFill="1" applyBorder="1" applyAlignment="1">
      <alignment horizontal="left" vertical="top"/>
    </xf>
    <xf numFmtId="0" fontId="97" fillId="3" borderId="7" xfId="7" quotePrefix="1" applyFont="1" applyFill="1" applyBorder="1" applyAlignment="1">
      <alignment vertical="top"/>
    </xf>
    <xf numFmtId="0" fontId="76" fillId="3" borderId="4" xfId="7" applyFont="1" applyFill="1" applyBorder="1" applyAlignment="1">
      <alignment horizontal="left" vertical="top" indent="1"/>
    </xf>
    <xf numFmtId="0" fontId="100" fillId="3" borderId="4" xfId="7" quotePrefix="1" applyFont="1" applyFill="1" applyBorder="1" applyAlignment="1">
      <alignment horizontal="left" indent="3"/>
    </xf>
    <xf numFmtId="0" fontId="76" fillId="3" borderId="0" xfId="7" applyFont="1" applyFill="1" applyBorder="1" applyAlignment="1">
      <alignment horizontal="left"/>
    </xf>
    <xf numFmtId="0" fontId="76" fillId="3" borderId="0" xfId="7" applyFont="1" applyFill="1" applyBorder="1" applyAlignment="1"/>
    <xf numFmtId="0" fontId="100" fillId="3" borderId="4" xfId="7" quotePrefix="1" applyFont="1" applyFill="1" applyBorder="1" applyAlignment="1">
      <alignment horizontal="left"/>
    </xf>
    <xf numFmtId="0" fontId="76" fillId="3" borderId="0" xfId="7" applyFont="1" applyFill="1" applyBorder="1" applyAlignment="1">
      <alignment horizontal="left" indent="8"/>
    </xf>
    <xf numFmtId="0" fontId="100" fillId="3" borderId="4" xfId="7" quotePrefix="1" applyFont="1" applyFill="1" applyBorder="1" applyAlignment="1">
      <alignment horizontal="center"/>
    </xf>
    <xf numFmtId="0" fontId="76" fillId="3" borderId="0" xfId="7" applyFont="1" applyFill="1" applyBorder="1" applyAlignment="1">
      <alignment horizontal="left" indent="1"/>
    </xf>
    <xf numFmtId="0" fontId="76" fillId="3" borderId="5" xfId="7" applyFont="1" applyFill="1" applyBorder="1"/>
    <xf numFmtId="0" fontId="103" fillId="3" borderId="0" xfId="7" applyFont="1" applyFill="1" applyBorder="1" applyAlignment="1">
      <alignment horizontal="left" vertical="top" wrapText="1" indent="1"/>
    </xf>
    <xf numFmtId="0" fontId="103" fillId="3" borderId="4" xfId="7" quotePrefix="1" applyFont="1" applyFill="1" applyBorder="1" applyAlignment="1">
      <alignment horizontal="left" indent="1"/>
    </xf>
    <xf numFmtId="0" fontId="103" fillId="3" borderId="4" xfId="7" applyFont="1" applyFill="1" applyBorder="1" applyAlignment="1">
      <alignment horizontal="left" vertical="top" indent="1"/>
    </xf>
    <xf numFmtId="0" fontId="103" fillId="3" borderId="0" xfId="7" applyFont="1" applyFill="1" applyBorder="1" applyAlignment="1">
      <alignment horizontal="left" vertical="top" indent="1"/>
    </xf>
    <xf numFmtId="0" fontId="100" fillId="3" borderId="4" xfId="7" applyFont="1" applyFill="1" applyBorder="1" applyAlignment="1">
      <alignment horizontal="left" vertical="top" indent="3"/>
    </xf>
    <xf numFmtId="0" fontId="100" fillId="3" borderId="0" xfId="7" applyFont="1" applyFill="1" applyBorder="1" applyAlignment="1">
      <alignment horizontal="left" vertical="top" indent="3"/>
    </xf>
    <xf numFmtId="0" fontId="75" fillId="3" borderId="0" xfId="7" applyFont="1" applyFill="1" applyAlignment="1">
      <alignment horizontal="center" vertical="center"/>
    </xf>
    <xf numFmtId="0" fontId="0" fillId="0" borderId="31" xfId="0" applyBorder="1" applyAlignment="1"/>
    <xf numFmtId="0" fontId="0" fillId="0" borderId="47" xfId="0" applyBorder="1" applyAlignment="1">
      <alignment horizontal="right" wrapText="1"/>
    </xf>
    <xf numFmtId="0" fontId="0" fillId="0" borderId="50" xfId="0" applyBorder="1" applyAlignment="1">
      <alignment wrapText="1"/>
    </xf>
    <xf numFmtId="0" fontId="0" fillId="0" borderId="30" xfId="0" applyBorder="1" applyAlignment="1"/>
    <xf numFmtId="0" fontId="0" fillId="0" borderId="13" xfId="0" applyBorder="1" applyAlignment="1">
      <alignment horizontal="right"/>
    </xf>
    <xf numFmtId="0" fontId="0" fillId="0" borderId="51" xfId="0" applyBorder="1" applyAlignment="1"/>
    <xf numFmtId="0" fontId="0" fillId="0" borderId="13" xfId="0" applyBorder="1" applyAlignment="1">
      <alignment horizontal="right" wrapText="1"/>
    </xf>
    <xf numFmtId="0" fontId="0" fillId="0" borderId="51" xfId="0" applyBorder="1" applyAlignment="1">
      <alignment wrapText="1"/>
    </xf>
    <xf numFmtId="0" fontId="0" fillId="0" borderId="13" xfId="0" applyFill="1" applyBorder="1" applyAlignment="1">
      <alignment horizontal="right"/>
    </xf>
    <xf numFmtId="0" fontId="0" fillId="0" borderId="52" xfId="0" applyBorder="1" applyAlignment="1"/>
    <xf numFmtId="0" fontId="0" fillId="0" borderId="48" xfId="0" applyBorder="1" applyAlignment="1">
      <alignment horizontal="right" wrapText="1"/>
    </xf>
    <xf numFmtId="0" fontId="0" fillId="0" borderId="53" xfId="0" applyBorder="1" applyAlignment="1">
      <alignment wrapText="1"/>
    </xf>
    <xf numFmtId="0" fontId="100" fillId="3" borderId="4" xfId="7" applyFont="1" applyFill="1" applyBorder="1" applyAlignment="1">
      <alignment horizontal="left" vertical="top" indent="3"/>
    </xf>
    <xf numFmtId="0" fontId="84" fillId="3" borderId="10" xfId="7" applyFont="1" applyFill="1" applyBorder="1" applyAlignment="1">
      <alignment vertical="center"/>
    </xf>
    <xf numFmtId="0" fontId="0" fillId="0" borderId="18" xfId="0" applyBorder="1" applyAlignment="1">
      <alignment vertical="center"/>
    </xf>
    <xf numFmtId="43" fontId="5" fillId="0" borderId="18" xfId="0" applyNumberFormat="1" applyFont="1" applyFill="1" applyBorder="1" applyAlignment="1">
      <alignment vertical="center"/>
    </xf>
    <xf numFmtId="0" fontId="13" fillId="3" borderId="0" xfId="22" applyFill="1" applyAlignment="1">
      <alignment vertical="center"/>
    </xf>
    <xf numFmtId="0" fontId="50" fillId="3" borderId="0" xfId="22" applyFont="1" applyFill="1" applyAlignment="1">
      <alignment vertical="center"/>
    </xf>
    <xf numFmtId="0" fontId="13" fillId="3" borderId="0" xfId="22" applyFill="1" applyAlignment="1">
      <alignment horizontal="right" vertical="center"/>
    </xf>
    <xf numFmtId="0" fontId="13" fillId="3" borderId="9" xfId="22" applyFill="1" applyBorder="1" applyAlignment="1">
      <alignment vertical="center"/>
    </xf>
    <xf numFmtId="0" fontId="13" fillId="2" borderId="9" xfId="22" applyFill="1" applyBorder="1" applyAlignment="1">
      <alignment vertical="center"/>
    </xf>
    <xf numFmtId="0" fontId="104" fillId="3" borderId="0" xfId="22" applyFont="1" applyFill="1" applyAlignment="1">
      <alignment horizontal="center" vertical="center"/>
    </xf>
    <xf numFmtId="14" fontId="13" fillId="2" borderId="9" xfId="22" applyNumberFormat="1" applyFill="1" applyBorder="1" applyAlignment="1">
      <alignment vertical="center"/>
    </xf>
    <xf numFmtId="164" fontId="25" fillId="3" borderId="9" xfId="5" applyNumberFormat="1" applyFill="1" applyBorder="1"/>
    <xf numFmtId="0" fontId="41" fillId="3" borderId="1" xfId="22" applyFont="1" applyFill="1" applyBorder="1" applyAlignment="1">
      <alignment vertical="center"/>
    </xf>
    <xf numFmtId="0" fontId="41" fillId="3" borderId="2" xfId="22" applyFont="1" applyFill="1" applyBorder="1" applyAlignment="1">
      <alignment vertical="center"/>
    </xf>
    <xf numFmtId="0" fontId="13" fillId="3" borderId="2" xfId="22" applyFill="1" applyBorder="1" applyAlignment="1">
      <alignment vertical="center"/>
    </xf>
    <xf numFmtId="0" fontId="0" fillId="0" borderId="3" xfId="0" applyBorder="1"/>
    <xf numFmtId="0" fontId="41" fillId="3" borderId="4" xfId="22" applyFont="1" applyFill="1" applyBorder="1" applyAlignment="1">
      <alignment vertical="center"/>
    </xf>
    <xf numFmtId="0" fontId="41" fillId="3" borderId="0" xfId="22" applyFont="1" applyFill="1" applyAlignment="1">
      <alignment vertical="center"/>
    </xf>
    <xf numFmtId="0" fontId="51" fillId="3" borderId="0" xfId="22" applyFont="1" applyFill="1" applyAlignment="1">
      <alignment horizontal="center" vertical="center"/>
    </xf>
    <xf numFmtId="0" fontId="0" fillId="0" borderId="5" xfId="0" applyBorder="1"/>
    <xf numFmtId="0" fontId="41" fillId="3" borderId="4" xfId="23" applyFont="1" applyFill="1" applyBorder="1" applyAlignment="1">
      <alignment vertical="center" wrapText="1"/>
    </xf>
    <xf numFmtId="0" fontId="41" fillId="3" borderId="0" xfId="23" applyFont="1" applyFill="1" applyAlignment="1">
      <alignment vertical="center" wrapText="1"/>
    </xf>
    <xf numFmtId="164" fontId="41" fillId="3" borderId="0" xfId="1" applyNumberFormat="1" applyFont="1" applyFill="1" applyBorder="1" applyAlignment="1">
      <alignment vertical="center" wrapText="1"/>
    </xf>
    <xf numFmtId="0" fontId="41" fillId="3" borderId="4" xfId="23" applyFont="1" applyFill="1" applyBorder="1" applyAlignment="1">
      <alignment horizontal="right" vertical="center"/>
    </xf>
    <xf numFmtId="0" fontId="41" fillId="3" borderId="0" xfId="23" applyFont="1" applyFill="1" applyAlignment="1">
      <alignment horizontal="right" vertical="center"/>
    </xf>
    <xf numFmtId="164" fontId="13" fillId="3" borderId="0" xfId="1" applyNumberFormat="1" applyFont="1" applyFill="1" applyBorder="1" applyAlignment="1">
      <alignment vertical="center"/>
    </xf>
    <xf numFmtId="0" fontId="41" fillId="3" borderId="4" xfId="23" applyFont="1" applyFill="1" applyBorder="1" applyAlignment="1">
      <alignment horizontal="left" vertical="center" wrapText="1" indent="1"/>
    </xf>
    <xf numFmtId="164" fontId="0" fillId="3" borderId="9" xfId="1" applyNumberFormat="1" applyFont="1" applyFill="1" applyBorder="1" applyAlignment="1">
      <alignment vertical="center"/>
    </xf>
    <xf numFmtId="43" fontId="0" fillId="3" borderId="0" xfId="24" applyFont="1" applyFill="1" applyBorder="1" applyAlignment="1">
      <alignment vertical="center"/>
    </xf>
    <xf numFmtId="0" fontId="41" fillId="3" borderId="4" xfId="23" applyFont="1" applyFill="1" applyBorder="1" applyAlignment="1">
      <alignment horizontal="left" vertical="center" indent="1"/>
    </xf>
    <xf numFmtId="164" fontId="0" fillId="3" borderId="0" xfId="1" applyNumberFormat="1" applyFont="1" applyFill="1" applyBorder="1" applyAlignment="1">
      <alignment vertical="center"/>
    </xf>
    <xf numFmtId="0" fontId="13" fillId="3" borderId="4" xfId="22" applyFill="1" applyBorder="1" applyAlignment="1">
      <alignment vertical="center"/>
    </xf>
    <xf numFmtId="0" fontId="41" fillId="3" borderId="0" xfId="23" applyFont="1" applyFill="1" applyAlignment="1">
      <alignment vertical="center"/>
    </xf>
    <xf numFmtId="0" fontId="41" fillId="3" borderId="4" xfId="22" applyFont="1" applyFill="1" applyBorder="1" applyAlignment="1">
      <alignment horizontal="right" vertical="center"/>
    </xf>
    <xf numFmtId="0" fontId="41" fillId="3" borderId="0" xfId="22" applyFont="1" applyFill="1" applyAlignment="1">
      <alignment horizontal="right" vertical="center"/>
    </xf>
    <xf numFmtId="164" fontId="41" fillId="3" borderId="12" xfId="1" applyNumberFormat="1" applyFont="1" applyFill="1" applyBorder="1" applyAlignment="1">
      <alignment vertical="center"/>
    </xf>
    <xf numFmtId="164" fontId="41" fillId="3" borderId="0" xfId="1" applyNumberFormat="1" applyFont="1" applyFill="1" applyBorder="1" applyAlignment="1">
      <alignment vertical="center"/>
    </xf>
    <xf numFmtId="43" fontId="41" fillId="3" borderId="0" xfId="24" applyFont="1" applyFill="1" applyBorder="1" applyAlignment="1">
      <alignment vertical="center"/>
    </xf>
    <xf numFmtId="43" fontId="38" fillId="3" borderId="0" xfId="24" applyFont="1" applyFill="1" applyBorder="1" applyAlignment="1">
      <alignment vertical="center"/>
    </xf>
    <xf numFmtId="0" fontId="41" fillId="3" borderId="4" xfId="23" applyFont="1" applyFill="1" applyBorder="1" applyAlignment="1">
      <alignment horizontal="right" vertical="center" wrapText="1" indent="1"/>
    </xf>
    <xf numFmtId="43" fontId="41" fillId="3" borderId="12" xfId="22" applyNumberFormat="1" applyFont="1" applyFill="1" applyBorder="1" applyAlignment="1">
      <alignment vertical="center"/>
    </xf>
    <xf numFmtId="0" fontId="51" fillId="3" borderId="4" xfId="22" applyFont="1" applyFill="1" applyBorder="1" applyAlignment="1">
      <alignment horizontal="right" vertical="center"/>
    </xf>
    <xf numFmtId="0" fontId="13" fillId="3" borderId="4" xfId="22" applyFill="1" applyBorder="1" applyAlignment="1">
      <alignment horizontal="right" vertical="center"/>
    </xf>
    <xf numFmtId="164" fontId="13" fillId="3" borderId="9" xfId="22" applyNumberFormat="1" applyFill="1" applyBorder="1" applyAlignment="1">
      <alignment vertical="center"/>
    </xf>
    <xf numFmtId="0" fontId="52" fillId="3" borderId="4" xfId="22" applyFont="1" applyFill="1" applyBorder="1" applyAlignment="1">
      <alignment horizontal="right" vertical="center"/>
    </xf>
    <xf numFmtId="0" fontId="41" fillId="3" borderId="4" xfId="5" applyFont="1" applyFill="1" applyBorder="1" applyAlignment="1">
      <alignment horizontal="right"/>
    </xf>
    <xf numFmtId="0" fontId="41" fillId="3" borderId="11" xfId="22" applyFont="1" applyFill="1" applyBorder="1" applyAlignment="1">
      <alignment vertical="center"/>
    </xf>
    <xf numFmtId="0" fontId="41" fillId="3" borderId="13" xfId="22" applyFont="1" applyFill="1" applyBorder="1" applyAlignment="1">
      <alignment vertical="center"/>
    </xf>
    <xf numFmtId="0" fontId="41" fillId="3" borderId="14" xfId="22" applyFont="1" applyFill="1" applyBorder="1" applyAlignment="1">
      <alignment vertical="center"/>
    </xf>
    <xf numFmtId="0" fontId="13" fillId="3" borderId="6" xfId="22" applyFill="1" applyBorder="1" applyAlignment="1">
      <alignment vertical="center"/>
    </xf>
    <xf numFmtId="0" fontId="13" fillId="3" borderId="7" xfId="22" applyFill="1" applyBorder="1" applyAlignment="1">
      <alignment vertical="center"/>
    </xf>
    <xf numFmtId="0" fontId="0" fillId="0" borderId="8" xfId="0" applyBorder="1"/>
    <xf numFmtId="0" fontId="0" fillId="3" borderId="0" xfId="0" applyFill="1"/>
    <xf numFmtId="0" fontId="27" fillId="0" borderId="0" xfId="3" applyFont="1" applyAlignment="1" applyProtection="1">
      <alignment horizontal="left" vertical="top"/>
    </xf>
    <xf numFmtId="164" fontId="21" fillId="0" borderId="0" xfId="20" applyNumberFormat="1" applyFont="1" applyAlignment="1" applyProtection="1">
      <alignment vertical="center"/>
    </xf>
    <xf numFmtId="0" fontId="21" fillId="0" borderId="0" xfId="5" applyFont="1" applyAlignment="1" applyProtection="1">
      <alignment vertical="center"/>
    </xf>
    <xf numFmtId="0" fontId="25" fillId="0" borderId="0" xfId="5" applyFill="1" applyAlignment="1" applyProtection="1">
      <alignment horizontal="left" vertical="top" wrapText="1"/>
    </xf>
    <xf numFmtId="164" fontId="0" fillId="0" borderId="0" xfId="20" applyNumberFormat="1" applyFont="1" applyAlignment="1" applyProtection="1">
      <alignment vertical="center"/>
    </xf>
    <xf numFmtId="0" fontId="21" fillId="0" borderId="0" xfId="0" applyFont="1" applyAlignment="1" applyProtection="1">
      <alignment vertical="center"/>
    </xf>
    <xf numFmtId="0" fontId="42" fillId="0" borderId="0" xfId="2" quotePrefix="1" applyFont="1" applyAlignment="1" applyProtection="1">
      <alignment horizontal="center" vertical="center"/>
    </xf>
    <xf numFmtId="0" fontId="0" fillId="0" borderId="0" xfId="0" applyAlignment="1" applyProtection="1">
      <alignment vertical="center"/>
    </xf>
    <xf numFmtId="0" fontId="13" fillId="0" borderId="0" xfId="19" applyAlignment="1" applyProtection="1">
      <alignment vertical="center"/>
    </xf>
    <xf numFmtId="0" fontId="43" fillId="0" borderId="0" xfId="0" applyFont="1" applyAlignment="1" applyProtection="1">
      <alignment horizontal="right" vertical="center"/>
    </xf>
    <xf numFmtId="0" fontId="21" fillId="0" borderId="0" xfId="5" applyFont="1" applyAlignment="1" applyProtection="1">
      <alignment horizontal="right" vertical="center"/>
    </xf>
    <xf numFmtId="164" fontId="21" fillId="0" borderId="0" xfId="1" applyNumberFormat="1" applyFont="1" applyBorder="1" applyAlignment="1" applyProtection="1">
      <alignment horizontal="right" vertical="center"/>
    </xf>
    <xf numFmtId="0" fontId="27" fillId="0" borderId="0" xfId="19" applyFont="1" applyAlignment="1" applyProtection="1">
      <alignment horizontal="left" vertical="top"/>
    </xf>
    <xf numFmtId="0" fontId="27" fillId="0" borderId="0" xfId="19" applyFont="1" applyAlignment="1" applyProtection="1">
      <alignment horizontal="center" vertical="top"/>
    </xf>
    <xf numFmtId="0" fontId="27" fillId="0" borderId="0" xfId="19" applyFont="1" applyAlignment="1" applyProtection="1">
      <alignment horizontal="right" vertical="top"/>
    </xf>
    <xf numFmtId="165" fontId="44" fillId="0" borderId="0" xfId="19" applyNumberFormat="1" applyFont="1" applyFill="1" applyAlignment="1" applyProtection="1">
      <alignment horizontal="left" vertical="center"/>
    </xf>
    <xf numFmtId="0" fontId="26" fillId="0" borderId="0" xfId="2" applyAlignment="1" applyProtection="1">
      <alignment horizontal="left" indent="9"/>
    </xf>
    <xf numFmtId="0" fontId="27" fillId="0" borderId="0" xfId="19" applyFont="1" applyAlignment="1" applyProtection="1">
      <alignment horizontal="left" vertical="top" indent="9"/>
    </xf>
    <xf numFmtId="0" fontId="27" fillId="0" borderId="0" xfId="3" applyFont="1" applyAlignment="1" applyProtection="1">
      <alignment horizontal="center" vertical="top"/>
    </xf>
    <xf numFmtId="0" fontId="27" fillId="0" borderId="0" xfId="3" applyFont="1" applyAlignment="1" applyProtection="1">
      <alignment horizontal="right" vertical="top"/>
    </xf>
    <xf numFmtId="0" fontId="0" fillId="2" borderId="35" xfId="5" applyFont="1" applyFill="1" applyBorder="1" applyAlignment="1" applyProtection="1">
      <alignment vertical="center"/>
      <protection locked="0"/>
    </xf>
    <xf numFmtId="0" fontId="0" fillId="0" borderId="0" xfId="5" applyFont="1" applyFill="1"/>
    <xf numFmtId="4" fontId="25" fillId="2" borderId="57" xfId="8" applyNumberFormat="1" applyFont="1" applyFill="1" applyBorder="1" applyAlignment="1" applyProtection="1">
      <alignment horizontal="right" vertical="center" indent="1"/>
      <protection locked="0"/>
    </xf>
    <xf numFmtId="4" fontId="25" fillId="2" borderId="58" xfId="8" applyNumberFormat="1" applyFont="1" applyFill="1" applyBorder="1" applyAlignment="1" applyProtection="1">
      <alignment horizontal="right" vertical="center" indent="1"/>
      <protection locked="0"/>
    </xf>
    <xf numFmtId="4" fontId="25" fillId="2" borderId="59" xfId="8" applyNumberFormat="1" applyFont="1" applyFill="1" applyBorder="1" applyAlignment="1" applyProtection="1">
      <alignment horizontal="right" vertical="center" indent="1"/>
      <protection locked="0"/>
    </xf>
    <xf numFmtId="4" fontId="25" fillId="2" borderId="42" xfId="8" applyNumberFormat="1" applyFont="1" applyFill="1" applyBorder="1" applyAlignment="1" applyProtection="1">
      <alignment horizontal="right" vertical="center" indent="1"/>
      <protection locked="0"/>
    </xf>
    <xf numFmtId="4" fontId="25" fillId="2" borderId="34" xfId="8" applyNumberFormat="1" applyFont="1" applyFill="1" applyBorder="1" applyAlignment="1" applyProtection="1">
      <alignment horizontal="right" vertical="center" indent="1"/>
      <protection locked="0"/>
    </xf>
    <xf numFmtId="43" fontId="58" fillId="0" borderId="9" xfId="0" applyNumberFormat="1" applyFont="1" applyFill="1" applyBorder="1" applyAlignment="1">
      <alignment horizontal="right" vertical="center" indent="2"/>
    </xf>
    <xf numFmtId="43" fontId="58" fillId="0" borderId="11" xfId="0" applyNumberFormat="1" applyFont="1" applyFill="1" applyBorder="1" applyAlignment="1">
      <alignment horizontal="right" vertical="center"/>
    </xf>
    <xf numFmtId="43" fontId="58" fillId="0" borderId="13" xfId="0" applyNumberFormat="1" applyFont="1" applyFill="1" applyBorder="1" applyAlignment="1">
      <alignment horizontal="right" vertical="center"/>
    </xf>
    <xf numFmtId="43" fontId="58" fillId="0" borderId="14" xfId="0" applyNumberFormat="1" applyFont="1" applyFill="1" applyBorder="1" applyAlignment="1">
      <alignment horizontal="right" vertical="center"/>
    </xf>
    <xf numFmtId="43" fontId="58" fillId="0" borderId="9" xfId="0" applyNumberFormat="1" applyFont="1" applyFill="1" applyBorder="1" applyAlignment="1">
      <alignment horizontal="right" vertical="center"/>
    </xf>
    <xf numFmtId="0" fontId="62" fillId="3" borderId="0" xfId="7" applyFont="1" applyFill="1" applyAlignment="1">
      <alignment horizontal="left"/>
    </xf>
    <xf numFmtId="0" fontId="21" fillId="0" borderId="0" xfId="0" applyNumberFormat="1" applyFont="1" applyFill="1" applyBorder="1"/>
    <xf numFmtId="0" fontId="35" fillId="0" borderId="0" xfId="5" applyFont="1" applyFill="1" applyBorder="1"/>
    <xf numFmtId="0" fontId="25" fillId="0" borderId="0" xfId="5" applyFill="1" applyBorder="1"/>
    <xf numFmtId="0" fontId="21" fillId="2" borderId="35" xfId="5" applyFont="1" applyFill="1" applyBorder="1" applyAlignment="1" applyProtection="1">
      <alignment horizontal="center"/>
      <protection locked="0"/>
    </xf>
    <xf numFmtId="0" fontId="4" fillId="3" borderId="42" xfId="7" applyFont="1" applyFill="1" applyBorder="1" applyAlignment="1">
      <alignment horizontal="center" vertical="center"/>
    </xf>
    <xf numFmtId="0" fontId="4" fillId="3" borderId="34" xfId="7" applyFont="1" applyFill="1" applyBorder="1" applyAlignment="1">
      <alignment horizontal="center" vertical="center"/>
    </xf>
    <xf numFmtId="0" fontId="38" fillId="0" borderId="0" xfId="5" applyFont="1" applyFill="1" applyAlignment="1">
      <alignment horizontal="center" vertical="center"/>
    </xf>
    <xf numFmtId="43" fontId="3" fillId="0" borderId="18" xfId="0" applyNumberFormat="1" applyFont="1" applyFill="1" applyBorder="1" applyAlignment="1">
      <alignment vertical="center"/>
    </xf>
    <xf numFmtId="0" fontId="38" fillId="0" borderId="0" xfId="5" applyFont="1" applyFill="1" applyAlignment="1">
      <alignment horizontal="right" vertical="center"/>
    </xf>
    <xf numFmtId="0" fontId="38" fillId="0" borderId="0" xfId="5" applyFont="1" applyAlignment="1">
      <alignment horizontal="right" vertical="center"/>
    </xf>
    <xf numFmtId="0" fontId="97" fillId="9" borderId="0" xfId="7" quotePrefix="1" applyFont="1" applyFill="1" applyBorder="1" applyAlignment="1">
      <alignment horizontal="left" vertical="top"/>
    </xf>
    <xf numFmtId="0" fontId="68" fillId="9" borderId="0" xfId="7" quotePrefix="1" applyFont="1" applyFill="1" applyBorder="1" applyAlignment="1">
      <alignment horizontal="left" vertical="top"/>
    </xf>
    <xf numFmtId="0" fontId="2" fillId="3" borderId="60" xfId="7" applyFont="1" applyFill="1" applyBorder="1" applyAlignment="1">
      <alignment horizontal="center" vertical="center"/>
    </xf>
    <xf numFmtId="0" fontId="2" fillId="3" borderId="33" xfId="7" applyFont="1" applyFill="1" applyBorder="1" applyAlignment="1">
      <alignment horizontal="center" vertical="center"/>
    </xf>
    <xf numFmtId="166" fontId="38" fillId="3" borderId="0" xfId="8" applyNumberFormat="1" applyFont="1" applyFill="1" applyBorder="1" applyAlignment="1">
      <alignment horizontal="right" vertical="center" indent="1"/>
    </xf>
    <xf numFmtId="166" fontId="38" fillId="3" borderId="60" xfId="8" applyNumberFormat="1" applyFont="1" applyFill="1" applyBorder="1" applyAlignment="1">
      <alignment horizontal="right" vertical="center" indent="1"/>
    </xf>
    <xf numFmtId="0" fontId="10"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1" fillId="0" borderId="0" xfId="0" applyFont="1" applyFill="1" applyBorder="1" applyAlignment="1">
      <alignment horizontal="left" vertical="center"/>
    </xf>
    <xf numFmtId="0" fontId="10" fillId="0" borderId="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58" fillId="0" borderId="0" xfId="0" applyFont="1" applyBorder="1" applyAlignment="1">
      <alignment horizontal="left" vertical="center"/>
    </xf>
    <xf numFmtId="0" fontId="4" fillId="3" borderId="0" xfId="7" applyFont="1" applyFill="1" applyBorder="1" applyAlignment="1">
      <alignment horizontal="center" vertical="center"/>
    </xf>
    <xf numFmtId="49" fontId="7" fillId="0" borderId="1" xfId="7" quotePrefix="1" applyNumberFormat="1" applyFont="1" applyFill="1" applyBorder="1" applyAlignment="1">
      <alignment horizontal="center" vertical="center"/>
    </xf>
    <xf numFmtId="0" fontId="7" fillId="0" borderId="2" xfId="7" applyFont="1" applyFill="1" applyBorder="1"/>
    <xf numFmtId="0" fontId="6" fillId="0" borderId="2" xfId="7" applyFont="1" applyFill="1" applyBorder="1" applyAlignment="1">
      <alignment horizontal="center" vertical="center"/>
    </xf>
    <xf numFmtId="0" fontId="4" fillId="0" borderId="2" xfId="7" applyFont="1" applyFill="1" applyBorder="1" applyAlignment="1">
      <alignment horizontal="center" vertical="center"/>
    </xf>
    <xf numFmtId="0" fontId="4" fillId="0" borderId="3" xfId="7" applyFont="1" applyFill="1" applyBorder="1" applyAlignment="1">
      <alignment horizontal="center" vertical="center"/>
    </xf>
    <xf numFmtId="0" fontId="0" fillId="0" borderId="30" xfId="0" applyFill="1" applyBorder="1" applyAlignment="1"/>
    <xf numFmtId="0" fontId="0" fillId="0" borderId="13" xfId="0" applyFill="1" applyBorder="1" applyAlignment="1">
      <alignment wrapText="1"/>
    </xf>
    <xf numFmtId="4" fontId="25" fillId="0" borderId="13" xfId="8" applyNumberFormat="1" applyFont="1" applyFill="1" applyBorder="1" applyAlignment="1" applyProtection="1">
      <alignment horizontal="right" vertical="center" indent="1"/>
      <protection locked="0"/>
    </xf>
    <xf numFmtId="0" fontId="0" fillId="0" borderId="30" xfId="0" applyFill="1" applyBorder="1" applyAlignment="1">
      <alignment vertical="center"/>
    </xf>
    <xf numFmtId="0" fontId="0" fillId="0" borderId="13" xfId="0" applyFill="1" applyBorder="1" applyAlignment="1">
      <alignment vertical="center" wrapText="1"/>
    </xf>
    <xf numFmtId="4" fontId="25" fillId="0" borderId="13" xfId="8" applyNumberFormat="1" applyFont="1" applyFill="1" applyBorder="1" applyAlignment="1" applyProtection="1">
      <alignment horizontal="right" vertical="center"/>
      <protection locked="0"/>
    </xf>
    <xf numFmtId="49" fontId="28" fillId="3" borderId="0" xfId="7" quotePrefix="1" applyNumberFormat="1" applyFont="1" applyFill="1" applyBorder="1" applyAlignment="1">
      <alignment horizontal="center" vertical="center"/>
    </xf>
    <xf numFmtId="0" fontId="0" fillId="0" borderId="0" xfId="0" applyBorder="1" applyAlignment="1">
      <alignment horizontal="center" vertical="center"/>
    </xf>
    <xf numFmtId="0" fontId="0" fillId="0" borderId="13" xfId="0" applyFill="1" applyBorder="1" applyAlignment="1">
      <alignment horizontal="left" vertical="center" wrapText="1"/>
    </xf>
    <xf numFmtId="0" fontId="0" fillId="0" borderId="61" xfId="0" applyFill="1" applyBorder="1" applyAlignment="1">
      <alignment vertical="center"/>
    </xf>
    <xf numFmtId="0" fontId="0" fillId="0" borderId="18" xfId="0" applyFill="1" applyBorder="1" applyAlignment="1">
      <alignment horizontal="left" vertical="center" wrapText="1"/>
    </xf>
    <xf numFmtId="0" fontId="0" fillId="0" borderId="18" xfId="0" applyFill="1" applyBorder="1" applyAlignment="1">
      <alignment vertical="center" wrapText="1"/>
    </xf>
    <xf numFmtId="4" fontId="25" fillId="0" borderId="18" xfId="8" applyNumberFormat="1" applyFont="1" applyFill="1" applyBorder="1" applyAlignment="1" applyProtection="1">
      <alignment horizontal="right" vertical="center"/>
      <protection locked="0"/>
    </xf>
    <xf numFmtId="0" fontId="0" fillId="0" borderId="15" xfId="0" applyFill="1" applyBorder="1" applyAlignment="1"/>
    <xf numFmtId="0" fontId="0" fillId="0" borderId="16" xfId="0" applyFill="1" applyBorder="1" applyAlignment="1">
      <alignment horizontal="left" vertical="center"/>
    </xf>
    <xf numFmtId="0" fontId="0" fillId="0" borderId="16" xfId="0" applyFill="1" applyBorder="1" applyAlignment="1"/>
    <xf numFmtId="166" fontId="38" fillId="0" borderId="16" xfId="8" applyNumberFormat="1" applyFont="1" applyFill="1" applyBorder="1" applyAlignment="1">
      <alignment horizontal="right" vertical="center" indent="1"/>
    </xf>
    <xf numFmtId="166" fontId="38" fillId="0" borderId="17" xfId="8" applyNumberFormat="1" applyFont="1" applyFill="1" applyBorder="1" applyAlignment="1">
      <alignment horizontal="right" vertical="center" indent="1"/>
    </xf>
    <xf numFmtId="0" fontId="7" fillId="3" borderId="0" xfId="7" applyFont="1" applyFill="1" applyBorder="1" applyAlignment="1">
      <alignment horizontal="center" vertical="center"/>
    </xf>
    <xf numFmtId="0" fontId="27" fillId="3" borderId="0" xfId="7" applyFont="1" applyFill="1" applyBorder="1" applyAlignment="1">
      <alignment horizontal="center"/>
    </xf>
    <xf numFmtId="0" fontId="0" fillId="0" borderId="0" xfId="0" applyBorder="1" applyAlignment="1">
      <alignment horizontal="center" vertical="center" wrapText="1"/>
    </xf>
    <xf numFmtId="166" fontId="38" fillId="3" borderId="62" xfId="8" applyNumberFormat="1" applyFont="1" applyFill="1" applyBorder="1" applyAlignment="1">
      <alignment horizontal="right" vertical="center" indent="1"/>
    </xf>
    <xf numFmtId="166" fontId="38" fillId="3" borderId="39" xfId="8" applyNumberFormat="1" applyFont="1" applyFill="1" applyBorder="1" applyAlignment="1">
      <alignment horizontal="right" vertical="center" indent="1"/>
    </xf>
    <xf numFmtId="166" fontId="38" fillId="3" borderId="43" xfId="8" applyNumberFormat="1" applyFont="1" applyFill="1" applyBorder="1" applyAlignment="1">
      <alignment horizontal="right" vertical="center" indent="2"/>
    </xf>
    <xf numFmtId="4" fontId="38" fillId="3" borderId="66" xfId="8" applyNumberFormat="1" applyFont="1" applyFill="1" applyBorder="1" applyAlignment="1">
      <alignment horizontal="right" vertical="center" indent="2"/>
    </xf>
    <xf numFmtId="4" fontId="38" fillId="3" borderId="36" xfId="8" applyNumberFormat="1" applyFont="1" applyFill="1" applyBorder="1" applyAlignment="1">
      <alignment horizontal="right" vertical="center" indent="2"/>
    </xf>
    <xf numFmtId="0" fontId="88" fillId="0" borderId="0" xfId="19" quotePrefix="1" applyNumberFormat="1" applyFont="1" applyBorder="1" applyAlignment="1" applyProtection="1">
      <alignment horizontal="left" vertical="center"/>
    </xf>
    <xf numFmtId="0" fontId="2" fillId="3" borderId="34" xfId="7" applyFont="1" applyFill="1" applyBorder="1" applyAlignment="1">
      <alignment horizontal="center" vertical="center"/>
    </xf>
    <xf numFmtId="0" fontId="2" fillId="3" borderId="36" xfId="7" applyFont="1" applyFill="1" applyBorder="1" applyAlignment="1">
      <alignment horizontal="center" vertical="center"/>
    </xf>
    <xf numFmtId="0" fontId="26" fillId="0" borderId="0" xfId="2" applyAlignment="1" applyProtection="1">
      <alignment horizontal="right"/>
      <protection locked="0"/>
    </xf>
    <xf numFmtId="0" fontId="20" fillId="0" borderId="0" xfId="5" applyFont="1" applyAlignment="1">
      <alignment horizontal="left" vertical="center" wrapText="1"/>
    </xf>
    <xf numFmtId="0" fontId="33" fillId="0" borderId="0" xfId="5" applyFont="1" applyAlignment="1">
      <alignment horizontal="left" vertical="center" wrapText="1"/>
    </xf>
    <xf numFmtId="0" fontId="29" fillId="0" borderId="0" xfId="3" applyFont="1" applyAlignment="1">
      <alignment horizontal="left" vertical="center" wrapText="1"/>
    </xf>
    <xf numFmtId="0" fontId="28" fillId="0" borderId="0" xfId="3" applyFont="1" applyAlignment="1">
      <alignment horizontal="center" vertical="top"/>
    </xf>
    <xf numFmtId="0" fontId="28" fillId="0" borderId="5" xfId="3" applyFont="1" applyBorder="1" applyAlignment="1">
      <alignment horizontal="center" vertical="top"/>
    </xf>
    <xf numFmtId="0" fontId="26" fillId="0" borderId="0" xfId="2" applyFont="1" applyBorder="1" applyAlignment="1">
      <alignment horizontal="left" vertical="center"/>
    </xf>
    <xf numFmtId="0" fontId="26" fillId="0" borderId="5" xfId="2" applyFont="1" applyBorder="1" applyAlignment="1">
      <alignment horizontal="left" vertical="center"/>
    </xf>
    <xf numFmtId="0" fontId="29" fillId="0" borderId="0" xfId="3" applyFont="1" applyAlignment="1">
      <alignment horizontal="left" vertical="center"/>
    </xf>
    <xf numFmtId="0" fontId="42" fillId="0" borderId="0" xfId="4" applyFont="1" applyAlignment="1" applyProtection="1">
      <alignment horizontal="left" vertical="center"/>
      <protection locked="0"/>
    </xf>
    <xf numFmtId="0" fontId="26" fillId="0" borderId="0" xfId="2" applyAlignment="1" applyProtection="1">
      <alignment horizontal="right" vertical="center"/>
      <protection locked="0"/>
    </xf>
    <xf numFmtId="0" fontId="21" fillId="2" borderId="0" xfId="5" applyFont="1" applyFill="1" applyAlignment="1" applyProtection="1">
      <alignment vertical="center"/>
      <protection locked="0"/>
    </xf>
    <xf numFmtId="0" fontId="21" fillId="2" borderId="0" xfId="5" applyFont="1" applyFill="1" applyAlignment="1" applyProtection="1">
      <alignment horizontal="left" vertical="center"/>
      <protection locked="0"/>
    </xf>
    <xf numFmtId="0" fontId="21" fillId="2" borderId="0" xfId="5" quotePrefix="1" applyFont="1" applyFill="1" applyAlignment="1" applyProtection="1">
      <alignment horizontal="left" vertical="center"/>
      <protection locked="0"/>
    </xf>
    <xf numFmtId="0" fontId="0" fillId="2" borderId="25" xfId="5" applyFont="1" applyFill="1" applyBorder="1" applyAlignment="1">
      <alignment horizontal="center" vertical="center"/>
    </xf>
    <xf numFmtId="0" fontId="0" fillId="2" borderId="26" xfId="5" applyFont="1" applyFill="1" applyBorder="1" applyAlignment="1">
      <alignment horizontal="center" vertical="center"/>
    </xf>
    <xf numFmtId="0" fontId="0" fillId="2" borderId="27" xfId="5" applyFont="1" applyFill="1" applyBorder="1" applyAlignment="1">
      <alignment horizontal="center" vertical="center"/>
    </xf>
    <xf numFmtId="14" fontId="21" fillId="2" borderId="0" xfId="5" applyNumberFormat="1" applyFont="1" applyFill="1" applyAlignment="1" applyProtection="1">
      <alignment horizontal="center" vertical="center"/>
      <protection locked="0"/>
    </xf>
    <xf numFmtId="0" fontId="0" fillId="2" borderId="0" xfId="5" applyFont="1" applyFill="1" applyAlignment="1" applyProtection="1">
      <alignment horizontal="left" vertical="top" wrapText="1"/>
      <protection locked="0"/>
    </xf>
    <xf numFmtId="0" fontId="25" fillId="2" borderId="0" xfId="5" applyFill="1" applyAlignment="1" applyProtection="1">
      <alignment horizontal="left" vertical="top" wrapText="1"/>
      <protection locked="0"/>
    </xf>
    <xf numFmtId="0" fontId="54" fillId="0" borderId="0" xfId="5" applyFont="1" applyAlignment="1">
      <alignment horizontal="center" vertical="center" wrapText="1"/>
    </xf>
    <xf numFmtId="0" fontId="21" fillId="2" borderId="25" xfId="5" applyFont="1" applyFill="1" applyBorder="1" applyAlignment="1" applyProtection="1">
      <alignment vertical="center"/>
      <protection locked="0"/>
    </xf>
    <xf numFmtId="0" fontId="21" fillId="2" borderId="26" xfId="5" applyFont="1" applyFill="1" applyBorder="1" applyAlignment="1" applyProtection="1">
      <alignment vertical="center"/>
      <protection locked="0"/>
    </xf>
    <xf numFmtId="0" fontId="21" fillId="2" borderId="27" xfId="5" applyFont="1" applyFill="1" applyBorder="1" applyAlignment="1" applyProtection="1">
      <alignment vertical="center"/>
      <protection locked="0"/>
    </xf>
    <xf numFmtId="0" fontId="42" fillId="0" borderId="0" xfId="2" quotePrefix="1" applyFont="1" applyAlignment="1" applyProtection="1">
      <alignment horizontal="center" vertical="center"/>
    </xf>
    <xf numFmtId="0" fontId="81" fillId="0" borderId="0" xfId="0" applyNumberFormat="1" applyFont="1" applyFill="1" applyAlignment="1">
      <alignment vertical="center"/>
    </xf>
    <xf numFmtId="0" fontId="21" fillId="0" borderId="0" xfId="0" applyNumberFormat="1" applyFont="1" applyFill="1" applyAlignment="1">
      <alignment vertical="center"/>
    </xf>
    <xf numFmtId="0" fontId="21" fillId="2" borderId="0" xfId="0" applyFont="1" applyFill="1" applyAlignment="1" applyProtection="1">
      <alignment vertical="center"/>
      <protection locked="0"/>
    </xf>
    <xf numFmtId="20" fontId="47" fillId="2" borderId="1" xfId="7" applyNumberFormat="1" applyFont="1" applyFill="1" applyBorder="1" applyAlignment="1" applyProtection="1">
      <alignment vertical="center"/>
      <protection locked="0"/>
    </xf>
    <xf numFmtId="0" fontId="47" fillId="0" borderId="2" xfId="0" applyFont="1" applyBorder="1" applyAlignment="1"/>
    <xf numFmtId="0" fontId="47" fillId="0" borderId="3" xfId="0" applyFont="1" applyBorder="1" applyAlignment="1"/>
    <xf numFmtId="0" fontId="47" fillId="0" borderId="4" xfId="0" applyFont="1" applyBorder="1" applyAlignment="1"/>
    <xf numFmtId="0" fontId="47" fillId="0" borderId="0" xfId="0" applyFont="1" applyAlignment="1"/>
    <xf numFmtId="0" fontId="47" fillId="0" borderId="5" xfId="0" applyFont="1" applyBorder="1" applyAlignment="1"/>
    <xf numFmtId="0" fontId="47" fillId="0" borderId="6" xfId="0" applyFont="1" applyBorder="1" applyAlignment="1"/>
    <xf numFmtId="0" fontId="47" fillId="0" borderId="7" xfId="0" applyFont="1" applyBorder="1" applyAlignment="1"/>
    <xf numFmtId="0" fontId="47" fillId="0" borderId="8" xfId="0" applyFont="1" applyBorder="1" applyAlignment="1"/>
    <xf numFmtId="0" fontId="79" fillId="6" borderId="15" xfId="7"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00" fillId="3" borderId="4" xfId="7" applyFont="1" applyFill="1" applyBorder="1" applyAlignment="1">
      <alignment horizontal="left" vertical="top" indent="3"/>
    </xf>
    <xf numFmtId="0" fontId="100" fillId="0" borderId="0" xfId="0" applyFont="1" applyAlignment="1">
      <alignment horizontal="left" vertical="top" indent="3"/>
    </xf>
    <xf numFmtId="0" fontId="0" fillId="8" borderId="15" xfId="0" applyFill="1" applyBorder="1" applyAlignment="1">
      <alignment horizontal="center" vertical="center" wrapText="1"/>
    </xf>
    <xf numFmtId="0" fontId="0" fillId="8" borderId="16" xfId="0" applyFill="1" applyBorder="1" applyAlignment="1">
      <alignment horizontal="center" vertical="center" wrapText="1"/>
    </xf>
    <xf numFmtId="166" fontId="38" fillId="0" borderId="2" xfId="8" applyNumberFormat="1" applyFont="1" applyFill="1" applyBorder="1" applyAlignment="1">
      <alignment horizontal="center" vertical="center"/>
    </xf>
    <xf numFmtId="0" fontId="0" fillId="0" borderId="2" xfId="0" applyBorder="1" applyAlignment="1">
      <alignment horizontal="center" vertical="center"/>
    </xf>
    <xf numFmtId="0" fontId="27" fillId="0" borderId="18" xfId="7" applyFont="1" applyFill="1" applyBorder="1" applyAlignment="1" applyProtection="1">
      <alignment vertical="center" wrapText="1"/>
    </xf>
    <xf numFmtId="0" fontId="0" fillId="0" borderId="18" xfId="0" applyBorder="1" applyAlignment="1">
      <alignment vertical="center" wrapText="1"/>
    </xf>
    <xf numFmtId="4" fontId="12" fillId="2" borderId="11" xfId="7" applyNumberFormat="1" applyFont="1" applyFill="1" applyBorder="1" applyAlignment="1" applyProtection="1">
      <alignment horizontal="center" vertical="center"/>
      <protection locked="0"/>
    </xf>
    <xf numFmtId="4" fontId="12" fillId="2" borderId="14" xfId="7" applyNumberFormat="1" applyFont="1" applyFill="1" applyBorder="1" applyAlignment="1" applyProtection="1">
      <alignment horizontal="center" vertical="center"/>
      <protection locked="0"/>
    </xf>
    <xf numFmtId="2" fontId="58" fillId="3" borderId="11" xfId="7" applyNumberFormat="1" applyFont="1" applyFill="1" applyBorder="1" applyAlignment="1">
      <alignment horizontal="center" vertical="center"/>
    </xf>
    <xf numFmtId="0" fontId="0" fillId="0" borderId="14" xfId="0" applyBorder="1" applyAlignment="1">
      <alignment horizontal="center" vertical="center"/>
    </xf>
    <xf numFmtId="3" fontId="12" fillId="2" borderId="11" xfId="7" applyNumberFormat="1" applyFont="1" applyFill="1" applyBorder="1" applyAlignment="1" applyProtection="1">
      <alignment horizontal="center" vertical="center"/>
      <protection locked="0"/>
    </xf>
    <xf numFmtId="3" fontId="12" fillId="2" borderId="14" xfId="7" applyNumberFormat="1" applyFont="1" applyFill="1" applyBorder="1" applyAlignment="1" applyProtection="1">
      <alignment horizontal="center" vertical="center"/>
      <protection locked="0"/>
    </xf>
    <xf numFmtId="4" fontId="58" fillId="3" borderId="11" xfId="7" applyNumberFormat="1" applyFont="1" applyFill="1" applyBorder="1" applyAlignment="1">
      <alignment horizontal="center" vertical="center"/>
    </xf>
    <xf numFmtId="4" fontId="58" fillId="3" borderId="14" xfId="7" applyNumberFormat="1" applyFont="1" applyFill="1" applyBorder="1" applyAlignment="1">
      <alignment horizontal="center" vertical="center"/>
    </xf>
    <xf numFmtId="0" fontId="28" fillId="3" borderId="3" xfId="7" applyFont="1" applyFill="1" applyBorder="1" applyAlignment="1">
      <alignment horizontal="center" vertical="center"/>
    </xf>
    <xf numFmtId="0" fontId="28" fillId="3" borderId="8" xfId="7" applyFont="1" applyFill="1" applyBorder="1" applyAlignment="1">
      <alignment horizontal="center" vertical="center"/>
    </xf>
    <xf numFmtId="3" fontId="58" fillId="3" borderId="11" xfId="7" applyNumberFormat="1" applyFont="1" applyFill="1" applyBorder="1" applyAlignment="1">
      <alignment horizontal="center" vertical="center"/>
    </xf>
    <xf numFmtId="3" fontId="58" fillId="3" borderId="14" xfId="7" applyNumberFormat="1" applyFont="1" applyFill="1" applyBorder="1" applyAlignment="1">
      <alignment horizontal="center" vertical="center"/>
    </xf>
    <xf numFmtId="49" fontId="58" fillId="3" borderId="11" xfId="7" quotePrefix="1" applyNumberFormat="1" applyFont="1" applyFill="1" applyBorder="1" applyAlignment="1">
      <alignment horizontal="center" vertical="center"/>
    </xf>
    <xf numFmtId="49" fontId="58" fillId="3" borderId="14" xfId="7" quotePrefix="1" applyNumberFormat="1" applyFont="1" applyFill="1" applyBorder="1" applyAlignment="1">
      <alignment horizontal="center" vertical="center"/>
    </xf>
    <xf numFmtId="0" fontId="109" fillId="3" borderId="4" xfId="7" applyFont="1" applyFill="1" applyBorder="1" applyAlignment="1">
      <alignment horizontal="center" vertical="center"/>
    </xf>
    <xf numFmtId="0" fontId="108" fillId="0" borderId="22" xfId="0" applyFont="1" applyBorder="1" applyAlignment="1">
      <alignment horizontal="center" vertical="center"/>
    </xf>
    <xf numFmtId="0" fontId="84" fillId="9" borderId="4" xfId="7" applyFont="1" applyFill="1" applyBorder="1" applyAlignment="1">
      <alignment horizontal="center" vertical="center"/>
    </xf>
    <xf numFmtId="0" fontId="25" fillId="9" borderId="0" xfId="0" applyFont="1" applyFill="1" applyBorder="1" applyAlignment="1">
      <alignment horizontal="center" vertical="center"/>
    </xf>
    <xf numFmtId="0" fontId="58" fillId="3" borderId="11" xfId="7" applyFont="1" applyFill="1" applyBorder="1" applyAlignment="1">
      <alignment horizontal="center" vertical="center" wrapText="1"/>
    </xf>
    <xf numFmtId="0" fontId="58" fillId="3" borderId="14" xfId="7" applyFont="1" applyFill="1" applyBorder="1" applyAlignment="1">
      <alignment horizontal="center" vertical="center" wrapText="1"/>
    </xf>
    <xf numFmtId="49" fontId="28" fillId="3" borderId="31" xfId="7" quotePrefix="1" applyNumberFormat="1" applyFont="1" applyFill="1" applyBorder="1" applyAlignment="1">
      <alignment horizontal="center" vertical="center" wrapText="1"/>
    </xf>
    <xf numFmtId="0" fontId="0" fillId="0" borderId="50" xfId="0" applyBorder="1" applyAlignment="1">
      <alignment horizontal="center" vertical="center" wrapText="1"/>
    </xf>
    <xf numFmtId="0" fontId="27" fillId="0" borderId="0" xfId="9" applyFont="1" applyAlignment="1">
      <alignment horizontal="right" vertical="center" indent="1"/>
    </xf>
    <xf numFmtId="0" fontId="27" fillId="0" borderId="5" xfId="9" applyFont="1" applyBorder="1" applyAlignment="1">
      <alignment horizontal="right" vertical="center" indent="1"/>
    </xf>
    <xf numFmtId="0" fontId="48" fillId="0" borderId="0" xfId="7" applyFont="1" applyFill="1" applyBorder="1" applyAlignment="1" applyProtection="1">
      <alignment horizontal="left" vertical="top" wrapText="1"/>
    </xf>
    <xf numFmtId="0" fontId="28" fillId="3" borderId="63" xfId="7" applyFont="1" applyFill="1" applyBorder="1" applyAlignment="1">
      <alignment horizontal="center" vertical="center"/>
    </xf>
    <xf numFmtId="0" fontId="28" fillId="3" borderId="65" xfId="7" applyFont="1" applyFill="1" applyBorder="1" applyAlignment="1">
      <alignment horizontal="center" vertical="center"/>
    </xf>
    <xf numFmtId="0" fontId="27" fillId="3" borderId="0" xfId="7" applyFont="1" applyFill="1" applyBorder="1" applyAlignment="1">
      <alignment vertical="top" wrapText="1"/>
    </xf>
    <xf numFmtId="0" fontId="0" fillId="0" borderId="0" xfId="0" applyAlignment="1">
      <alignment wrapText="1"/>
    </xf>
    <xf numFmtId="0" fontId="97" fillId="3" borderId="0" xfId="7" quotePrefix="1" applyFont="1" applyFill="1" applyBorder="1" applyAlignment="1">
      <alignment horizontal="left" vertical="top" wrapText="1"/>
    </xf>
    <xf numFmtId="0" fontId="0" fillId="0" borderId="0" xfId="0" applyAlignment="1"/>
    <xf numFmtId="0" fontId="27" fillId="2" borderId="11" xfId="7" applyFont="1" applyFill="1" applyBorder="1" applyAlignment="1" applyProtection="1">
      <alignment horizontal="left" vertical="top" indent="1"/>
      <protection locked="0"/>
    </xf>
    <xf numFmtId="0" fontId="0" fillId="0" borderId="13" xfId="0" applyBorder="1" applyAlignment="1" applyProtection="1">
      <alignment horizontal="left" vertical="top" indent="1"/>
      <protection locked="0"/>
    </xf>
    <xf numFmtId="0" fontId="0" fillId="0" borderId="14" xfId="0" applyBorder="1" applyAlignment="1" applyProtection="1">
      <alignment horizontal="left" vertical="top" indent="1"/>
      <protection locked="0"/>
    </xf>
    <xf numFmtId="0" fontId="0" fillId="8" borderId="17" xfId="0" applyFill="1" applyBorder="1" applyAlignment="1">
      <alignment horizontal="center" vertical="center" wrapText="1"/>
    </xf>
    <xf numFmtId="0" fontId="59" fillId="0" borderId="1" xfId="0" applyFont="1" applyBorder="1" applyAlignment="1">
      <alignment horizontal="center" vertical="center"/>
    </xf>
    <xf numFmtId="0" fontId="59" fillId="0" borderId="2" xfId="0" applyFont="1" applyBorder="1" applyAlignment="1">
      <alignment horizontal="center" vertical="center"/>
    </xf>
    <xf numFmtId="0" fontId="27" fillId="3" borderId="0" xfId="7" applyFont="1" applyFill="1" applyAlignment="1">
      <alignment vertical="top" wrapText="1"/>
    </xf>
    <xf numFmtId="0" fontId="0" fillId="0" borderId="0" xfId="0" applyAlignment="1">
      <alignment vertical="top" wrapText="1"/>
    </xf>
    <xf numFmtId="0" fontId="0" fillId="0" borderId="13" xfId="0" applyBorder="1" applyAlignment="1">
      <alignment horizontal="left" vertical="top" indent="1"/>
    </xf>
    <xf numFmtId="0" fontId="0" fillId="0" borderId="14" xfId="0" applyBorder="1" applyAlignment="1">
      <alignment horizontal="left" vertical="top" indent="1"/>
    </xf>
    <xf numFmtId="0" fontId="59" fillId="0" borderId="15" xfId="0" applyFont="1" applyBorder="1" applyAlignment="1">
      <alignment horizontal="center" vertical="center"/>
    </xf>
    <xf numFmtId="0" fontId="59" fillId="0" borderId="17" xfId="0" applyFont="1" applyBorder="1" applyAlignment="1">
      <alignment horizontal="center" vertical="center"/>
    </xf>
    <xf numFmtId="0" fontId="85" fillId="0" borderId="0" xfId="5" applyFont="1" applyBorder="1" applyAlignment="1" applyProtection="1">
      <alignment horizontal="left" vertical="top" wrapText="1"/>
    </xf>
    <xf numFmtId="0" fontId="26" fillId="0" borderId="0" xfId="2" applyAlignment="1" applyProtection="1">
      <alignment horizontal="right"/>
    </xf>
    <xf numFmtId="0" fontId="85" fillId="0" borderId="1" xfId="5" applyFont="1" applyBorder="1" applyAlignment="1" applyProtection="1">
      <alignment horizontal="center" vertical="center" wrapText="1"/>
    </xf>
    <xf numFmtId="0" fontId="85" fillId="0" borderId="2" xfId="5" applyFont="1" applyBorder="1" applyAlignment="1" applyProtection="1">
      <alignment horizontal="center" vertical="center" wrapText="1"/>
    </xf>
    <xf numFmtId="0" fontId="87" fillId="0" borderId="4" xfId="2" applyFont="1" applyBorder="1" applyAlignment="1" applyProtection="1">
      <alignment horizontal="center" vertical="center"/>
    </xf>
    <xf numFmtId="0" fontId="87" fillId="0" borderId="0" xfId="2" applyFont="1" applyBorder="1" applyAlignment="1" applyProtection="1">
      <alignment horizontal="center" vertical="center"/>
    </xf>
    <xf numFmtId="0" fontId="85" fillId="0" borderId="0" xfId="5" applyFont="1" applyBorder="1" applyAlignment="1" applyProtection="1">
      <alignment horizontal="left" wrapText="1"/>
    </xf>
    <xf numFmtId="0" fontId="25" fillId="0" borderId="0" xfId="5" applyFont="1" applyBorder="1" applyAlignment="1" applyProtection="1">
      <alignment horizontal="left" vertical="center" wrapText="1"/>
    </xf>
    <xf numFmtId="0" fontId="85" fillId="0" borderId="0" xfId="5" applyFont="1" applyBorder="1" applyAlignment="1" applyProtection="1">
      <alignment horizontal="left" vertical="center" wrapText="1"/>
    </xf>
    <xf numFmtId="0" fontId="21" fillId="0" borderId="0" xfId="0" applyNumberFormat="1" applyFont="1" applyBorder="1" applyAlignment="1" applyProtection="1">
      <alignment horizontal="left" vertical="top" wrapText="1"/>
    </xf>
    <xf numFmtId="0" fontId="21" fillId="0" borderId="0" xfId="5" applyFont="1" applyBorder="1" applyAlignment="1" applyProtection="1">
      <alignment horizontal="left" vertical="top" wrapText="1"/>
    </xf>
    <xf numFmtId="0" fontId="27" fillId="2" borderId="0" xfId="19" applyFont="1" applyFill="1" applyBorder="1" applyProtection="1">
      <protection locked="0"/>
    </xf>
    <xf numFmtId="0" fontId="21" fillId="0" borderId="0" xfId="0" applyFont="1" applyBorder="1" applyAlignment="1">
      <alignment horizontal="left" vertical="center" wrapText="1"/>
    </xf>
    <xf numFmtId="0" fontId="21" fillId="0" borderId="0" xfId="0" applyNumberFormat="1" applyFont="1" applyBorder="1" applyAlignment="1" applyProtection="1">
      <alignment horizontal="left" vertical="justify" wrapText="1"/>
    </xf>
    <xf numFmtId="0" fontId="21" fillId="0" borderId="0" xfId="0" applyNumberFormat="1" applyFont="1" applyBorder="1" applyAlignment="1" applyProtection="1">
      <alignment horizontal="left" vertical="center" wrapText="1"/>
    </xf>
    <xf numFmtId="0" fontId="35" fillId="0" borderId="0" xfId="3" applyFont="1" applyBorder="1" applyAlignment="1">
      <alignment horizontal="left" vertical="center" wrapText="1"/>
    </xf>
    <xf numFmtId="0" fontId="21" fillId="0" borderId="0" xfId="3" applyFont="1" applyBorder="1" applyAlignment="1">
      <alignment horizontal="left" vertical="center" wrapText="1"/>
    </xf>
    <xf numFmtId="0" fontId="21" fillId="0" borderId="0" xfId="0" applyFont="1" applyBorder="1" applyAlignment="1">
      <alignment horizontal="justify" vertical="center" wrapText="1"/>
    </xf>
    <xf numFmtId="14" fontId="21" fillId="2" borderId="10" xfId="5" applyNumberFormat="1" applyFont="1" applyFill="1" applyBorder="1" applyAlignment="1" applyProtection="1">
      <alignment horizontal="left" vertical="center"/>
      <protection locked="0"/>
    </xf>
    <xf numFmtId="0" fontId="21" fillId="2" borderId="10" xfId="5" applyFont="1" applyFill="1" applyBorder="1" applyAlignment="1" applyProtection="1">
      <alignment vertical="center"/>
      <protection locked="0"/>
    </xf>
    <xf numFmtId="0" fontId="35" fillId="4" borderId="0" xfId="5" applyFont="1" applyFill="1" applyBorder="1" applyAlignment="1">
      <alignment horizontal="center" vertical="center" wrapText="1"/>
    </xf>
    <xf numFmtId="0" fontId="35" fillId="4" borderId="10" xfId="5" applyFont="1" applyFill="1" applyBorder="1" applyAlignment="1">
      <alignment horizontal="center" vertical="center" wrapText="1"/>
    </xf>
    <xf numFmtId="0" fontId="0" fillId="0" borderId="47" xfId="0" applyBorder="1" applyAlignment="1">
      <alignment horizontal="center" vertical="center" wrapText="1"/>
    </xf>
    <xf numFmtId="49" fontId="28" fillId="3" borderId="31" xfId="7" quotePrefix="1" applyNumberFormat="1" applyFont="1" applyFill="1" applyBorder="1" applyAlignment="1">
      <alignment horizontal="center" vertical="center"/>
    </xf>
    <xf numFmtId="0" fontId="0" fillId="0" borderId="47" xfId="0" applyBorder="1" applyAlignment="1">
      <alignment horizontal="center" vertical="center"/>
    </xf>
    <xf numFmtId="0" fontId="0" fillId="0" borderId="45" xfId="0" applyBorder="1" applyAlignment="1">
      <alignment horizontal="center" vertical="center"/>
    </xf>
    <xf numFmtId="0" fontId="28" fillId="3" borderId="41" xfId="7" applyFont="1" applyFill="1" applyBorder="1" applyAlignment="1">
      <alignment horizontal="center" vertical="center"/>
    </xf>
    <xf numFmtId="0" fontId="28" fillId="3" borderId="43" xfId="7" applyFont="1" applyFill="1" applyBorder="1" applyAlignment="1">
      <alignment horizontal="center" vertical="center"/>
    </xf>
    <xf numFmtId="0" fontId="0" fillId="0" borderId="49" xfId="0" applyBorder="1" applyAlignment="1">
      <alignment horizontal="center" vertical="center"/>
    </xf>
    <xf numFmtId="0" fontId="63" fillId="3" borderId="4" xfId="7" applyFont="1" applyFill="1" applyBorder="1" applyAlignment="1">
      <alignment horizontal="center" vertical="center"/>
    </xf>
    <xf numFmtId="0" fontId="0" fillId="0" borderId="22" xfId="0" applyBorder="1" applyAlignment="1">
      <alignment horizontal="center" vertical="center"/>
    </xf>
    <xf numFmtId="3" fontId="12" fillId="3" borderId="11" xfId="7" applyNumberFormat="1" applyFont="1" applyFill="1" applyBorder="1" applyAlignment="1" applyProtection="1">
      <alignment horizontal="center" vertical="center"/>
      <protection locked="0"/>
    </xf>
    <xf numFmtId="3" fontId="12" fillId="3" borderId="14" xfId="7" applyNumberFormat="1" applyFont="1" applyFill="1" applyBorder="1" applyAlignment="1" applyProtection="1">
      <alignment horizontal="center" vertical="center"/>
      <protection locked="0"/>
    </xf>
    <xf numFmtId="0" fontId="84" fillId="3" borderId="4" xfId="7" applyFont="1" applyFill="1" applyBorder="1" applyAlignment="1">
      <alignment horizontal="center" vertical="center"/>
    </xf>
    <xf numFmtId="0" fontId="25" fillId="0" borderId="0" xfId="0" applyFont="1" applyBorder="1" applyAlignment="1">
      <alignment horizontal="center" vertical="center"/>
    </xf>
    <xf numFmtId="4" fontId="12" fillId="3" borderId="11" xfId="7" applyNumberFormat="1" applyFont="1" applyFill="1" applyBorder="1" applyAlignment="1" applyProtection="1">
      <alignment horizontal="center" vertical="center"/>
      <protection locked="0"/>
    </xf>
    <xf numFmtId="4" fontId="12" fillId="3" borderId="14" xfId="7" applyNumberFormat="1" applyFont="1" applyFill="1" applyBorder="1" applyAlignment="1" applyProtection="1">
      <alignment horizontal="center" vertical="center"/>
      <protection locked="0"/>
    </xf>
    <xf numFmtId="43" fontId="41" fillId="2" borderId="11" xfId="24" applyFont="1" applyFill="1" applyBorder="1" applyAlignment="1">
      <alignment horizontal="center" vertical="center"/>
    </xf>
    <xf numFmtId="43" fontId="41" fillId="2" borderId="13" xfId="24" applyFont="1" applyFill="1" applyBorder="1" applyAlignment="1">
      <alignment horizontal="center" vertical="center"/>
    </xf>
    <xf numFmtId="43" fontId="41" fillId="2" borderId="14" xfId="24" applyFont="1" applyFill="1" applyBorder="1" applyAlignment="1">
      <alignment horizontal="center" vertical="center"/>
    </xf>
    <xf numFmtId="43" fontId="106" fillId="2" borderId="11" xfId="24" applyFont="1" applyFill="1" applyBorder="1" applyAlignment="1">
      <alignment horizontal="center" vertical="center"/>
    </xf>
    <xf numFmtId="43" fontId="106" fillId="2" borderId="13" xfId="24" applyFont="1" applyFill="1" applyBorder="1" applyAlignment="1">
      <alignment horizontal="center" vertical="center"/>
    </xf>
    <xf numFmtId="43" fontId="106" fillId="2" borderId="14" xfId="24" applyFont="1" applyFill="1" applyBorder="1" applyAlignment="1">
      <alignment horizontal="center" vertical="center"/>
    </xf>
    <xf numFmtId="43" fontId="41" fillId="3" borderId="0" xfId="24" applyFont="1" applyFill="1" applyBorder="1" applyAlignment="1">
      <alignment horizontal="center" vertical="center"/>
    </xf>
    <xf numFmtId="43" fontId="13" fillId="2" borderId="11" xfId="24" applyFont="1" applyFill="1" applyBorder="1" applyAlignment="1">
      <alignment horizontal="center"/>
    </xf>
    <xf numFmtId="43" fontId="13" fillId="2" borderId="13" xfId="24" applyFont="1" applyFill="1" applyBorder="1" applyAlignment="1">
      <alignment horizontal="center"/>
    </xf>
    <xf numFmtId="43" fontId="13" fillId="2" borderId="14" xfId="24" applyFont="1" applyFill="1" applyBorder="1" applyAlignment="1">
      <alignment horizontal="center"/>
    </xf>
    <xf numFmtId="0" fontId="41" fillId="2" borderId="19" xfId="22" applyFont="1" applyFill="1" applyBorder="1" applyAlignment="1">
      <alignment horizontal="center" vertical="center" wrapText="1"/>
    </xf>
    <xf numFmtId="0" fontId="41" fillId="2" borderId="18" xfId="22" applyFont="1" applyFill="1" applyBorder="1" applyAlignment="1">
      <alignment horizontal="center" vertical="center"/>
    </xf>
    <xf numFmtId="0" fontId="41" fillId="2" borderId="20" xfId="22" applyFont="1" applyFill="1" applyBorder="1" applyAlignment="1">
      <alignment horizontal="center" vertical="center"/>
    </xf>
    <xf numFmtId="0" fontId="41" fillId="2" borderId="21" xfId="22" applyFont="1" applyFill="1" applyBorder="1" applyAlignment="1">
      <alignment horizontal="center" vertical="center"/>
    </xf>
    <xf numFmtId="0" fontId="41" fillId="2" borderId="0" xfId="22" applyFont="1" applyFill="1" applyAlignment="1">
      <alignment horizontal="center" vertical="center"/>
    </xf>
    <xf numFmtId="0" fontId="41" fillId="2" borderId="22" xfId="22" applyFont="1" applyFill="1" applyBorder="1" applyAlignment="1">
      <alignment horizontal="center" vertical="center"/>
    </xf>
    <xf numFmtId="0" fontId="41" fillId="2" borderId="23" xfId="22" applyFont="1" applyFill="1" applyBorder="1" applyAlignment="1">
      <alignment horizontal="center" vertical="center"/>
    </xf>
    <xf numFmtId="0" fontId="41" fillId="2" borderId="10" xfId="22" applyFont="1" applyFill="1" applyBorder="1" applyAlignment="1">
      <alignment horizontal="center" vertical="center"/>
    </xf>
    <xf numFmtId="0" fontId="41" fillId="2" borderId="24" xfId="22" applyFont="1" applyFill="1" applyBorder="1" applyAlignment="1">
      <alignment horizontal="center" vertical="center"/>
    </xf>
    <xf numFmtId="0" fontId="13" fillId="3" borderId="54" xfId="22" applyFill="1" applyBorder="1" applyAlignment="1">
      <alignment horizontal="center" vertical="center" wrapText="1"/>
    </xf>
    <xf numFmtId="0" fontId="13" fillId="3" borderId="55" xfId="22" applyFill="1" applyBorder="1" applyAlignment="1">
      <alignment horizontal="center" vertical="center" wrapText="1"/>
    </xf>
    <xf numFmtId="0" fontId="13" fillId="3" borderId="56" xfId="22" applyFill="1" applyBorder="1" applyAlignment="1">
      <alignment horizontal="center" vertical="center" wrapText="1"/>
    </xf>
    <xf numFmtId="0" fontId="41" fillId="3" borderId="11" xfId="22" applyFont="1" applyFill="1" applyBorder="1" applyAlignment="1">
      <alignment horizontal="center" vertical="center"/>
    </xf>
    <xf numFmtId="0" fontId="41" fillId="3" borderId="13" xfId="22" applyFont="1" applyFill="1" applyBorder="1" applyAlignment="1">
      <alignment horizontal="center" vertical="center"/>
    </xf>
    <xf numFmtId="0" fontId="41" fillId="3" borderId="14" xfId="22" applyFont="1" applyFill="1" applyBorder="1" applyAlignment="1">
      <alignment horizontal="center" vertical="center"/>
    </xf>
    <xf numFmtId="49" fontId="105" fillId="2" borderId="11" xfId="24" applyNumberFormat="1" applyFont="1" applyFill="1" applyBorder="1" applyAlignment="1">
      <alignment horizontal="center" vertical="center" wrapText="1"/>
    </xf>
    <xf numFmtId="49" fontId="105" fillId="2" borderId="13" xfId="24" applyNumberFormat="1" applyFont="1" applyFill="1" applyBorder="1" applyAlignment="1">
      <alignment horizontal="center" vertical="center"/>
    </xf>
    <xf numFmtId="49" fontId="105" fillId="2" borderId="14" xfId="24" applyNumberFormat="1" applyFont="1" applyFill="1" applyBorder="1" applyAlignment="1">
      <alignment horizontal="center" vertical="center"/>
    </xf>
    <xf numFmtId="49" fontId="13" fillId="2" borderId="11" xfId="24" applyNumberFormat="1" applyFont="1" applyFill="1" applyBorder="1" applyAlignment="1">
      <alignment horizontal="center" vertical="center"/>
    </xf>
    <xf numFmtId="49" fontId="13" fillId="2" borderId="13" xfId="24" applyNumberFormat="1" applyFont="1" applyFill="1" applyBorder="1" applyAlignment="1">
      <alignment horizontal="center" vertical="center"/>
    </xf>
    <xf numFmtId="49" fontId="13" fillId="2" borderId="14" xfId="24" applyNumberFormat="1" applyFont="1" applyFill="1" applyBorder="1" applyAlignment="1">
      <alignment horizontal="center" vertical="center"/>
    </xf>
    <xf numFmtId="43" fontId="13" fillId="2" borderId="11" xfId="24" applyFont="1" applyFill="1" applyBorder="1" applyAlignment="1">
      <alignment horizontal="center" vertical="center"/>
    </xf>
    <xf numFmtId="43" fontId="13" fillId="2" borderId="13" xfId="24" applyFont="1" applyFill="1" applyBorder="1" applyAlignment="1">
      <alignment horizontal="center" vertical="center"/>
    </xf>
    <xf numFmtId="43" fontId="13" fillId="2" borderId="14" xfId="24" applyFont="1" applyFill="1" applyBorder="1" applyAlignment="1">
      <alignment horizontal="center" vertical="center"/>
    </xf>
    <xf numFmtId="0" fontId="1" fillId="3" borderId="64" xfId="7" applyFont="1" applyFill="1" applyBorder="1" applyAlignment="1">
      <alignment horizontal="center" vertical="center"/>
    </xf>
    <xf numFmtId="0" fontId="1" fillId="3" borderId="19" xfId="7" applyFont="1" applyFill="1" applyBorder="1" applyAlignment="1">
      <alignment horizontal="center" vertical="center"/>
    </xf>
    <xf numFmtId="0" fontId="1" fillId="3" borderId="42" xfId="7" applyFont="1" applyFill="1" applyBorder="1" applyAlignment="1">
      <alignment horizontal="center" vertical="center"/>
    </xf>
    <xf numFmtId="0" fontId="1" fillId="3" borderId="36" xfId="7" applyFont="1" applyFill="1" applyBorder="1" applyAlignment="1">
      <alignment horizontal="center" vertical="center"/>
    </xf>
  </cellXfs>
  <cellStyles count="25">
    <cellStyle name="Comma 2" xfId="6"/>
    <cellStyle name="Comma 2 2" xfId="20"/>
    <cellStyle name="Comma 3" xfId="8"/>
    <cellStyle name="Comma 4" xfId="12"/>
    <cellStyle name="Comma 5" xfId="16"/>
    <cellStyle name="Hyperlink 2" xfId="4"/>
    <cellStyle name="Lien hypertexte" xfId="2" builtinId="8"/>
    <cellStyle name="Milliers" xfId="1" builtinId="3"/>
    <cellStyle name="Milliers 2" xfId="24"/>
    <cellStyle name="Normal" xfId="0" builtinId="0"/>
    <cellStyle name="Normal 2" xfId="3"/>
    <cellStyle name="Normal 2 2" xfId="5"/>
    <cellStyle name="Normal 2 3" xfId="19"/>
    <cellStyle name="Normal 2 4" xfId="9"/>
    <cellStyle name="Normal 2 4 2" xfId="21"/>
    <cellStyle name="Normal 3" xfId="7"/>
    <cellStyle name="Normal 3 2" xfId="10"/>
    <cellStyle name="Normal 3 2 2" xfId="13"/>
    <cellStyle name="Normal 3 3" xfId="17"/>
    <cellStyle name="Normal 3 3 2" xfId="23"/>
    <cellStyle name="Normal 4" xfId="11"/>
    <cellStyle name="Normal 5" xfId="14"/>
    <cellStyle name="Normal 6" xfId="15"/>
    <cellStyle name="Normal 6 2" xfId="22"/>
    <cellStyle name="Normal 7" xfId="18"/>
  </cellStyles>
  <dxfs count="49">
    <dxf>
      <font>
        <color theme="0"/>
      </font>
      <fill>
        <patternFill>
          <bgColor rgb="FFC00000"/>
        </patternFill>
      </fill>
    </dxf>
    <dxf>
      <font>
        <color theme="0"/>
      </font>
      <fill>
        <patternFill>
          <bgColor rgb="FFFFC000"/>
        </patternFill>
      </fill>
    </dxf>
    <dxf>
      <font>
        <color theme="0"/>
      </font>
      <fill>
        <patternFill>
          <bgColor rgb="FF00B050"/>
        </patternFill>
      </fill>
    </dxf>
    <dxf>
      <font>
        <color theme="0"/>
      </font>
      <fill>
        <patternFill>
          <bgColor rgb="FFC00000"/>
        </patternFill>
      </fill>
    </dxf>
    <dxf>
      <font>
        <color theme="0"/>
      </font>
      <fill>
        <patternFill>
          <bgColor rgb="FFFFC000"/>
        </patternFill>
      </fill>
    </dxf>
    <dxf>
      <font>
        <color theme="0"/>
      </font>
      <fill>
        <patternFill>
          <bgColor rgb="FF00B050"/>
        </patternFill>
      </fill>
    </dxf>
    <dxf>
      <font>
        <color rgb="FFFF0000"/>
      </font>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mruColors>
      <color rgb="FFEEF3F8"/>
      <color rgb="FFE2E2E2"/>
      <color rgb="FFFEEF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19051</xdr:rowOff>
    </xdr:from>
    <xdr:to>
      <xdr:col>4</xdr:col>
      <xdr:colOff>999005</xdr:colOff>
      <xdr:row>4</xdr:row>
      <xdr:rowOff>91525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050" y="19051"/>
          <a:ext cx="3467100" cy="7906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6</xdr:col>
      <xdr:colOff>327548</xdr:colOff>
      <xdr:row>3</xdr:row>
      <xdr:rowOff>54444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1500" y="38100"/>
          <a:ext cx="2709582" cy="594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7</xdr:col>
      <xdr:colOff>1274079</xdr:colOff>
      <xdr:row>3</xdr:row>
      <xdr:rowOff>131437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28600" y="38100"/>
          <a:ext cx="2717116" cy="6457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6</xdr:col>
      <xdr:colOff>1393141</xdr:colOff>
      <xdr:row>3</xdr:row>
      <xdr:rowOff>131437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28600" y="38100"/>
          <a:ext cx="2733675" cy="6519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1805200</xdr:colOff>
      <xdr:row>67</xdr:row>
      <xdr:rowOff>9896</xdr:rowOff>
    </xdr:from>
    <xdr:to>
      <xdr:col>3</xdr:col>
      <xdr:colOff>215865</xdr:colOff>
      <xdr:row>70</xdr:row>
      <xdr:rowOff>97578</xdr:rowOff>
    </xdr:to>
    <xdr:sp macro="" textlink="">
      <xdr:nvSpPr>
        <xdr:cNvPr id="2" name="Rectangle 1">
          <a:extLst>
            <a:ext uri="{FF2B5EF4-FFF2-40B4-BE49-F238E27FC236}">
              <a16:creationId xmlns:a16="http://schemas.microsoft.com/office/drawing/2014/main" id="{9B0C332B-D21B-4748-A289-3DCB0806CA06}"/>
            </a:ext>
          </a:extLst>
        </xdr:cNvPr>
        <xdr:cNvSpPr/>
      </xdr:nvSpPr>
      <xdr:spPr>
        <a:xfrm>
          <a:off x="2014750" y="13773521"/>
          <a:ext cx="2592140" cy="57345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Est-ce</a:t>
          </a:r>
          <a:r>
            <a:rPr lang="en-GB" sz="1100" baseline="0"/>
            <a:t> que la perte financière est en lien avec la situation du COVID-19?</a:t>
          </a:r>
          <a:endParaRPr lang="en-GB" sz="1100"/>
        </a:p>
      </xdr:txBody>
    </xdr:sp>
    <xdr:clientData/>
  </xdr:twoCellAnchor>
  <xdr:twoCellAnchor>
    <xdr:from>
      <xdr:col>1</xdr:col>
      <xdr:colOff>1797132</xdr:colOff>
      <xdr:row>73</xdr:row>
      <xdr:rowOff>15357</xdr:rowOff>
    </xdr:from>
    <xdr:to>
      <xdr:col>3</xdr:col>
      <xdr:colOff>207797</xdr:colOff>
      <xdr:row>76</xdr:row>
      <xdr:rowOff>103039</xdr:rowOff>
    </xdr:to>
    <xdr:sp macro="" textlink="">
      <xdr:nvSpPr>
        <xdr:cNvPr id="3" name="Rectangle 2">
          <a:extLst>
            <a:ext uri="{FF2B5EF4-FFF2-40B4-BE49-F238E27FC236}">
              <a16:creationId xmlns:a16="http://schemas.microsoft.com/office/drawing/2014/main" id="{EF41734A-A4EA-4602-930C-F57F057D7760}"/>
            </a:ext>
          </a:extLst>
        </xdr:cNvPr>
        <xdr:cNvSpPr/>
      </xdr:nvSpPr>
      <xdr:spPr>
        <a:xfrm>
          <a:off x="2006682" y="14750532"/>
          <a:ext cx="2592140" cy="57345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Est-ce que la</a:t>
          </a:r>
          <a:r>
            <a:rPr lang="en-GB" sz="1100" baseline="0"/>
            <a:t> perte financière se base sur des justificatifs?</a:t>
          </a:r>
          <a:endParaRPr lang="en-GB" sz="1100"/>
        </a:p>
      </xdr:txBody>
    </xdr:sp>
    <xdr:clientData/>
  </xdr:twoCellAnchor>
  <xdr:twoCellAnchor>
    <xdr:from>
      <xdr:col>1</xdr:col>
      <xdr:colOff>1761506</xdr:colOff>
      <xdr:row>79</xdr:row>
      <xdr:rowOff>68699</xdr:rowOff>
    </xdr:from>
    <xdr:to>
      <xdr:col>3</xdr:col>
      <xdr:colOff>172171</xdr:colOff>
      <xdr:row>82</xdr:row>
      <xdr:rowOff>154252</xdr:rowOff>
    </xdr:to>
    <xdr:sp macro="" textlink="">
      <xdr:nvSpPr>
        <xdr:cNvPr id="4" name="Rectangle 3">
          <a:extLst>
            <a:ext uri="{FF2B5EF4-FFF2-40B4-BE49-F238E27FC236}">
              <a16:creationId xmlns:a16="http://schemas.microsoft.com/office/drawing/2014/main" id="{258496B7-919A-4146-816F-149F8B2058E7}"/>
            </a:ext>
          </a:extLst>
        </xdr:cNvPr>
        <xdr:cNvSpPr/>
      </xdr:nvSpPr>
      <xdr:spPr>
        <a:xfrm>
          <a:off x="1971056" y="15775424"/>
          <a:ext cx="2592140" cy="5713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L</a:t>
          </a:r>
          <a:r>
            <a:rPr lang="en-GB" sz="1100" baseline="0"/>
            <a:t>a subsidiarité de la demande est-elle respectée?</a:t>
          </a:r>
          <a:endParaRPr lang="en-GB" sz="1100"/>
        </a:p>
      </xdr:txBody>
    </xdr:sp>
    <xdr:clientData/>
  </xdr:twoCellAnchor>
  <xdr:twoCellAnchor>
    <xdr:from>
      <xdr:col>1</xdr:col>
      <xdr:colOff>1771476</xdr:colOff>
      <xdr:row>85</xdr:row>
      <xdr:rowOff>173881</xdr:rowOff>
    </xdr:from>
    <xdr:to>
      <xdr:col>3</xdr:col>
      <xdr:colOff>182141</xdr:colOff>
      <xdr:row>89</xdr:row>
      <xdr:rowOff>83432</xdr:rowOff>
    </xdr:to>
    <xdr:sp macro="" textlink="">
      <xdr:nvSpPr>
        <xdr:cNvPr id="5" name="Rectangle 4">
          <a:extLst>
            <a:ext uri="{FF2B5EF4-FFF2-40B4-BE49-F238E27FC236}">
              <a16:creationId xmlns:a16="http://schemas.microsoft.com/office/drawing/2014/main" id="{F785E2F3-1FE3-423A-B78F-D9E5CA88FCAE}"/>
            </a:ext>
          </a:extLst>
        </xdr:cNvPr>
        <xdr:cNvSpPr/>
      </xdr:nvSpPr>
      <xdr:spPr>
        <a:xfrm>
          <a:off x="1981026" y="16842631"/>
          <a:ext cx="2592140" cy="5667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4) Est-ce que le montant de l'indemnité</a:t>
          </a:r>
          <a:r>
            <a:rPr lang="en-GB" sz="1100" baseline="0"/>
            <a:t> semble </a:t>
          </a:r>
          <a:r>
            <a:rPr lang="en-GB" sz="1100" baseline="0">
              <a:solidFill>
                <a:schemeClr val="lt1"/>
              </a:solidFill>
              <a:effectLst/>
              <a:latin typeface="+mn-lt"/>
              <a:ea typeface="+mn-ea"/>
              <a:cs typeface="+mn-cs"/>
            </a:rPr>
            <a:t>raisonnable</a:t>
          </a:r>
          <a:r>
            <a:rPr lang="en-GB" sz="1100" baseline="0"/>
            <a:t> ?</a:t>
          </a:r>
          <a:r>
            <a:rPr lang="en-GB" sz="1100"/>
            <a:t> </a:t>
          </a:r>
        </a:p>
      </xdr:txBody>
    </xdr:sp>
    <xdr:clientData/>
  </xdr:twoCellAnchor>
  <xdr:twoCellAnchor>
    <xdr:from>
      <xdr:col>3</xdr:col>
      <xdr:colOff>277613</xdr:colOff>
      <xdr:row>74</xdr:row>
      <xdr:rowOff>144510</xdr:rowOff>
    </xdr:from>
    <xdr:to>
      <xdr:col>4</xdr:col>
      <xdr:colOff>397416</xdr:colOff>
      <xdr:row>79</xdr:row>
      <xdr:rowOff>164757</xdr:rowOff>
    </xdr:to>
    <xdr:cxnSp macro="">
      <xdr:nvCxnSpPr>
        <xdr:cNvPr id="6" name="Connector: Elbow 5">
          <a:extLst>
            <a:ext uri="{FF2B5EF4-FFF2-40B4-BE49-F238E27FC236}">
              <a16:creationId xmlns:a16="http://schemas.microsoft.com/office/drawing/2014/main" id="{EADDB734-9D71-48C1-AD48-AE9D07C74A61}"/>
            </a:ext>
          </a:extLst>
        </xdr:cNvPr>
        <xdr:cNvCxnSpPr/>
      </xdr:nvCxnSpPr>
      <xdr:spPr>
        <a:xfrm>
          <a:off x="4668638" y="15041610"/>
          <a:ext cx="1415203" cy="829872"/>
        </a:xfrm>
        <a:prstGeom prst="bentConnector3">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225062</xdr:colOff>
      <xdr:row>80</xdr:row>
      <xdr:rowOff>176279</xdr:rowOff>
    </xdr:from>
    <xdr:to>
      <xdr:col>4</xdr:col>
      <xdr:colOff>397416</xdr:colOff>
      <xdr:row>80</xdr:row>
      <xdr:rowOff>176279</xdr:rowOff>
    </xdr:to>
    <xdr:cxnSp macro="">
      <xdr:nvCxnSpPr>
        <xdr:cNvPr id="7" name="Straight Arrow Connector 6">
          <a:extLst>
            <a:ext uri="{FF2B5EF4-FFF2-40B4-BE49-F238E27FC236}">
              <a16:creationId xmlns:a16="http://schemas.microsoft.com/office/drawing/2014/main" id="{67939AFC-CFDC-4EAB-A8FB-EE40FBBB7E62}"/>
            </a:ext>
          </a:extLst>
        </xdr:cNvPr>
        <xdr:cNvCxnSpPr/>
      </xdr:nvCxnSpPr>
      <xdr:spPr>
        <a:xfrm>
          <a:off x="4616087" y="16025879"/>
          <a:ext cx="1467754" cy="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276542</xdr:colOff>
      <xdr:row>68</xdr:row>
      <xdr:rowOff>157876</xdr:rowOff>
    </xdr:from>
    <xdr:to>
      <xdr:col>4</xdr:col>
      <xdr:colOff>381029</xdr:colOff>
      <xdr:row>68</xdr:row>
      <xdr:rowOff>157876</xdr:rowOff>
    </xdr:to>
    <xdr:cxnSp macro="">
      <xdr:nvCxnSpPr>
        <xdr:cNvPr id="8" name="Straight Arrow Connector 7">
          <a:extLst>
            <a:ext uri="{FF2B5EF4-FFF2-40B4-BE49-F238E27FC236}">
              <a16:creationId xmlns:a16="http://schemas.microsoft.com/office/drawing/2014/main" id="{021D52F2-BB5B-4ED9-B6C2-5AFD3544A32E}"/>
            </a:ext>
          </a:extLst>
        </xdr:cNvPr>
        <xdr:cNvCxnSpPr/>
      </xdr:nvCxnSpPr>
      <xdr:spPr>
        <a:xfrm>
          <a:off x="4667567" y="14083426"/>
          <a:ext cx="1399887" cy="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454621</xdr:colOff>
      <xdr:row>67</xdr:row>
      <xdr:rowOff>81309</xdr:rowOff>
    </xdr:from>
    <xdr:to>
      <xdr:col>9</xdr:col>
      <xdr:colOff>242910</xdr:colOff>
      <xdr:row>70</xdr:row>
      <xdr:rowOff>174264</xdr:rowOff>
    </xdr:to>
    <xdr:sp macro="" textlink="">
      <xdr:nvSpPr>
        <xdr:cNvPr id="9" name="Rectangle 8">
          <a:extLst>
            <a:ext uri="{FF2B5EF4-FFF2-40B4-BE49-F238E27FC236}">
              <a16:creationId xmlns:a16="http://schemas.microsoft.com/office/drawing/2014/main" id="{5CBFF997-8080-4419-8025-CB6D94AA7C56}"/>
            </a:ext>
          </a:extLst>
        </xdr:cNvPr>
        <xdr:cNvSpPr/>
      </xdr:nvSpPr>
      <xdr:spPr>
        <a:xfrm>
          <a:off x="6141046" y="13844934"/>
          <a:ext cx="5379464" cy="569205"/>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t>A) en</a:t>
          </a:r>
          <a:r>
            <a:rPr lang="en-GB" sz="2000" baseline="0"/>
            <a:t> attente</a:t>
          </a:r>
          <a:endParaRPr lang="en-GB" sz="2000"/>
        </a:p>
      </xdr:txBody>
    </xdr:sp>
    <xdr:clientData/>
  </xdr:twoCellAnchor>
  <xdr:twoCellAnchor>
    <xdr:from>
      <xdr:col>4</xdr:col>
      <xdr:colOff>455825</xdr:colOff>
      <xdr:row>79</xdr:row>
      <xdr:rowOff>97442</xdr:rowOff>
    </xdr:from>
    <xdr:to>
      <xdr:col>9</xdr:col>
      <xdr:colOff>244114</xdr:colOff>
      <xdr:row>83</xdr:row>
      <xdr:rowOff>12268</xdr:rowOff>
    </xdr:to>
    <xdr:sp macro="" textlink="">
      <xdr:nvSpPr>
        <xdr:cNvPr id="10" name="Rectangle 9">
          <a:extLst>
            <a:ext uri="{FF2B5EF4-FFF2-40B4-BE49-F238E27FC236}">
              <a16:creationId xmlns:a16="http://schemas.microsoft.com/office/drawing/2014/main" id="{312ECBE1-628C-44D9-9ECE-646AAE423F9B}"/>
            </a:ext>
          </a:extLst>
        </xdr:cNvPr>
        <xdr:cNvSpPr/>
      </xdr:nvSpPr>
      <xdr:spPr>
        <a:xfrm>
          <a:off x="6142250" y="15804167"/>
          <a:ext cx="5379464" cy="562526"/>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t>B) à discuter</a:t>
          </a:r>
        </a:p>
      </xdr:txBody>
    </xdr:sp>
    <xdr:clientData/>
  </xdr:twoCellAnchor>
  <xdr:twoCellAnchor>
    <xdr:from>
      <xdr:col>4</xdr:col>
      <xdr:colOff>481937</xdr:colOff>
      <xdr:row>90</xdr:row>
      <xdr:rowOff>84090</xdr:rowOff>
    </xdr:from>
    <xdr:to>
      <xdr:col>9</xdr:col>
      <xdr:colOff>270226</xdr:colOff>
      <xdr:row>93</xdr:row>
      <xdr:rowOff>171772</xdr:rowOff>
    </xdr:to>
    <xdr:sp macro="" textlink="">
      <xdr:nvSpPr>
        <xdr:cNvPr id="11" name="Rectangle 10">
          <a:extLst>
            <a:ext uri="{FF2B5EF4-FFF2-40B4-BE49-F238E27FC236}">
              <a16:creationId xmlns:a16="http://schemas.microsoft.com/office/drawing/2014/main" id="{078097CB-0418-49FC-8640-D3EB9A601C03}"/>
            </a:ext>
          </a:extLst>
        </xdr:cNvPr>
        <xdr:cNvSpPr/>
      </xdr:nvSpPr>
      <xdr:spPr>
        <a:xfrm>
          <a:off x="6168362" y="17571990"/>
          <a:ext cx="5379464" cy="563932"/>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t>C) aide immédiate</a:t>
          </a:r>
        </a:p>
      </xdr:txBody>
    </xdr:sp>
    <xdr:clientData/>
  </xdr:twoCellAnchor>
  <xdr:twoCellAnchor>
    <xdr:from>
      <xdr:col>1</xdr:col>
      <xdr:colOff>2513608</xdr:colOff>
      <xdr:row>71</xdr:row>
      <xdr:rowOff>20403</xdr:rowOff>
    </xdr:from>
    <xdr:to>
      <xdr:col>1</xdr:col>
      <xdr:colOff>3054628</xdr:colOff>
      <xdr:row>72</xdr:row>
      <xdr:rowOff>73249</xdr:rowOff>
    </xdr:to>
    <xdr:sp macro="" textlink="">
      <xdr:nvSpPr>
        <xdr:cNvPr id="12" name="TextBox 11">
          <a:extLst>
            <a:ext uri="{FF2B5EF4-FFF2-40B4-BE49-F238E27FC236}">
              <a16:creationId xmlns:a16="http://schemas.microsoft.com/office/drawing/2014/main" id="{806E755B-BB9E-4933-9FE3-11C05946D4A0}"/>
            </a:ext>
          </a:extLst>
        </xdr:cNvPr>
        <xdr:cNvSpPr txBox="1"/>
      </xdr:nvSpPr>
      <xdr:spPr>
        <a:xfrm>
          <a:off x="2723158" y="14431728"/>
          <a:ext cx="541020" cy="2147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Oui</a:t>
          </a:r>
        </a:p>
      </xdr:txBody>
    </xdr:sp>
    <xdr:clientData/>
  </xdr:twoCellAnchor>
  <xdr:twoCellAnchor>
    <xdr:from>
      <xdr:col>1</xdr:col>
      <xdr:colOff>2521228</xdr:colOff>
      <xdr:row>77</xdr:row>
      <xdr:rowOff>40793</xdr:rowOff>
    </xdr:from>
    <xdr:to>
      <xdr:col>1</xdr:col>
      <xdr:colOff>3062248</xdr:colOff>
      <xdr:row>78</xdr:row>
      <xdr:rowOff>93639</xdr:rowOff>
    </xdr:to>
    <xdr:sp macro="" textlink="">
      <xdr:nvSpPr>
        <xdr:cNvPr id="13" name="TextBox 12">
          <a:extLst>
            <a:ext uri="{FF2B5EF4-FFF2-40B4-BE49-F238E27FC236}">
              <a16:creationId xmlns:a16="http://schemas.microsoft.com/office/drawing/2014/main" id="{2C9C063B-24DE-4C31-AEFE-33F0325D7287}"/>
            </a:ext>
          </a:extLst>
        </xdr:cNvPr>
        <xdr:cNvSpPr txBox="1"/>
      </xdr:nvSpPr>
      <xdr:spPr>
        <a:xfrm>
          <a:off x="2730778" y="15423668"/>
          <a:ext cx="541020" cy="2147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Oui</a:t>
          </a:r>
        </a:p>
      </xdr:txBody>
    </xdr:sp>
    <xdr:clientData/>
  </xdr:twoCellAnchor>
  <xdr:twoCellAnchor>
    <xdr:from>
      <xdr:col>1</xdr:col>
      <xdr:colOff>2536468</xdr:colOff>
      <xdr:row>83</xdr:row>
      <xdr:rowOff>119520</xdr:rowOff>
    </xdr:from>
    <xdr:to>
      <xdr:col>1</xdr:col>
      <xdr:colOff>3077488</xdr:colOff>
      <xdr:row>84</xdr:row>
      <xdr:rowOff>174988</xdr:rowOff>
    </xdr:to>
    <xdr:sp macro="" textlink="">
      <xdr:nvSpPr>
        <xdr:cNvPr id="14" name="TextBox 13">
          <a:extLst>
            <a:ext uri="{FF2B5EF4-FFF2-40B4-BE49-F238E27FC236}">
              <a16:creationId xmlns:a16="http://schemas.microsoft.com/office/drawing/2014/main" id="{44F78AE9-64BF-4583-A82B-BB349446C835}"/>
            </a:ext>
          </a:extLst>
        </xdr:cNvPr>
        <xdr:cNvSpPr txBox="1"/>
      </xdr:nvSpPr>
      <xdr:spPr>
        <a:xfrm>
          <a:off x="2746018" y="16473945"/>
          <a:ext cx="541020" cy="2078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Oui</a:t>
          </a:r>
        </a:p>
      </xdr:txBody>
    </xdr:sp>
    <xdr:clientData/>
  </xdr:twoCellAnchor>
  <xdr:twoCellAnchor>
    <xdr:from>
      <xdr:col>1</xdr:col>
      <xdr:colOff>2512953</xdr:colOff>
      <xdr:row>90</xdr:row>
      <xdr:rowOff>65426</xdr:rowOff>
    </xdr:from>
    <xdr:to>
      <xdr:col>1</xdr:col>
      <xdr:colOff>3053973</xdr:colOff>
      <xdr:row>91</xdr:row>
      <xdr:rowOff>120895</xdr:rowOff>
    </xdr:to>
    <xdr:sp macro="" textlink="">
      <xdr:nvSpPr>
        <xdr:cNvPr id="15" name="TextBox 14">
          <a:extLst>
            <a:ext uri="{FF2B5EF4-FFF2-40B4-BE49-F238E27FC236}">
              <a16:creationId xmlns:a16="http://schemas.microsoft.com/office/drawing/2014/main" id="{E19C9AD5-3D41-4B19-88AB-58548AAB913E}"/>
            </a:ext>
          </a:extLst>
        </xdr:cNvPr>
        <xdr:cNvSpPr txBox="1"/>
      </xdr:nvSpPr>
      <xdr:spPr>
        <a:xfrm>
          <a:off x="2722503" y="17553326"/>
          <a:ext cx="541020" cy="2173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Oui</a:t>
          </a:r>
        </a:p>
      </xdr:txBody>
    </xdr:sp>
    <xdr:clientData/>
  </xdr:twoCellAnchor>
  <xdr:twoCellAnchor>
    <xdr:from>
      <xdr:col>3</xdr:col>
      <xdr:colOff>283868</xdr:colOff>
      <xdr:row>67</xdr:row>
      <xdr:rowOff>53925</xdr:rowOff>
    </xdr:from>
    <xdr:to>
      <xdr:col>3</xdr:col>
      <xdr:colOff>824888</xdr:colOff>
      <xdr:row>68</xdr:row>
      <xdr:rowOff>106771</xdr:rowOff>
    </xdr:to>
    <xdr:sp macro="" textlink="">
      <xdr:nvSpPr>
        <xdr:cNvPr id="16" name="TextBox 15">
          <a:extLst>
            <a:ext uri="{FF2B5EF4-FFF2-40B4-BE49-F238E27FC236}">
              <a16:creationId xmlns:a16="http://schemas.microsoft.com/office/drawing/2014/main" id="{7C81F0BC-45EC-47B2-805E-92D70E2138D2}"/>
            </a:ext>
          </a:extLst>
        </xdr:cNvPr>
        <xdr:cNvSpPr txBox="1"/>
      </xdr:nvSpPr>
      <xdr:spPr>
        <a:xfrm>
          <a:off x="4674893" y="13817550"/>
          <a:ext cx="541020" cy="2147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Non</a:t>
          </a:r>
        </a:p>
      </xdr:txBody>
    </xdr:sp>
    <xdr:clientData/>
  </xdr:twoCellAnchor>
  <xdr:twoCellAnchor>
    <xdr:from>
      <xdr:col>3</xdr:col>
      <xdr:colOff>254611</xdr:colOff>
      <xdr:row>73</xdr:row>
      <xdr:rowOff>53665</xdr:rowOff>
    </xdr:from>
    <xdr:to>
      <xdr:col>3</xdr:col>
      <xdr:colOff>795631</xdr:colOff>
      <xdr:row>74</xdr:row>
      <xdr:rowOff>106512</xdr:rowOff>
    </xdr:to>
    <xdr:sp macro="" textlink="">
      <xdr:nvSpPr>
        <xdr:cNvPr id="17" name="TextBox 16">
          <a:extLst>
            <a:ext uri="{FF2B5EF4-FFF2-40B4-BE49-F238E27FC236}">
              <a16:creationId xmlns:a16="http://schemas.microsoft.com/office/drawing/2014/main" id="{9F02C4D1-ED64-475B-AB87-8C9FF0A022F5}"/>
            </a:ext>
          </a:extLst>
        </xdr:cNvPr>
        <xdr:cNvSpPr txBox="1"/>
      </xdr:nvSpPr>
      <xdr:spPr>
        <a:xfrm>
          <a:off x="4645636" y="14788840"/>
          <a:ext cx="541020" cy="2147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Non</a:t>
          </a:r>
        </a:p>
      </xdr:txBody>
    </xdr:sp>
    <xdr:clientData/>
  </xdr:twoCellAnchor>
  <xdr:twoCellAnchor>
    <xdr:from>
      <xdr:col>3</xdr:col>
      <xdr:colOff>262807</xdr:colOff>
      <xdr:row>79</xdr:row>
      <xdr:rowOff>74624</xdr:rowOff>
    </xdr:from>
    <xdr:to>
      <xdr:col>3</xdr:col>
      <xdr:colOff>803827</xdr:colOff>
      <xdr:row>80</xdr:row>
      <xdr:rowOff>127471</xdr:rowOff>
    </xdr:to>
    <xdr:sp macro="" textlink="">
      <xdr:nvSpPr>
        <xdr:cNvPr id="18" name="TextBox 17">
          <a:extLst>
            <a:ext uri="{FF2B5EF4-FFF2-40B4-BE49-F238E27FC236}">
              <a16:creationId xmlns:a16="http://schemas.microsoft.com/office/drawing/2014/main" id="{BC9F87AF-ACBB-49F2-8166-DCE807763893}"/>
            </a:ext>
          </a:extLst>
        </xdr:cNvPr>
        <xdr:cNvSpPr txBox="1"/>
      </xdr:nvSpPr>
      <xdr:spPr>
        <a:xfrm>
          <a:off x="4653832" y="15781349"/>
          <a:ext cx="541020" cy="2147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Non</a:t>
          </a:r>
        </a:p>
      </xdr:txBody>
    </xdr:sp>
    <xdr:clientData/>
  </xdr:twoCellAnchor>
  <xdr:twoCellAnchor>
    <xdr:from>
      <xdr:col>3</xdr:col>
      <xdr:colOff>284113</xdr:colOff>
      <xdr:row>86</xdr:row>
      <xdr:rowOff>20699</xdr:rowOff>
    </xdr:from>
    <xdr:to>
      <xdr:col>3</xdr:col>
      <xdr:colOff>825133</xdr:colOff>
      <xdr:row>87</xdr:row>
      <xdr:rowOff>73545</xdr:rowOff>
    </xdr:to>
    <xdr:sp macro="" textlink="">
      <xdr:nvSpPr>
        <xdr:cNvPr id="19" name="TextBox 18">
          <a:extLst>
            <a:ext uri="{FF2B5EF4-FFF2-40B4-BE49-F238E27FC236}">
              <a16:creationId xmlns:a16="http://schemas.microsoft.com/office/drawing/2014/main" id="{DCBAB84A-B09E-463B-84F2-9C29C5696E33}"/>
            </a:ext>
          </a:extLst>
        </xdr:cNvPr>
        <xdr:cNvSpPr txBox="1"/>
      </xdr:nvSpPr>
      <xdr:spPr>
        <a:xfrm>
          <a:off x="4675138" y="16860899"/>
          <a:ext cx="541020" cy="2147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Non</a:t>
          </a:r>
        </a:p>
      </xdr:txBody>
    </xdr:sp>
    <xdr:clientData/>
  </xdr:twoCellAnchor>
  <xdr:twoCellAnchor>
    <xdr:from>
      <xdr:col>3</xdr:col>
      <xdr:colOff>254616</xdr:colOff>
      <xdr:row>82</xdr:row>
      <xdr:rowOff>15464</xdr:rowOff>
    </xdr:from>
    <xdr:to>
      <xdr:col>4</xdr:col>
      <xdr:colOff>397417</xdr:colOff>
      <xdr:row>87</xdr:row>
      <xdr:rowOff>132621</xdr:rowOff>
    </xdr:to>
    <xdr:cxnSp macro="">
      <xdr:nvCxnSpPr>
        <xdr:cNvPr id="20" name="Connector: Elbow 19">
          <a:extLst>
            <a:ext uri="{FF2B5EF4-FFF2-40B4-BE49-F238E27FC236}">
              <a16:creationId xmlns:a16="http://schemas.microsoft.com/office/drawing/2014/main" id="{2B2E1867-457D-47DD-9036-9D9EA05846AF}"/>
            </a:ext>
          </a:extLst>
        </xdr:cNvPr>
        <xdr:cNvCxnSpPr/>
      </xdr:nvCxnSpPr>
      <xdr:spPr>
        <a:xfrm flipV="1">
          <a:off x="4645641" y="16207964"/>
          <a:ext cx="1438201" cy="926782"/>
        </a:xfrm>
        <a:prstGeom prst="bentConnector3">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3098628</xdr:colOff>
      <xdr:row>90</xdr:row>
      <xdr:rowOff>24296</xdr:rowOff>
    </xdr:from>
    <xdr:to>
      <xdr:col>4</xdr:col>
      <xdr:colOff>331868</xdr:colOff>
      <xdr:row>92</xdr:row>
      <xdr:rowOff>69520</xdr:rowOff>
    </xdr:to>
    <xdr:cxnSp macro="">
      <xdr:nvCxnSpPr>
        <xdr:cNvPr id="21" name="Connector: Elbow 20">
          <a:extLst>
            <a:ext uri="{FF2B5EF4-FFF2-40B4-BE49-F238E27FC236}">
              <a16:creationId xmlns:a16="http://schemas.microsoft.com/office/drawing/2014/main" id="{D29B03C8-4390-4719-A6F0-E30FC5DC5618}"/>
            </a:ext>
          </a:extLst>
        </xdr:cNvPr>
        <xdr:cNvCxnSpPr/>
      </xdr:nvCxnSpPr>
      <xdr:spPr>
        <a:xfrm>
          <a:off x="3308178" y="17512196"/>
          <a:ext cx="2710115" cy="369074"/>
        </a:xfrm>
        <a:prstGeom prst="bentConnector3">
          <a:avLst>
            <a:gd name="adj1" fmla="val 340"/>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3180091</xdr:colOff>
      <xdr:row>70</xdr:row>
      <xdr:rowOff>128650</xdr:rowOff>
    </xdr:from>
    <xdr:to>
      <xdr:col>1</xdr:col>
      <xdr:colOff>3180091</xdr:colOff>
      <xdr:row>72</xdr:row>
      <xdr:rowOff>118025</xdr:rowOff>
    </xdr:to>
    <xdr:cxnSp macro="">
      <xdr:nvCxnSpPr>
        <xdr:cNvPr id="22" name="Straight Arrow Connector 21">
          <a:extLst>
            <a:ext uri="{FF2B5EF4-FFF2-40B4-BE49-F238E27FC236}">
              <a16:creationId xmlns:a16="http://schemas.microsoft.com/office/drawing/2014/main" id="{2E94DE9D-3A11-4CD8-96FE-793EBF859DEF}"/>
            </a:ext>
          </a:extLst>
        </xdr:cNvPr>
        <xdr:cNvCxnSpPr/>
      </xdr:nvCxnSpPr>
      <xdr:spPr>
        <a:xfrm>
          <a:off x="3389641" y="14378050"/>
          <a:ext cx="0" cy="31322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3153587</xdr:colOff>
      <xdr:row>77</xdr:row>
      <xdr:rowOff>18038</xdr:rowOff>
    </xdr:from>
    <xdr:to>
      <xdr:col>1</xdr:col>
      <xdr:colOff>3153587</xdr:colOff>
      <xdr:row>79</xdr:row>
      <xdr:rowOff>7412</xdr:rowOff>
    </xdr:to>
    <xdr:cxnSp macro="">
      <xdr:nvCxnSpPr>
        <xdr:cNvPr id="23" name="Straight Arrow Connector 22">
          <a:extLst>
            <a:ext uri="{FF2B5EF4-FFF2-40B4-BE49-F238E27FC236}">
              <a16:creationId xmlns:a16="http://schemas.microsoft.com/office/drawing/2014/main" id="{E19FFE4C-6B7F-43D1-9A64-42081A198621}"/>
            </a:ext>
          </a:extLst>
        </xdr:cNvPr>
        <xdr:cNvCxnSpPr/>
      </xdr:nvCxnSpPr>
      <xdr:spPr>
        <a:xfrm>
          <a:off x="3363137" y="15400913"/>
          <a:ext cx="0" cy="313224"/>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3146961</xdr:colOff>
      <xdr:row>83</xdr:row>
      <xdr:rowOff>139103</xdr:rowOff>
    </xdr:from>
    <xdr:to>
      <xdr:col>1</xdr:col>
      <xdr:colOff>3146961</xdr:colOff>
      <xdr:row>85</xdr:row>
      <xdr:rowOff>128479</xdr:rowOff>
    </xdr:to>
    <xdr:cxnSp macro="">
      <xdr:nvCxnSpPr>
        <xdr:cNvPr id="24" name="Straight Arrow Connector 23">
          <a:extLst>
            <a:ext uri="{FF2B5EF4-FFF2-40B4-BE49-F238E27FC236}">
              <a16:creationId xmlns:a16="http://schemas.microsoft.com/office/drawing/2014/main" id="{BB25040C-C0BD-43F6-BA58-ACB993CB6585}"/>
            </a:ext>
          </a:extLst>
        </xdr:cNvPr>
        <xdr:cNvCxnSpPr/>
      </xdr:nvCxnSpPr>
      <xdr:spPr>
        <a:xfrm>
          <a:off x="3356511" y="16493528"/>
          <a:ext cx="0" cy="313226"/>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O6825/19_COVID/ORDONNANCE%202%20et%20HP/07_GUICHETS/Formulaires/Versions%20finales/210429_Formulaire_IPFA%20intermittents_mars-octob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che à suivre"/>
      <sheetName val="Demande"/>
      <sheetName val="Calcul Dommage"/>
      <sheetName val="Annexes"/>
      <sheetName val="Attestation"/>
      <sheetName val="IPFA"/>
      <sheetName val="Data_IPFA"/>
    </sheetNames>
    <sheetDataSet>
      <sheetData sheetId="0"/>
      <sheetData sheetId="1"/>
      <sheetData sheetId="2">
        <row r="67">
          <cell r="L67">
            <v>0</v>
          </cell>
        </row>
      </sheetData>
      <sheetData sheetId="3"/>
      <sheetData sheetId="4"/>
      <sheetData sheetId="5"/>
      <sheetData sheetId="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e.ch/covid-19-mesures-soutien-au-domaine-culturel/acteurs-actrices-culturels-indemnisation-urgence" TargetMode="External"/><Relationship Id="rId2" Type="http://schemas.openxmlformats.org/officeDocument/2006/relationships/hyperlink" Target="https://www.ge.ch/covid-19-mesures-soutien-au-domaine-culturel/acteurs-actrices-culturels-indemnisation-urgence" TargetMode="External"/><Relationship Id="rId1" Type="http://schemas.openxmlformats.org/officeDocument/2006/relationships/hyperlink" Target="mailto:culture.occs@etat.ge.c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culture.occs@etat.ge.ch" TargetMode="External"/><Relationship Id="rId1" Type="http://schemas.openxmlformats.org/officeDocument/2006/relationships/hyperlink" Target="mailto:%20culture.occs@etat.ge.ch"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topLeftCell="A16" zoomScaleNormal="100" zoomScaleSheetLayoutView="115" workbookViewId="0">
      <selection activeCell="B9" sqref="B9"/>
    </sheetView>
  </sheetViews>
  <sheetFormatPr baseColWidth="10" defaultColWidth="9.140625" defaultRowHeight="14.25"/>
  <cols>
    <col min="1" max="1" width="4.28515625" style="22" customWidth="1"/>
    <col min="2" max="2" width="4.7109375" style="22" customWidth="1"/>
    <col min="3" max="3" width="15.28515625" style="22" customWidth="1"/>
    <col min="4" max="4" width="12.85546875" style="22" customWidth="1"/>
    <col min="5" max="5" width="15" style="22" customWidth="1"/>
    <col min="6" max="8" width="9" style="22" customWidth="1"/>
    <col min="9" max="9" width="26.85546875" style="23" customWidth="1"/>
    <col min="10" max="10" width="3.7109375" style="22" customWidth="1"/>
    <col min="11" max="16384" width="9.140625" style="22"/>
  </cols>
  <sheetData>
    <row r="1" spans="1:10" s="1" customFormat="1">
      <c r="A1" s="419"/>
      <c r="B1" s="419"/>
      <c r="C1" s="419"/>
      <c r="D1" s="419"/>
      <c r="E1" s="419"/>
      <c r="F1" s="419"/>
      <c r="H1" s="510" t="s">
        <v>203</v>
      </c>
      <c r="I1" s="510"/>
      <c r="J1" s="510"/>
    </row>
    <row r="2" spans="1:10" s="1" customFormat="1">
      <c r="A2" s="419"/>
      <c r="B2" s="419"/>
      <c r="C2" s="419"/>
      <c r="D2" s="419"/>
      <c r="E2" s="419"/>
      <c r="F2" s="419"/>
      <c r="H2" s="510" t="s">
        <v>218</v>
      </c>
      <c r="I2" s="510"/>
      <c r="J2" s="510"/>
    </row>
    <row r="3" spans="1:10" s="1" customFormat="1">
      <c r="A3" s="419"/>
      <c r="B3" s="419"/>
      <c r="C3" s="419"/>
      <c r="D3" s="419"/>
      <c r="E3" s="419"/>
      <c r="F3" s="419"/>
    </row>
    <row r="4" spans="1:10" s="1" customFormat="1">
      <c r="A4" s="419"/>
      <c r="B4" s="419"/>
      <c r="C4" s="419"/>
      <c r="D4" s="419"/>
      <c r="E4" s="419"/>
      <c r="F4" s="419"/>
      <c r="I4" s="2"/>
    </row>
    <row r="5" spans="1:10" s="1" customFormat="1" ht="19.5" customHeight="1">
      <c r="A5" s="419"/>
      <c r="B5" s="419"/>
      <c r="C5" s="419"/>
      <c r="D5" s="419"/>
      <c r="E5" s="419"/>
      <c r="F5" s="419"/>
      <c r="I5" s="2"/>
    </row>
    <row r="6" spans="1:10" s="1" customFormat="1" ht="10.5" customHeight="1">
      <c r="I6" s="2"/>
    </row>
    <row r="7" spans="1:10" s="1" customFormat="1" ht="15.75">
      <c r="A7" s="3" t="s">
        <v>145</v>
      </c>
      <c r="B7" s="4"/>
      <c r="I7" s="2"/>
    </row>
    <row r="8" spans="1:10" s="1" customFormat="1" ht="15.75">
      <c r="A8" s="128" t="s">
        <v>335</v>
      </c>
      <c r="B8" s="4"/>
      <c r="I8" s="2"/>
    </row>
    <row r="9" spans="1:10" s="1" customFormat="1" ht="15.75">
      <c r="A9" s="3" t="s">
        <v>367</v>
      </c>
      <c r="B9" s="4"/>
      <c r="I9" s="2"/>
    </row>
    <row r="10" spans="1:10" s="1" customFormat="1" ht="29.25" customHeight="1" thickBot="1">
      <c r="A10" s="4"/>
      <c r="B10" s="4"/>
      <c r="I10" s="2"/>
    </row>
    <row r="11" spans="1:10" s="1" customFormat="1" ht="15.75" customHeight="1">
      <c r="A11" s="5"/>
      <c r="B11" s="6"/>
      <c r="C11" s="7"/>
      <c r="D11" s="7"/>
      <c r="E11" s="7"/>
      <c r="F11" s="7"/>
      <c r="G11" s="7"/>
      <c r="H11" s="7"/>
      <c r="I11" s="8"/>
      <c r="J11" s="9"/>
    </row>
    <row r="12" spans="1:10" s="1" customFormat="1" ht="21.75">
      <c r="A12" s="130" t="s">
        <v>0</v>
      </c>
      <c r="B12" s="131"/>
      <c r="H12" s="96" t="s">
        <v>5</v>
      </c>
      <c r="I12" s="97"/>
      <c r="J12" s="10"/>
    </row>
    <row r="13" spans="1:10" s="13" customFormat="1" ht="55.5" customHeight="1">
      <c r="A13" s="11" t="s">
        <v>6</v>
      </c>
      <c r="B13" s="518" t="s">
        <v>132</v>
      </c>
      <c r="C13" s="518"/>
      <c r="D13" s="518"/>
      <c r="E13" s="518"/>
      <c r="F13" s="518"/>
      <c r="G13" s="518"/>
      <c r="H13" s="518"/>
      <c r="I13" s="132" t="s">
        <v>220</v>
      </c>
      <c r="J13" s="12"/>
    </row>
    <row r="14" spans="1:10" s="13" customFormat="1" ht="55.5" customHeight="1">
      <c r="A14" s="11" t="s">
        <v>7</v>
      </c>
      <c r="B14" s="518" t="s">
        <v>222</v>
      </c>
      <c r="C14" s="518"/>
      <c r="D14" s="518"/>
      <c r="E14" s="518"/>
      <c r="F14" s="518"/>
      <c r="G14" s="518"/>
      <c r="H14" s="518"/>
      <c r="I14" s="133" t="s">
        <v>245</v>
      </c>
      <c r="J14" s="12"/>
    </row>
    <row r="15" spans="1:10" s="13" customFormat="1" ht="66" customHeight="1">
      <c r="A15" s="11" t="s">
        <v>8</v>
      </c>
      <c r="B15" s="513" t="s">
        <v>223</v>
      </c>
      <c r="C15" s="513"/>
      <c r="D15" s="513"/>
      <c r="E15" s="513"/>
      <c r="F15" s="513"/>
      <c r="G15" s="513"/>
      <c r="H15" s="513"/>
      <c r="I15" s="133" t="s">
        <v>60</v>
      </c>
      <c r="J15" s="12"/>
    </row>
    <row r="16" spans="1:10" s="13" customFormat="1" ht="66" customHeight="1">
      <c r="A16" s="11" t="s">
        <v>11</v>
      </c>
      <c r="B16" s="513" t="s">
        <v>9</v>
      </c>
      <c r="C16" s="513"/>
      <c r="D16" s="513"/>
      <c r="E16" s="513"/>
      <c r="F16" s="513"/>
      <c r="G16" s="513"/>
      <c r="H16" s="513"/>
      <c r="I16" s="133" t="s">
        <v>10</v>
      </c>
      <c r="J16" s="12"/>
    </row>
    <row r="17" spans="1:10" s="13" customFormat="1" ht="55.5" customHeight="1">
      <c r="A17" s="11" t="s">
        <v>13</v>
      </c>
      <c r="B17" s="518" t="s">
        <v>12</v>
      </c>
      <c r="C17" s="518"/>
      <c r="D17" s="518"/>
      <c r="E17" s="518"/>
      <c r="F17" s="518"/>
      <c r="G17" s="518"/>
      <c r="H17" s="518"/>
      <c r="J17" s="12"/>
    </row>
    <row r="18" spans="1:10" s="13" customFormat="1" ht="48" customHeight="1">
      <c r="A18" s="11" t="s">
        <v>61</v>
      </c>
      <c r="B18" s="513" t="s">
        <v>14</v>
      </c>
      <c r="C18" s="513"/>
      <c r="D18" s="513"/>
      <c r="E18" s="513"/>
      <c r="F18" s="513"/>
      <c r="G18" s="519" t="s">
        <v>15</v>
      </c>
      <c r="H18" s="519"/>
      <c r="I18" s="519"/>
      <c r="J18" s="12"/>
    </row>
    <row r="19" spans="1:10" s="13" customFormat="1" ht="26.25" customHeight="1">
      <c r="A19" s="14"/>
      <c r="B19" s="15" t="s">
        <v>16</v>
      </c>
      <c r="C19" s="511" t="s">
        <v>204</v>
      </c>
      <c r="D19" s="511"/>
      <c r="E19" s="511"/>
      <c r="F19" s="511"/>
      <c r="G19" s="511"/>
      <c r="H19" s="511"/>
      <c r="I19" s="511"/>
      <c r="J19" s="12"/>
    </row>
    <row r="20" spans="1:10" s="13" customFormat="1" ht="26.25" customHeight="1">
      <c r="A20" s="14"/>
      <c r="B20" s="15" t="s">
        <v>17</v>
      </c>
      <c r="C20" s="512" t="s">
        <v>278</v>
      </c>
      <c r="D20" s="512"/>
      <c r="E20" s="512"/>
      <c r="F20" s="512"/>
      <c r="G20" s="512"/>
      <c r="H20" s="512"/>
      <c r="I20" s="512"/>
      <c r="J20" s="12"/>
    </row>
    <row r="21" spans="1:10" s="13" customFormat="1" ht="26.25" customHeight="1">
      <c r="A21" s="16"/>
      <c r="B21" s="15" t="s">
        <v>18</v>
      </c>
      <c r="C21" s="512" t="s">
        <v>279</v>
      </c>
      <c r="D21" s="512"/>
      <c r="E21" s="512"/>
      <c r="F21" s="512"/>
      <c r="G21" s="512"/>
      <c r="H21" s="512"/>
      <c r="I21" s="133" t="s">
        <v>19</v>
      </c>
      <c r="J21" s="134"/>
    </row>
    <row r="22" spans="1:10" s="13" customFormat="1" ht="26.25" customHeight="1">
      <c r="A22" s="16"/>
      <c r="B22" s="15"/>
      <c r="C22" s="117"/>
      <c r="D22" s="117"/>
      <c r="E22" s="117"/>
      <c r="F22" s="117"/>
      <c r="G22" s="117"/>
      <c r="H22" s="117"/>
      <c r="I22" s="133"/>
      <c r="J22" s="134"/>
    </row>
    <row r="23" spans="1:10" customFormat="1" ht="22.9" customHeight="1">
      <c r="A23" s="514" t="s">
        <v>217</v>
      </c>
      <c r="B23" s="514"/>
      <c r="C23" s="514"/>
      <c r="D23" s="514"/>
      <c r="E23" s="514"/>
      <c r="F23" s="514"/>
      <c r="G23" s="514"/>
      <c r="H23" s="514"/>
      <c r="I23" s="514"/>
      <c r="J23" s="515"/>
    </row>
    <row r="24" spans="1:10" customFormat="1" ht="17.45" customHeight="1">
      <c r="A24" s="11"/>
      <c r="B24" s="516" t="s">
        <v>221</v>
      </c>
      <c r="C24" s="516"/>
      <c r="D24" s="516"/>
      <c r="E24" s="516"/>
      <c r="F24" s="516"/>
      <c r="G24" s="516"/>
      <c r="H24" s="516"/>
      <c r="I24" s="516"/>
      <c r="J24" s="517"/>
    </row>
    <row r="25" spans="1:10" s="1" customFormat="1" ht="15.75" thickBot="1">
      <c r="A25" s="17"/>
      <c r="B25" s="18"/>
      <c r="C25" s="19"/>
      <c r="D25" s="19"/>
      <c r="E25" s="19"/>
      <c r="F25" s="19"/>
      <c r="G25" s="19"/>
      <c r="H25" s="19"/>
      <c r="I25" s="20"/>
      <c r="J25" s="21"/>
    </row>
  </sheetData>
  <sheetProtection algorithmName="SHA-512" hashValue="MNiLspAZVqfFHLOj0uhssfFCj75//NMWwsMHc5i5t/suqMxlUa36nVN0Fk2lIT59VZt0DI9P4azlDMjVebl47A==" saltValue="UbQ+0bGox5MSp21RUS9pew==" spinCount="100000" sheet="1" objects="1" scenarios="1"/>
  <mergeCells count="14">
    <mergeCell ref="A23:J23"/>
    <mergeCell ref="B24:J24"/>
    <mergeCell ref="C21:H21"/>
    <mergeCell ref="B13:H13"/>
    <mergeCell ref="B14:H14"/>
    <mergeCell ref="B16:H16"/>
    <mergeCell ref="B17:H17"/>
    <mergeCell ref="B18:F18"/>
    <mergeCell ref="G18:I18"/>
    <mergeCell ref="H1:J1"/>
    <mergeCell ref="H2:J2"/>
    <mergeCell ref="C19:I19"/>
    <mergeCell ref="C20:I20"/>
    <mergeCell ref="B15:H15"/>
  </mergeCells>
  <hyperlinks>
    <hyperlink ref="G18" r:id="rId1"/>
    <hyperlink ref="I14" location="Demande!A1" display="Demande"/>
    <hyperlink ref="I16" location="Attestation!G15" display="Attestation"/>
    <hyperlink ref="I21" location="Annexes!A1" display="Annexes"/>
    <hyperlink ref="H1" location="Demande!A1" display="Aller à la Demande"/>
    <hyperlink ref="H2" location="Attestation!A1" display="Aller à l'Attestation"/>
    <hyperlink ref="I15" location="'Calcul Dommage'!A1" display="Calcul Dommage"/>
    <hyperlink ref="H1:J1" location="Demande!A1" display="Aller aux renseignements généraux"/>
    <hyperlink ref="B24" r:id="rId2"/>
    <hyperlink ref="I13" r:id="rId3"/>
  </hyperlinks>
  <pageMargins left="0.70866141732283472" right="0.70866141732283472" top="0.74803149606299213" bottom="0.74803149606299213" header="0.31496062992125984" footer="0.31496062992125984"/>
  <pageSetup paperSize="9" orientation="portrait" r:id="rId4"/>
  <headerFooter>
    <oddFooter>&amp;L&amp;F &amp;C&amp;A&amp;R&amp;P/&amp;N</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D4"/>
  <sheetViews>
    <sheetView workbookViewId="0">
      <selection activeCell="CI3" sqref="CI3"/>
    </sheetView>
  </sheetViews>
  <sheetFormatPr baseColWidth="10" defaultColWidth="9.140625" defaultRowHeight="12.75"/>
  <cols>
    <col min="2" max="7" width="11.42578125" customWidth="1"/>
    <col min="8" max="8" width="12.85546875" bestFit="1" customWidth="1"/>
    <col min="9" max="9" width="20.28515625" bestFit="1" customWidth="1"/>
    <col min="10" max="10" width="8.7109375" bestFit="1" customWidth="1"/>
    <col min="11" max="11" width="8" bestFit="1" customWidth="1"/>
    <col min="12" max="12" width="12.140625" bestFit="1" customWidth="1"/>
    <col min="13" max="13" width="20.42578125" bestFit="1" customWidth="1"/>
    <col min="15" max="15" width="14.140625" bestFit="1" customWidth="1"/>
    <col min="16" max="17" width="10.140625" bestFit="1" customWidth="1"/>
    <col min="26" max="26" width="35.7109375" style="51" customWidth="1"/>
    <col min="27" max="38" width="9.140625" style="51"/>
    <col min="46" max="46" width="10.140625" bestFit="1" customWidth="1"/>
    <col min="47" max="47" width="12.5703125" customWidth="1"/>
    <col min="48" max="48" width="10.140625" bestFit="1" customWidth="1"/>
    <col min="52" max="52" width="11.85546875" customWidth="1"/>
    <col min="54" max="54" width="10.140625" bestFit="1" customWidth="1"/>
    <col min="58" max="58" width="10.140625" bestFit="1" customWidth="1"/>
    <col min="60" max="60" width="10.140625" bestFit="1" customWidth="1"/>
    <col min="64" max="66" width="10.140625" bestFit="1" customWidth="1"/>
    <col min="70" max="70" width="10.140625" bestFit="1" customWidth="1"/>
    <col min="72" max="72" width="10.140625" bestFit="1" customWidth="1"/>
    <col min="77" max="77" width="10.140625" bestFit="1" customWidth="1"/>
    <col min="79" max="79" width="10.140625" bestFit="1" customWidth="1"/>
    <col min="89" max="90" width="10.140625" bestFit="1" customWidth="1"/>
  </cols>
  <sheetData>
    <row r="1" spans="1:134">
      <c r="A1">
        <v>1</v>
      </c>
      <c r="B1">
        <v>2</v>
      </c>
      <c r="C1">
        <v>3</v>
      </c>
      <c r="D1">
        <v>4</v>
      </c>
      <c r="E1" s="94">
        <v>5</v>
      </c>
      <c r="F1" s="94">
        <v>6</v>
      </c>
      <c r="G1" s="94">
        <v>7</v>
      </c>
      <c r="H1" s="94">
        <v>8</v>
      </c>
      <c r="I1" s="94">
        <v>9</v>
      </c>
      <c r="J1" s="94">
        <v>10</v>
      </c>
      <c r="K1" s="94">
        <v>11</v>
      </c>
      <c r="L1" s="94">
        <v>12</v>
      </c>
      <c r="M1" s="94">
        <v>13</v>
      </c>
      <c r="N1" s="94">
        <v>14</v>
      </c>
      <c r="O1" s="94">
        <v>15</v>
      </c>
      <c r="P1" s="94">
        <v>16</v>
      </c>
      <c r="Q1" s="94">
        <v>17</v>
      </c>
      <c r="R1" s="94">
        <v>18</v>
      </c>
      <c r="S1" s="94">
        <v>19</v>
      </c>
      <c r="T1" s="94">
        <v>20</v>
      </c>
      <c r="U1" s="94">
        <v>21</v>
      </c>
      <c r="V1" s="94">
        <v>22</v>
      </c>
      <c r="W1" s="94">
        <v>23</v>
      </c>
      <c r="X1" s="94">
        <v>24</v>
      </c>
      <c r="Y1" s="94">
        <v>25</v>
      </c>
      <c r="Z1" s="94">
        <v>26</v>
      </c>
      <c r="AA1" s="94">
        <v>27</v>
      </c>
      <c r="AB1" s="94">
        <v>28</v>
      </c>
      <c r="AC1" s="94">
        <v>29</v>
      </c>
      <c r="AD1" s="94">
        <v>30</v>
      </c>
      <c r="AE1" s="94">
        <v>31</v>
      </c>
      <c r="AF1" s="94">
        <v>32</v>
      </c>
      <c r="AG1" s="94">
        <v>33</v>
      </c>
      <c r="AH1" s="94">
        <v>34</v>
      </c>
      <c r="AI1" s="94">
        <v>35</v>
      </c>
      <c r="AJ1" s="94">
        <v>36</v>
      </c>
      <c r="AK1" s="94">
        <v>37</v>
      </c>
      <c r="AL1" s="94">
        <v>38</v>
      </c>
      <c r="AM1" s="94">
        <v>39</v>
      </c>
      <c r="AN1" s="94">
        <v>40</v>
      </c>
      <c r="AO1" s="94">
        <v>41</v>
      </c>
      <c r="AP1" s="94">
        <v>42</v>
      </c>
      <c r="AQ1" s="94">
        <v>43</v>
      </c>
      <c r="AR1" s="94">
        <v>44</v>
      </c>
      <c r="AS1" s="94">
        <v>45</v>
      </c>
      <c r="AT1" s="94">
        <v>46</v>
      </c>
      <c r="AU1" s="94">
        <v>47</v>
      </c>
      <c r="AV1" s="94">
        <v>48</v>
      </c>
      <c r="AW1" s="94">
        <v>49</v>
      </c>
      <c r="AX1" s="94">
        <v>50</v>
      </c>
      <c r="AY1" s="94">
        <v>51</v>
      </c>
      <c r="AZ1" s="94">
        <v>52</v>
      </c>
      <c r="BA1" s="94">
        <v>53</v>
      </c>
      <c r="BB1" s="94">
        <v>54</v>
      </c>
      <c r="BC1" s="94">
        <v>55</v>
      </c>
      <c r="BD1" s="94">
        <v>56</v>
      </c>
      <c r="BE1" s="94">
        <v>57</v>
      </c>
      <c r="BF1" s="94">
        <v>58</v>
      </c>
      <c r="BG1" s="94">
        <v>59</v>
      </c>
      <c r="BH1" s="94">
        <v>60</v>
      </c>
      <c r="BI1" s="94">
        <v>61</v>
      </c>
      <c r="BJ1" s="94">
        <v>62</v>
      </c>
      <c r="BK1" s="94">
        <v>63</v>
      </c>
      <c r="BL1" s="94">
        <v>64</v>
      </c>
      <c r="BM1" s="94">
        <v>65</v>
      </c>
      <c r="BN1" s="94">
        <v>66</v>
      </c>
      <c r="BO1" s="94">
        <v>67</v>
      </c>
      <c r="BP1" s="94">
        <v>68</v>
      </c>
      <c r="BQ1" s="94">
        <v>69</v>
      </c>
      <c r="BR1" s="94">
        <v>70</v>
      </c>
      <c r="BS1" s="94">
        <v>71</v>
      </c>
      <c r="BT1" s="94">
        <v>72</v>
      </c>
      <c r="BU1" s="94">
        <v>73</v>
      </c>
      <c r="BV1" s="94">
        <v>74</v>
      </c>
      <c r="BW1" s="94">
        <v>75</v>
      </c>
      <c r="BX1" s="94">
        <v>76</v>
      </c>
      <c r="BY1" s="94">
        <v>77</v>
      </c>
      <c r="BZ1" s="94">
        <v>78</v>
      </c>
      <c r="CA1" s="94">
        <v>79</v>
      </c>
      <c r="CB1" s="94">
        <v>80</v>
      </c>
      <c r="CC1" s="94">
        <v>81</v>
      </c>
      <c r="CD1" s="94">
        <v>82</v>
      </c>
      <c r="CE1" s="94">
        <v>83</v>
      </c>
      <c r="CF1" s="94">
        <v>84</v>
      </c>
      <c r="CG1" s="94">
        <v>85</v>
      </c>
      <c r="CH1" s="94">
        <v>86</v>
      </c>
      <c r="CI1" s="94">
        <v>87</v>
      </c>
      <c r="CJ1" s="94">
        <v>88</v>
      </c>
      <c r="CK1" s="94">
        <v>89</v>
      </c>
      <c r="CL1" s="94">
        <v>90</v>
      </c>
      <c r="CM1" s="94">
        <v>91</v>
      </c>
      <c r="CN1" s="94">
        <v>92</v>
      </c>
      <c r="CO1" s="94">
        <v>93</v>
      </c>
      <c r="CP1" s="94">
        <v>94</v>
      </c>
      <c r="CQ1" s="94">
        <v>95</v>
      </c>
      <c r="CR1" s="94">
        <v>96</v>
      </c>
      <c r="CS1" s="94">
        <v>97</v>
      </c>
      <c r="CT1" s="94">
        <v>98</v>
      </c>
      <c r="CU1" s="94">
        <v>99</v>
      </c>
      <c r="CV1" s="94">
        <v>100</v>
      </c>
      <c r="CW1" s="94">
        <v>101</v>
      </c>
      <c r="CX1" s="94">
        <v>102</v>
      </c>
      <c r="CY1" s="94">
        <v>103</v>
      </c>
      <c r="CZ1" s="94">
        <v>104</v>
      </c>
      <c r="DA1" s="94">
        <v>105</v>
      </c>
      <c r="DB1" s="94">
        <v>106</v>
      </c>
      <c r="DC1" s="94">
        <v>107</v>
      </c>
      <c r="DD1" s="94">
        <v>108</v>
      </c>
      <c r="DE1" s="94">
        <v>109</v>
      </c>
      <c r="DF1" s="94">
        <v>110</v>
      </c>
      <c r="DG1" s="94">
        <v>111</v>
      </c>
      <c r="DH1" s="94">
        <v>112</v>
      </c>
      <c r="DI1" s="94">
        <v>113</v>
      </c>
      <c r="DJ1" s="94">
        <v>114</v>
      </c>
      <c r="DK1" s="94">
        <v>115</v>
      </c>
      <c r="DL1" s="94">
        <v>116</v>
      </c>
      <c r="DM1" s="94">
        <v>117</v>
      </c>
      <c r="DN1" s="94">
        <v>118</v>
      </c>
      <c r="DO1" s="94">
        <v>119</v>
      </c>
      <c r="DP1" s="94">
        <v>120</v>
      </c>
      <c r="DQ1" s="94">
        <v>121</v>
      </c>
      <c r="DR1" s="94">
        <v>122</v>
      </c>
      <c r="DS1" s="94">
        <v>123</v>
      </c>
      <c r="DT1" s="94">
        <v>124</v>
      </c>
      <c r="DU1" s="94">
        <v>125</v>
      </c>
      <c r="DV1" s="94">
        <v>126</v>
      </c>
      <c r="DW1" s="94">
        <v>127</v>
      </c>
      <c r="DX1" s="94">
        <v>128</v>
      </c>
      <c r="DY1" s="94">
        <v>129</v>
      </c>
      <c r="DZ1" s="94">
        <v>130</v>
      </c>
      <c r="EA1" s="94">
        <v>131</v>
      </c>
      <c r="EB1" s="94">
        <v>132</v>
      </c>
      <c r="EC1" s="94">
        <v>133</v>
      </c>
      <c r="ED1" s="94">
        <v>134</v>
      </c>
    </row>
    <row r="2" spans="1:134" ht="15" customHeight="1">
      <c r="A2" t="s">
        <v>67</v>
      </c>
      <c r="B2" t="s">
        <v>68</v>
      </c>
      <c r="C2" t="s">
        <v>69</v>
      </c>
      <c r="D2" t="s">
        <v>150</v>
      </c>
      <c r="E2" t="s">
        <v>70</v>
      </c>
      <c r="F2" t="s">
        <v>134</v>
      </c>
      <c r="G2" t="s">
        <v>133</v>
      </c>
      <c r="H2" s="26" t="s">
        <v>135</v>
      </c>
      <c r="I2" s="26" t="s">
        <v>71</v>
      </c>
      <c r="J2" s="26" t="s">
        <v>72</v>
      </c>
      <c r="K2" s="26" t="s">
        <v>73</v>
      </c>
      <c r="L2" s="26" t="s">
        <v>74</v>
      </c>
      <c r="M2" s="26" t="s">
        <v>75</v>
      </c>
      <c r="N2" s="26" t="s">
        <v>76</v>
      </c>
      <c r="O2" s="26" t="s">
        <v>151</v>
      </c>
      <c r="P2" s="26" t="s">
        <v>77</v>
      </c>
      <c r="Q2" s="26" t="s">
        <v>78</v>
      </c>
      <c r="R2" s="26" t="s">
        <v>79</v>
      </c>
      <c r="S2" s="26" t="s">
        <v>80</v>
      </c>
      <c r="T2" s="26" t="s">
        <v>152</v>
      </c>
      <c r="U2" s="26" t="s">
        <v>140</v>
      </c>
      <c r="V2" s="26" t="s">
        <v>153</v>
      </c>
      <c r="W2" s="26" t="s">
        <v>154</v>
      </c>
      <c r="X2" s="26" t="s">
        <v>155</v>
      </c>
      <c r="Y2" s="26" t="s">
        <v>156</v>
      </c>
      <c r="Z2" s="52" t="s">
        <v>157</v>
      </c>
      <c r="AA2" s="52" t="s">
        <v>138</v>
      </c>
      <c r="AB2" s="52" t="s">
        <v>158</v>
      </c>
      <c r="AC2" s="52" t="s">
        <v>139</v>
      </c>
      <c r="AD2" s="52" t="s">
        <v>140</v>
      </c>
      <c r="AE2" s="52" t="s">
        <v>159</v>
      </c>
      <c r="AF2" s="52" t="s">
        <v>160</v>
      </c>
      <c r="AG2" s="52" t="s">
        <v>141</v>
      </c>
      <c r="AH2" s="52" t="s">
        <v>142</v>
      </c>
      <c r="AI2" s="52" t="s">
        <v>161</v>
      </c>
      <c r="AJ2" s="52" t="s">
        <v>143</v>
      </c>
      <c r="AK2" s="52" t="s">
        <v>144</v>
      </c>
      <c r="AL2" s="52" t="s">
        <v>162</v>
      </c>
      <c r="AM2" s="26" t="s">
        <v>81</v>
      </c>
      <c r="AN2" s="26" t="s">
        <v>206</v>
      </c>
      <c r="AO2" s="26" t="s">
        <v>207</v>
      </c>
      <c r="AP2" s="26" t="s">
        <v>208</v>
      </c>
      <c r="AQ2" s="26" t="s">
        <v>209</v>
      </c>
      <c r="AR2" t="s">
        <v>82</v>
      </c>
      <c r="AS2" s="26" t="s">
        <v>83</v>
      </c>
      <c r="AT2" t="s">
        <v>84</v>
      </c>
      <c r="AU2" t="s">
        <v>85</v>
      </c>
      <c r="AV2" t="s">
        <v>86</v>
      </c>
      <c r="AW2" t="s">
        <v>87</v>
      </c>
      <c r="AX2" t="s">
        <v>88</v>
      </c>
      <c r="AY2" t="s">
        <v>89</v>
      </c>
      <c r="AZ2" t="s">
        <v>90</v>
      </c>
      <c r="BA2" t="s">
        <v>91</v>
      </c>
      <c r="BB2" t="s">
        <v>92</v>
      </c>
      <c r="BC2" t="s">
        <v>93</v>
      </c>
      <c r="BD2" t="s">
        <v>94</v>
      </c>
      <c r="BE2" t="s">
        <v>95</v>
      </c>
      <c r="BF2" t="s">
        <v>96</v>
      </c>
      <c r="BG2" t="s">
        <v>97</v>
      </c>
      <c r="BH2" t="s">
        <v>98</v>
      </c>
      <c r="BI2" t="s">
        <v>99</v>
      </c>
      <c r="BJ2" t="s">
        <v>100</v>
      </c>
      <c r="BK2" t="s">
        <v>101</v>
      </c>
      <c r="BL2" t="s">
        <v>102</v>
      </c>
      <c r="BM2" t="s">
        <v>103</v>
      </c>
      <c r="BN2" t="s">
        <v>104</v>
      </c>
      <c r="BO2" t="s">
        <v>105</v>
      </c>
      <c r="BP2" t="s">
        <v>106</v>
      </c>
      <c r="BQ2" t="s">
        <v>107</v>
      </c>
      <c r="BR2" t="s">
        <v>108</v>
      </c>
      <c r="BS2" t="s">
        <v>109</v>
      </c>
      <c r="BT2" t="s">
        <v>110</v>
      </c>
      <c r="BU2" t="s">
        <v>111</v>
      </c>
      <c r="BV2" t="s">
        <v>112</v>
      </c>
      <c r="BW2" t="s">
        <v>113</v>
      </c>
      <c r="BX2" t="s">
        <v>114</v>
      </c>
      <c r="BY2" t="s">
        <v>115</v>
      </c>
      <c r="BZ2" t="s">
        <v>116</v>
      </c>
      <c r="CA2" t="s">
        <v>117</v>
      </c>
      <c r="CB2" t="s">
        <v>118</v>
      </c>
      <c r="CC2" t="s">
        <v>119</v>
      </c>
      <c r="CD2" t="s">
        <v>120</v>
      </c>
      <c r="CE2" t="s">
        <v>121</v>
      </c>
      <c r="CF2" t="s">
        <v>122</v>
      </c>
      <c r="CG2" t="s">
        <v>123</v>
      </c>
      <c r="CH2" t="s">
        <v>124</v>
      </c>
      <c r="CI2" t="s">
        <v>125</v>
      </c>
      <c r="CJ2" t="s">
        <v>210</v>
      </c>
      <c r="CK2" t="s">
        <v>211</v>
      </c>
      <c r="CL2" t="s">
        <v>212</v>
      </c>
      <c r="CM2" t="s">
        <v>126</v>
      </c>
      <c r="CN2" t="s">
        <v>127</v>
      </c>
      <c r="CO2" t="s">
        <v>128</v>
      </c>
      <c r="CP2" t="s">
        <v>129</v>
      </c>
      <c r="CQ2" t="s">
        <v>130</v>
      </c>
      <c r="CR2" t="s">
        <v>163</v>
      </c>
      <c r="CS2" t="s">
        <v>164</v>
      </c>
      <c r="CT2" t="s">
        <v>165</v>
      </c>
      <c r="CU2" t="s">
        <v>166</v>
      </c>
      <c r="CV2" t="s">
        <v>167</v>
      </c>
      <c r="CW2" t="s">
        <v>168</v>
      </c>
      <c r="CX2" t="s">
        <v>147</v>
      </c>
      <c r="CY2" t="s">
        <v>169</v>
      </c>
      <c r="CZ2" t="s">
        <v>170</v>
      </c>
      <c r="DA2" t="s">
        <v>148</v>
      </c>
      <c r="DB2" t="s">
        <v>166</v>
      </c>
      <c r="DC2" t="s">
        <v>149</v>
      </c>
      <c r="DD2" t="s">
        <v>166</v>
      </c>
      <c r="DE2" t="s">
        <v>171</v>
      </c>
      <c r="DF2" t="s">
        <v>172</v>
      </c>
      <c r="DG2" t="s">
        <v>166</v>
      </c>
      <c r="DH2" t="s">
        <v>173</v>
      </c>
      <c r="DI2" t="s">
        <v>174</v>
      </c>
      <c r="DJ2" t="s">
        <v>166</v>
      </c>
      <c r="DK2" t="s">
        <v>131</v>
      </c>
      <c r="DL2" t="s">
        <v>175</v>
      </c>
      <c r="DM2" t="s">
        <v>176</v>
      </c>
      <c r="DN2" t="s">
        <v>177</v>
      </c>
      <c r="DO2" t="s">
        <v>213</v>
      </c>
      <c r="DP2" t="s">
        <v>214</v>
      </c>
      <c r="DQ2" t="s">
        <v>215</v>
      </c>
      <c r="DR2" t="s">
        <v>216</v>
      </c>
      <c r="DS2" t="s">
        <v>178</v>
      </c>
      <c r="DT2" t="s">
        <v>179</v>
      </c>
      <c r="DU2" t="s">
        <v>180</v>
      </c>
      <c r="DV2" t="s">
        <v>100</v>
      </c>
      <c r="DW2" t="s">
        <v>106</v>
      </c>
      <c r="DX2" t="s">
        <v>181</v>
      </c>
      <c r="DY2" t="s">
        <v>182</v>
      </c>
      <c r="DZ2" t="s">
        <v>183</v>
      </c>
      <c r="EA2" t="s">
        <v>184</v>
      </c>
      <c r="EB2" t="s">
        <v>185</v>
      </c>
      <c r="EC2" t="s">
        <v>186</v>
      </c>
      <c r="ED2" t="s">
        <v>140</v>
      </c>
    </row>
    <row r="3" spans="1:134">
      <c r="A3" t="e">
        <f>LEFT(Demande!#REF!,LEN(Demande!#REF!)-1)</f>
        <v>#REF!</v>
      </c>
      <c r="B3" t="e">
        <f>(TEXT(Demande!#REF!,"0000"))</f>
        <v>#REF!</v>
      </c>
      <c r="C3" t="e">
        <f>A3&amp;B3</f>
        <v>#REF!</v>
      </c>
      <c r="D3" t="e">
        <f>Demande!#REF!</f>
        <v>#REF!</v>
      </c>
      <c r="E3" s="53">
        <f>Attestation!$I$16</f>
        <v>0</v>
      </c>
      <c r="F3" s="53" t="e">
        <f>Demande!#REF!</f>
        <v>#REF!</v>
      </c>
      <c r="G3" s="53" t="e">
        <f>UPPER(Demande!#REF!)</f>
        <v>#REF!</v>
      </c>
      <c r="H3" t="e">
        <f>Demande!#REF!</f>
        <v>#REF!</v>
      </c>
      <c r="I3" t="e">
        <f>Demande!#REF!</f>
        <v>#REF!</v>
      </c>
      <c r="J3" t="e">
        <f>Demande!#REF!</f>
        <v>#REF!</v>
      </c>
      <c r="K3" t="e">
        <f>Demande!#REF!</f>
        <v>#REF!</v>
      </c>
      <c r="L3" t="e">
        <f>Demande!#REF!</f>
        <v>#REF!</v>
      </c>
      <c r="M3" t="e">
        <f>Demande!#REF!</f>
        <v>#REF!</v>
      </c>
      <c r="N3" t="e">
        <f>Demande!#REF!</f>
        <v>#REF!</v>
      </c>
      <c r="O3" t="e">
        <f>Demande!#REF!</f>
        <v>#REF!</v>
      </c>
      <c r="P3" s="53" t="e">
        <f>Demande!#REF!</f>
        <v>#REF!</v>
      </c>
      <c r="Q3" s="53" t="e">
        <f>Demande!#REF!</f>
        <v>#REF!</v>
      </c>
      <c r="R3" t="e">
        <f>Demande!#REF!</f>
        <v>#REF!</v>
      </c>
      <c r="S3" t="e">
        <f>Demande!#REF!</f>
        <v>#REF!</v>
      </c>
      <c r="T3" t="e">
        <f>Demande!#REF!</f>
        <v>#REF!</v>
      </c>
      <c r="U3" t="e">
        <f>Demande!#REF!</f>
        <v>#REF!</v>
      </c>
      <c r="V3" t="e">
        <f>Demande!#REF!</f>
        <v>#REF!</v>
      </c>
      <c r="W3" t="e">
        <f>Demande!#REF!</f>
        <v>#REF!</v>
      </c>
      <c r="X3" t="e">
        <f>Demande!#REF!</f>
        <v>#REF!</v>
      </c>
      <c r="Y3" t="e">
        <f>Demande!#REF!</f>
        <v>#REF!</v>
      </c>
      <c r="Z3" s="51" t="e">
        <f>Demande!#REF!</f>
        <v>#REF!</v>
      </c>
      <c r="AA3" s="51" t="e">
        <f>Demande!#REF!</f>
        <v>#REF!</v>
      </c>
      <c r="AB3" s="51" t="e">
        <f>Demande!#REF!</f>
        <v>#REF!</v>
      </c>
      <c r="AC3" s="51" t="e">
        <f>Demande!#REF!</f>
        <v>#REF!</v>
      </c>
      <c r="AD3" s="51" t="e">
        <f>Demande!#REF!</f>
        <v>#REF!</v>
      </c>
      <c r="AE3" s="51" t="e">
        <f>Demande!#REF!</f>
        <v>#REF!</v>
      </c>
      <c r="AF3" s="51" t="e">
        <f>Demande!#REF!</f>
        <v>#REF!</v>
      </c>
      <c r="AG3" s="51" t="e">
        <f>Demande!#REF!</f>
        <v>#REF!</v>
      </c>
      <c r="AH3" s="51" t="e">
        <f>Demande!#REF!</f>
        <v>#REF!</v>
      </c>
      <c r="AI3" s="51" t="e">
        <f>Demande!#REF!</f>
        <v>#REF!</v>
      </c>
      <c r="AJ3" s="51" t="e">
        <f>Demande!#REF!</f>
        <v>#REF!</v>
      </c>
      <c r="AK3" s="51" t="e">
        <f>Demande!#REF!</f>
        <v>#REF!</v>
      </c>
      <c r="AL3" s="51" t="e">
        <f>Demande!#REF!</f>
        <v>#REF!</v>
      </c>
      <c r="AM3" t="e">
        <f>Demande!#REF!</f>
        <v>#REF!</v>
      </c>
      <c r="AN3" t="e">
        <f>Demande!#REF!</f>
        <v>#REF!</v>
      </c>
      <c r="AO3" t="e">
        <f>Demande!#REF!</f>
        <v>#REF!</v>
      </c>
      <c r="AP3" t="e">
        <f>Demande!#REF!</f>
        <v>#REF!</v>
      </c>
      <c r="AQ3" t="e">
        <f>Demande!#REF!</f>
        <v>#REF!</v>
      </c>
      <c r="AR3" t="e">
        <f>Demande!#REF!</f>
        <v>#REF!</v>
      </c>
      <c r="AS3" t="e">
        <f>Demande!#REF!</f>
        <v>#REF!</v>
      </c>
      <c r="AT3" s="53" t="e">
        <f>Demande!#REF!</f>
        <v>#REF!</v>
      </c>
      <c r="AU3" s="53" t="e">
        <f>Demande!#REF!</f>
        <v>#REF!</v>
      </c>
      <c r="AV3" s="53" t="e">
        <f>Demande!#REF!</f>
        <v>#REF!</v>
      </c>
      <c r="AW3" t="e">
        <f>Demande!#REF!</f>
        <v>#REF!</v>
      </c>
      <c r="AX3" t="e">
        <f>Demande!#REF!</f>
        <v>#REF!</v>
      </c>
      <c r="AY3" t="e">
        <f>Demande!#REF!</f>
        <v>#REF!</v>
      </c>
      <c r="AZ3" s="53" t="e">
        <f>Demande!#REF!</f>
        <v>#REF!</v>
      </c>
      <c r="BA3" t="e">
        <f>Demande!#REF!</f>
        <v>#REF!</v>
      </c>
      <c r="BB3" s="53" t="e">
        <f>Demande!#REF!</f>
        <v>#REF!</v>
      </c>
      <c r="BC3" t="e">
        <f>Demande!#REF!</f>
        <v>#REF!</v>
      </c>
      <c r="BD3" t="e">
        <f>Demande!#REF!</f>
        <v>#REF!</v>
      </c>
      <c r="BE3" t="e">
        <f>Demande!#REF!</f>
        <v>#REF!</v>
      </c>
      <c r="BF3" s="53" t="e">
        <f>Demande!#REF!</f>
        <v>#REF!</v>
      </c>
      <c r="BG3" t="e">
        <f>Demande!#REF!</f>
        <v>#REF!</v>
      </c>
      <c r="BH3" s="53" t="e">
        <f>Demande!#REF!</f>
        <v>#REF!</v>
      </c>
      <c r="BI3" t="e">
        <f>Demande!#REF!</f>
        <v>#REF!</v>
      </c>
      <c r="BJ3" t="e">
        <f>Demande!#REF!</f>
        <v>#REF!</v>
      </c>
      <c r="BK3" t="e">
        <f>Demande!#REF!</f>
        <v>#REF!</v>
      </c>
      <c r="BL3" s="53" t="e">
        <f>Demande!#REF!</f>
        <v>#REF!</v>
      </c>
      <c r="BM3" s="53" t="e">
        <f>Demande!#REF!</f>
        <v>#REF!</v>
      </c>
      <c r="BN3" s="53" t="e">
        <f>Demande!#REF!</f>
        <v>#REF!</v>
      </c>
      <c r="BO3" t="e">
        <f>Demande!#REF!</f>
        <v>#REF!</v>
      </c>
      <c r="BP3" t="e">
        <f>Demande!#REF!</f>
        <v>#REF!</v>
      </c>
      <c r="BQ3" t="e">
        <f>Demande!#REF!</f>
        <v>#REF!</v>
      </c>
      <c r="BR3" s="53" t="e">
        <f>Demande!#REF!</f>
        <v>#REF!</v>
      </c>
      <c r="BS3" t="e">
        <f>Demande!#REF!</f>
        <v>#REF!</v>
      </c>
      <c r="BT3" s="53" t="e">
        <f>Demande!#REF!</f>
        <v>#REF!</v>
      </c>
      <c r="BU3" t="e">
        <f>Demande!#REF!</f>
        <v>#REF!</v>
      </c>
      <c r="BV3" t="e">
        <f>Demande!#REF!</f>
        <v>#REF!</v>
      </c>
      <c r="BW3" t="e">
        <f>Demande!#REF!</f>
        <v>#REF!</v>
      </c>
      <c r="BX3" t="e">
        <f>Demande!#REF!</f>
        <v>#REF!</v>
      </c>
      <c r="BY3" s="53" t="e">
        <f>Demande!#REF!</f>
        <v>#REF!</v>
      </c>
      <c r="BZ3" t="e">
        <f>Demande!#REF!</f>
        <v>#REF!</v>
      </c>
      <c r="CA3" s="53" t="e">
        <f>Demande!#REF!</f>
        <v>#REF!</v>
      </c>
      <c r="CB3" t="e">
        <f>Demande!#REF!</f>
        <v>#REF!</v>
      </c>
      <c r="CC3" t="e">
        <f>Demande!#REF!</f>
        <v>#REF!</v>
      </c>
      <c r="CD3" t="e">
        <f>Demande!#REF!</f>
        <v>#REF!</v>
      </c>
      <c r="CE3" t="e">
        <f>Demande!#REF!</f>
        <v>#REF!</v>
      </c>
      <c r="CF3" t="e">
        <f>Demande!#REF!</f>
        <v>#REF!</v>
      </c>
      <c r="CG3" t="e">
        <f>Demande!#REF!</f>
        <v>#REF!</v>
      </c>
      <c r="CH3" t="e">
        <f>Demande!#REF!</f>
        <v>#REF!</v>
      </c>
      <c r="CI3" t="e">
        <f>Demande!#REF!</f>
        <v>#REF!</v>
      </c>
      <c r="CJ3" t="e">
        <f>Demande!#REF!</f>
        <v>#REF!</v>
      </c>
      <c r="CK3" s="53" t="e">
        <f>Demande!#REF!</f>
        <v>#REF!</v>
      </c>
      <c r="CL3" s="53" t="e">
        <f>Demande!#REF!</f>
        <v>#REF!</v>
      </c>
      <c r="CM3" t="e">
        <f>Demande!#REF!</f>
        <v>#REF!</v>
      </c>
      <c r="CN3" t="e">
        <f>Demande!#REF!</f>
        <v>#REF!</v>
      </c>
      <c r="CO3" t="e">
        <f>Demande!#REF!</f>
        <v>#REF!</v>
      </c>
      <c r="CP3" t="e">
        <f>Demande!#REF!</f>
        <v>#REF!</v>
      </c>
      <c r="CQ3" t="e">
        <f>Demande!#REF!</f>
        <v>#REF!</v>
      </c>
      <c r="CR3" t="e">
        <f>Demande!#REF!</f>
        <v>#REF!</v>
      </c>
      <c r="CS3" t="e">
        <f>Demande!#REF!</f>
        <v>#REF!</v>
      </c>
      <c r="CT3" t="e">
        <f>Demande!#REF!</f>
        <v>#REF!</v>
      </c>
      <c r="CU3" t="e">
        <f>Demande!#REF!</f>
        <v>#REF!</v>
      </c>
      <c r="CV3" t="e">
        <f>Demande!#REF!</f>
        <v>#REF!</v>
      </c>
      <c r="CW3" t="e">
        <f>Demande!#REF!</f>
        <v>#REF!</v>
      </c>
      <c r="CX3" t="e">
        <f>Demande!#REF!</f>
        <v>#REF!</v>
      </c>
      <c r="CY3" t="e">
        <f>Demande!#REF!</f>
        <v>#REF!</v>
      </c>
      <c r="CZ3" t="e">
        <f>Demande!#REF!</f>
        <v>#REF!</v>
      </c>
      <c r="DA3" t="e">
        <f>Demande!#REF!</f>
        <v>#REF!</v>
      </c>
      <c r="DB3" t="e">
        <f>Demande!#REF!</f>
        <v>#REF!</v>
      </c>
      <c r="DC3" t="e">
        <f>Demande!#REF!</f>
        <v>#REF!</v>
      </c>
      <c r="DD3" t="e">
        <f>Demande!#REF!</f>
        <v>#REF!</v>
      </c>
      <c r="DE3" t="e">
        <f>Demande!#REF!</f>
        <v>#REF!</v>
      </c>
      <c r="DF3" t="e">
        <f>Demande!#REF!</f>
        <v>#REF!</v>
      </c>
      <c r="DG3" t="e">
        <f>Demande!#REF!</f>
        <v>#REF!</v>
      </c>
      <c r="DH3" t="e">
        <f>Demande!#REF!</f>
        <v>#REF!</v>
      </c>
      <c r="DI3" t="e">
        <f>Demande!#REF!</f>
        <v>#REF!</v>
      </c>
      <c r="DJ3" t="e">
        <f>Demande!#REF!</f>
        <v>#REF!</v>
      </c>
      <c r="DK3" t="e">
        <f>Demande!#REF!</f>
        <v>#REF!</v>
      </c>
      <c r="DL3" t="e">
        <f>Attestation!#REF!</f>
        <v>#REF!</v>
      </c>
      <c r="DM3" t="e">
        <f>Attestation!#REF!</f>
        <v>#REF!</v>
      </c>
      <c r="DN3" t="e">
        <f>Attestation!#REF!</f>
        <v>#REF!</v>
      </c>
      <c r="DO3" t="e">
        <f>Attestation!#REF!</f>
        <v>#REF!</v>
      </c>
      <c r="DP3" t="e">
        <f>Attestation!#REF!</f>
        <v>#REF!</v>
      </c>
      <c r="DQ3" t="e">
        <f>Attestation!#REF!</f>
        <v>#REF!</v>
      </c>
      <c r="DR3" t="e">
        <f>Attestation!#REF!</f>
        <v>#REF!</v>
      </c>
      <c r="DS3" t="e">
        <f>Attestation!#REF!</f>
        <v>#REF!</v>
      </c>
      <c r="DT3" t="e">
        <f>Attestation!#REF!</f>
        <v>#REF!</v>
      </c>
      <c r="DU3" t="e">
        <f>Attestation!#REF!</f>
        <v>#REF!</v>
      </c>
      <c r="DV3" t="e">
        <f>Attestation!#REF!</f>
        <v>#REF!</v>
      </c>
      <c r="DW3" t="e">
        <f>Attestation!#REF!</f>
        <v>#REF!</v>
      </c>
      <c r="DX3" t="e">
        <f>Attestation!#REF!</f>
        <v>#REF!</v>
      </c>
      <c r="DY3" t="e">
        <f>Attestation!#REF!</f>
        <v>#REF!</v>
      </c>
      <c r="DZ3" t="e">
        <f>Attestation!#REF!</f>
        <v>#REF!</v>
      </c>
      <c r="EA3" t="e">
        <f>Attestation!#REF!</f>
        <v>#REF!</v>
      </c>
      <c r="EB3" t="e">
        <f>Attestation!#REF!</f>
        <v>#REF!</v>
      </c>
      <c r="EC3" t="e">
        <f>Attestation!#REF!</f>
        <v>#REF!</v>
      </c>
      <c r="ED3" t="e">
        <f>Attestation!#REF!</f>
        <v>#REF!</v>
      </c>
    </row>
    <row r="4" spans="1:134">
      <c r="A4" t="e">
        <f>IF(A3=0,"",A3)</f>
        <v>#REF!</v>
      </c>
      <c r="B4" t="e">
        <f t="shared" ref="B4:BQ4" si="0">IF(B3=0,"",B3)</f>
        <v>#REF!</v>
      </c>
      <c r="C4" t="e">
        <f t="shared" si="0"/>
        <v>#REF!</v>
      </c>
      <c r="D4" t="e">
        <f t="shared" si="0"/>
        <v>#REF!</v>
      </c>
      <c r="E4" t="str">
        <f t="shared" si="0"/>
        <v/>
      </c>
      <c r="F4" t="e">
        <f t="shared" si="0"/>
        <v>#REF!</v>
      </c>
      <c r="G4" t="e">
        <f t="shared" si="0"/>
        <v>#REF!</v>
      </c>
      <c r="H4" t="e">
        <f t="shared" si="0"/>
        <v>#REF!</v>
      </c>
      <c r="I4" t="e">
        <f t="shared" si="0"/>
        <v>#REF!</v>
      </c>
      <c r="J4" t="e">
        <f t="shared" si="0"/>
        <v>#REF!</v>
      </c>
      <c r="K4" t="e">
        <f t="shared" si="0"/>
        <v>#REF!</v>
      </c>
      <c r="L4" t="e">
        <f t="shared" si="0"/>
        <v>#REF!</v>
      </c>
      <c r="M4" t="e">
        <f t="shared" si="0"/>
        <v>#REF!</v>
      </c>
      <c r="N4" t="e">
        <f t="shared" si="0"/>
        <v>#REF!</v>
      </c>
      <c r="O4" t="e">
        <f t="shared" si="0"/>
        <v>#REF!</v>
      </c>
      <c r="P4" t="e">
        <f t="shared" si="0"/>
        <v>#REF!</v>
      </c>
      <c r="Q4" t="e">
        <f t="shared" si="0"/>
        <v>#REF!</v>
      </c>
      <c r="R4" t="e">
        <f t="shared" si="0"/>
        <v>#REF!</v>
      </c>
      <c r="S4" t="e">
        <f t="shared" si="0"/>
        <v>#REF!</v>
      </c>
      <c r="T4" t="e">
        <f t="shared" si="0"/>
        <v>#REF!</v>
      </c>
      <c r="U4" t="e">
        <f t="shared" si="0"/>
        <v>#REF!</v>
      </c>
      <c r="V4" t="e">
        <f t="shared" si="0"/>
        <v>#REF!</v>
      </c>
      <c r="W4" t="e">
        <f t="shared" si="0"/>
        <v>#REF!</v>
      </c>
      <c r="X4" t="e">
        <f t="shared" si="0"/>
        <v>#REF!</v>
      </c>
      <c r="Y4" t="e">
        <f t="shared" si="0"/>
        <v>#REF!</v>
      </c>
      <c r="Z4" t="e">
        <f t="shared" si="0"/>
        <v>#REF!</v>
      </c>
      <c r="AA4" t="e">
        <f t="shared" si="0"/>
        <v>#REF!</v>
      </c>
      <c r="AB4" t="e">
        <f t="shared" si="0"/>
        <v>#REF!</v>
      </c>
      <c r="AC4" t="e">
        <f t="shared" si="0"/>
        <v>#REF!</v>
      </c>
      <c r="AD4" t="e">
        <f t="shared" si="0"/>
        <v>#REF!</v>
      </c>
      <c r="AE4" t="e">
        <f t="shared" si="0"/>
        <v>#REF!</v>
      </c>
      <c r="AF4" t="e">
        <f t="shared" si="0"/>
        <v>#REF!</v>
      </c>
      <c r="AG4" t="e">
        <f t="shared" si="0"/>
        <v>#REF!</v>
      </c>
      <c r="AH4" t="e">
        <f t="shared" si="0"/>
        <v>#REF!</v>
      </c>
      <c r="AI4" t="e">
        <f t="shared" si="0"/>
        <v>#REF!</v>
      </c>
      <c r="AJ4" t="e">
        <f t="shared" si="0"/>
        <v>#REF!</v>
      </c>
      <c r="AK4" t="e">
        <f t="shared" si="0"/>
        <v>#REF!</v>
      </c>
      <c r="AL4" t="e">
        <f t="shared" si="0"/>
        <v>#REF!</v>
      </c>
      <c r="AM4" t="e">
        <f t="shared" si="0"/>
        <v>#REF!</v>
      </c>
      <c r="AN4" t="e">
        <f t="shared" si="0"/>
        <v>#REF!</v>
      </c>
      <c r="AO4" t="e">
        <f t="shared" si="0"/>
        <v>#REF!</v>
      </c>
      <c r="AP4" t="e">
        <f t="shared" si="0"/>
        <v>#REF!</v>
      </c>
      <c r="AQ4" t="e">
        <f t="shared" si="0"/>
        <v>#REF!</v>
      </c>
      <c r="AR4" t="e">
        <f t="shared" si="0"/>
        <v>#REF!</v>
      </c>
      <c r="AS4" t="e">
        <f t="shared" si="0"/>
        <v>#REF!</v>
      </c>
      <c r="AT4" t="e">
        <f t="shared" si="0"/>
        <v>#REF!</v>
      </c>
      <c r="AU4" t="e">
        <f t="shared" si="0"/>
        <v>#REF!</v>
      </c>
      <c r="AV4" t="e">
        <f t="shared" si="0"/>
        <v>#REF!</v>
      </c>
      <c r="AW4" t="e">
        <f t="shared" si="0"/>
        <v>#REF!</v>
      </c>
      <c r="AX4" t="e">
        <f t="shared" si="0"/>
        <v>#REF!</v>
      </c>
      <c r="AY4" t="e">
        <f t="shared" si="0"/>
        <v>#REF!</v>
      </c>
      <c r="AZ4" t="e">
        <f t="shared" si="0"/>
        <v>#REF!</v>
      </c>
      <c r="BA4" t="e">
        <f t="shared" si="0"/>
        <v>#REF!</v>
      </c>
      <c r="BB4" t="e">
        <f t="shared" si="0"/>
        <v>#REF!</v>
      </c>
      <c r="BC4" t="e">
        <f t="shared" si="0"/>
        <v>#REF!</v>
      </c>
      <c r="BD4" t="e">
        <f t="shared" si="0"/>
        <v>#REF!</v>
      </c>
      <c r="BE4" t="e">
        <f t="shared" si="0"/>
        <v>#REF!</v>
      </c>
      <c r="BF4" t="e">
        <f t="shared" si="0"/>
        <v>#REF!</v>
      </c>
      <c r="BG4" t="e">
        <f t="shared" si="0"/>
        <v>#REF!</v>
      </c>
      <c r="BH4" t="e">
        <f t="shared" si="0"/>
        <v>#REF!</v>
      </c>
      <c r="BI4" t="e">
        <f t="shared" si="0"/>
        <v>#REF!</v>
      </c>
      <c r="BJ4" t="e">
        <f t="shared" si="0"/>
        <v>#REF!</v>
      </c>
      <c r="BK4" t="e">
        <f t="shared" si="0"/>
        <v>#REF!</v>
      </c>
      <c r="BL4" t="e">
        <f t="shared" si="0"/>
        <v>#REF!</v>
      </c>
      <c r="BM4" t="e">
        <f t="shared" si="0"/>
        <v>#REF!</v>
      </c>
      <c r="BN4" t="e">
        <f t="shared" si="0"/>
        <v>#REF!</v>
      </c>
      <c r="BO4" t="e">
        <f t="shared" si="0"/>
        <v>#REF!</v>
      </c>
      <c r="BP4" t="e">
        <f t="shared" si="0"/>
        <v>#REF!</v>
      </c>
      <c r="BQ4" t="e">
        <f t="shared" si="0"/>
        <v>#REF!</v>
      </c>
      <c r="BR4" t="e">
        <f t="shared" ref="BR4:ED4" si="1">IF(BR3=0,"",BR3)</f>
        <v>#REF!</v>
      </c>
      <c r="BS4" t="e">
        <f t="shared" si="1"/>
        <v>#REF!</v>
      </c>
      <c r="BT4" t="e">
        <f t="shared" si="1"/>
        <v>#REF!</v>
      </c>
      <c r="BU4" t="e">
        <f t="shared" si="1"/>
        <v>#REF!</v>
      </c>
      <c r="BV4" t="e">
        <f t="shared" si="1"/>
        <v>#REF!</v>
      </c>
      <c r="BW4" t="e">
        <f t="shared" si="1"/>
        <v>#REF!</v>
      </c>
      <c r="BX4" t="e">
        <f t="shared" si="1"/>
        <v>#REF!</v>
      </c>
      <c r="BY4" t="e">
        <f t="shared" si="1"/>
        <v>#REF!</v>
      </c>
      <c r="BZ4" t="e">
        <f t="shared" si="1"/>
        <v>#REF!</v>
      </c>
      <c r="CA4" t="e">
        <f t="shared" si="1"/>
        <v>#REF!</v>
      </c>
      <c r="CB4" t="e">
        <f t="shared" si="1"/>
        <v>#REF!</v>
      </c>
      <c r="CC4" t="e">
        <f t="shared" si="1"/>
        <v>#REF!</v>
      </c>
      <c r="CD4" t="e">
        <f t="shared" si="1"/>
        <v>#REF!</v>
      </c>
      <c r="CE4" t="e">
        <f t="shared" si="1"/>
        <v>#REF!</v>
      </c>
      <c r="CF4" t="e">
        <f t="shared" si="1"/>
        <v>#REF!</v>
      </c>
      <c r="CG4" t="e">
        <f t="shared" si="1"/>
        <v>#REF!</v>
      </c>
      <c r="CH4" t="e">
        <f t="shared" si="1"/>
        <v>#REF!</v>
      </c>
      <c r="CI4" t="e">
        <f t="shared" si="1"/>
        <v>#REF!</v>
      </c>
      <c r="CJ4" t="e">
        <f t="shared" si="1"/>
        <v>#REF!</v>
      </c>
      <c r="CK4" t="e">
        <f t="shared" si="1"/>
        <v>#REF!</v>
      </c>
      <c r="CL4" t="e">
        <f t="shared" si="1"/>
        <v>#REF!</v>
      </c>
      <c r="CM4" t="e">
        <f t="shared" si="1"/>
        <v>#REF!</v>
      </c>
      <c r="CN4" t="e">
        <f t="shared" si="1"/>
        <v>#REF!</v>
      </c>
      <c r="CO4" t="e">
        <f t="shared" si="1"/>
        <v>#REF!</v>
      </c>
      <c r="CP4" t="e">
        <f t="shared" si="1"/>
        <v>#REF!</v>
      </c>
      <c r="CQ4" t="e">
        <f t="shared" si="1"/>
        <v>#REF!</v>
      </c>
      <c r="CR4" t="e">
        <f t="shared" si="1"/>
        <v>#REF!</v>
      </c>
      <c r="CS4" t="e">
        <f t="shared" si="1"/>
        <v>#REF!</v>
      </c>
      <c r="CT4" t="e">
        <f t="shared" si="1"/>
        <v>#REF!</v>
      </c>
      <c r="CU4" t="e">
        <f t="shared" si="1"/>
        <v>#REF!</v>
      </c>
      <c r="CV4" t="e">
        <f t="shared" si="1"/>
        <v>#REF!</v>
      </c>
      <c r="CW4" t="e">
        <f t="shared" si="1"/>
        <v>#REF!</v>
      </c>
      <c r="CX4" t="e">
        <f t="shared" si="1"/>
        <v>#REF!</v>
      </c>
      <c r="CY4" t="e">
        <f t="shared" si="1"/>
        <v>#REF!</v>
      </c>
      <c r="CZ4" t="e">
        <f t="shared" si="1"/>
        <v>#REF!</v>
      </c>
      <c r="DA4" t="e">
        <f t="shared" si="1"/>
        <v>#REF!</v>
      </c>
      <c r="DB4" t="e">
        <f t="shared" si="1"/>
        <v>#REF!</v>
      </c>
      <c r="DC4" t="e">
        <f t="shared" si="1"/>
        <v>#REF!</v>
      </c>
      <c r="DD4" t="e">
        <f t="shared" si="1"/>
        <v>#REF!</v>
      </c>
      <c r="DE4" t="e">
        <f t="shared" si="1"/>
        <v>#REF!</v>
      </c>
      <c r="DF4" t="e">
        <f t="shared" si="1"/>
        <v>#REF!</v>
      </c>
      <c r="DG4" t="e">
        <f t="shared" si="1"/>
        <v>#REF!</v>
      </c>
      <c r="DH4" t="e">
        <f t="shared" si="1"/>
        <v>#REF!</v>
      </c>
      <c r="DI4" t="e">
        <f t="shared" si="1"/>
        <v>#REF!</v>
      </c>
      <c r="DJ4" t="e">
        <f t="shared" si="1"/>
        <v>#REF!</v>
      </c>
      <c r="DK4" t="e">
        <f t="shared" si="1"/>
        <v>#REF!</v>
      </c>
      <c r="DL4" t="e">
        <f t="shared" si="1"/>
        <v>#REF!</v>
      </c>
      <c r="DM4" t="e">
        <f t="shared" si="1"/>
        <v>#REF!</v>
      </c>
      <c r="DN4" t="e">
        <f t="shared" si="1"/>
        <v>#REF!</v>
      </c>
      <c r="DO4" t="e">
        <f t="shared" si="1"/>
        <v>#REF!</v>
      </c>
      <c r="DP4" t="e">
        <f t="shared" si="1"/>
        <v>#REF!</v>
      </c>
      <c r="DQ4" t="e">
        <f t="shared" si="1"/>
        <v>#REF!</v>
      </c>
      <c r="DR4" t="e">
        <f t="shared" si="1"/>
        <v>#REF!</v>
      </c>
      <c r="DS4" t="e">
        <f t="shared" si="1"/>
        <v>#REF!</v>
      </c>
      <c r="DT4" t="e">
        <f t="shared" si="1"/>
        <v>#REF!</v>
      </c>
      <c r="DU4" t="e">
        <f t="shared" si="1"/>
        <v>#REF!</v>
      </c>
      <c r="DV4" t="e">
        <f t="shared" si="1"/>
        <v>#REF!</v>
      </c>
      <c r="DW4" t="e">
        <f t="shared" si="1"/>
        <v>#REF!</v>
      </c>
      <c r="DX4" t="e">
        <f t="shared" si="1"/>
        <v>#REF!</v>
      </c>
      <c r="DY4" t="e">
        <f t="shared" si="1"/>
        <v>#REF!</v>
      </c>
      <c r="DZ4" t="e">
        <f t="shared" si="1"/>
        <v>#REF!</v>
      </c>
      <c r="EA4" t="e">
        <f t="shared" si="1"/>
        <v>#REF!</v>
      </c>
      <c r="EB4" t="e">
        <f t="shared" si="1"/>
        <v>#REF!</v>
      </c>
      <c r="EC4" t="e">
        <f t="shared" si="1"/>
        <v>#REF!</v>
      </c>
      <c r="ED4" t="e">
        <f t="shared" si="1"/>
        <v>#REF!</v>
      </c>
    </row>
  </sheetData>
  <sheetProtection algorithmName="SHA-512" hashValue="yPBDZyDHnDxBk5HYrZJAH2w9POPUoCwiLfpZGD3sbgX/8VqR5sGcBHrCclHc2NNCjtZB7Iyhi+Zpcle0y63DDw==" saltValue="lhB2Kq9RwsGDlN0+kw7F/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8"/>
  <sheetViews>
    <sheetView showGridLines="0" topLeftCell="B58" zoomScale="110" zoomScaleNormal="110" workbookViewId="0">
      <selection activeCell="C64" sqref="C64:L70"/>
    </sheetView>
  </sheetViews>
  <sheetFormatPr baseColWidth="10" defaultColWidth="9.140625" defaultRowHeight="15" outlineLevelCol="1"/>
  <cols>
    <col min="1" max="1" width="6.42578125" style="57" hidden="1" customWidth="1" outlineLevel="1"/>
    <col min="2" max="2" width="5.28515625" style="76" customWidth="1" collapsed="1"/>
    <col min="3" max="4" width="4.28515625" style="76" customWidth="1"/>
    <col min="5" max="5" width="10.140625" style="76" customWidth="1"/>
    <col min="6" max="6" width="11.7109375" style="76" customWidth="1"/>
    <col min="7" max="7" width="21.28515625" style="76" customWidth="1"/>
    <col min="8" max="8" width="8.28515625" style="76" customWidth="1"/>
    <col min="9" max="10" width="6.42578125" style="76" customWidth="1"/>
    <col min="11" max="11" width="7.85546875" style="76" customWidth="1"/>
    <col min="12" max="12" width="24.42578125" style="76" customWidth="1"/>
    <col min="13" max="13" width="9.5703125" style="76" customWidth="1"/>
    <col min="14" max="14" width="22.7109375" style="76" bestFit="1" customWidth="1"/>
    <col min="15" max="16384" width="9.140625" style="76"/>
  </cols>
  <sheetData>
    <row r="1" spans="1:16" s="13" customFormat="1" ht="15" customHeight="1">
      <c r="A1" s="129">
        <f>SUM(A135:A135)-1</f>
        <v>-1</v>
      </c>
      <c r="I1" s="59"/>
      <c r="J1" s="520" t="s">
        <v>219</v>
      </c>
      <c r="K1" s="520"/>
      <c r="L1" s="520"/>
      <c r="O1" s="45"/>
      <c r="P1" s="50"/>
    </row>
    <row r="2" spans="1:16" s="13" customFormat="1" ht="15" customHeight="1">
      <c r="I2" s="59"/>
      <c r="J2" s="520" t="s">
        <v>218</v>
      </c>
      <c r="K2" s="520"/>
      <c r="L2" s="520"/>
    </row>
    <row r="3" spans="1:16" s="13" customFormat="1" ht="15" customHeight="1">
      <c r="I3" s="59"/>
    </row>
    <row r="4" spans="1:16" s="13" customFormat="1" ht="14.25">
      <c r="I4" s="59"/>
    </row>
    <row r="5" spans="1:16" s="13" customFormat="1" ht="15.75">
      <c r="A5" s="60"/>
      <c r="B5" s="60" t="str">
        <f>'Marche à suivre'!A7</f>
        <v>Mesures de soutien selon l’Ordonnance COVID-19 du 14 octobre 2020 dans le secteur de la culture</v>
      </c>
      <c r="I5" s="59"/>
    </row>
    <row r="6" spans="1:16" s="13" customFormat="1" ht="15.75">
      <c r="A6" s="60"/>
      <c r="B6" s="60" t="str">
        <f>'Marche à suivre'!A8</f>
        <v>Indemnisation des pertes financières des acteurs et actrices culturel·le·s intermittent·e·s</v>
      </c>
      <c r="I6" s="59"/>
    </row>
    <row r="7" spans="1:16" s="61" customFormat="1" ht="14.25"/>
    <row r="8" spans="1:16" s="34" customFormat="1" ht="16.5">
      <c r="A8" s="33"/>
      <c r="B8" s="62" t="s">
        <v>366</v>
      </c>
    </row>
    <row r="9" spans="1:16" s="34" customFormat="1" ht="16.5">
      <c r="A9" s="228"/>
      <c r="B9" s="62"/>
    </row>
    <row r="10" spans="1:16" s="34" customFormat="1" ht="23.25" customHeight="1">
      <c r="A10" s="228"/>
      <c r="B10" s="217" t="s">
        <v>336</v>
      </c>
      <c r="H10" s="524" t="s">
        <v>205</v>
      </c>
      <c r="I10" s="525"/>
      <c r="J10" s="525"/>
      <c r="K10" s="525"/>
      <c r="L10" s="526"/>
    </row>
    <row r="11" spans="1:16" s="34" customFormat="1" ht="17.25" thickBot="1">
      <c r="A11" s="228"/>
      <c r="B11" s="62"/>
      <c r="K11" s="63"/>
      <c r="L11" s="63"/>
    </row>
    <row r="12" spans="1:16" s="34" customFormat="1" ht="17.25" thickBot="1">
      <c r="A12" s="228"/>
      <c r="B12" s="62"/>
      <c r="K12" s="64" t="s">
        <v>146</v>
      </c>
      <c r="L12" s="229"/>
    </row>
    <row r="13" spans="1:16" s="34" customFormat="1" ht="6.75" customHeight="1" thickBot="1">
      <c r="A13" s="228"/>
      <c r="B13" s="62"/>
      <c r="K13" s="63"/>
      <c r="L13" s="63"/>
    </row>
    <row r="14" spans="1:16" s="34" customFormat="1" ht="15" customHeight="1" thickBot="1">
      <c r="A14" s="228"/>
      <c r="J14" s="230" t="s">
        <v>63</v>
      </c>
      <c r="K14" s="231" t="s">
        <v>288</v>
      </c>
      <c r="L14" s="229"/>
    </row>
    <row r="15" spans="1:16" s="34" customFormat="1">
      <c r="A15" s="228"/>
      <c r="D15" s="65"/>
      <c r="E15" s="65"/>
      <c r="L15" s="66" t="s">
        <v>64</v>
      </c>
    </row>
    <row r="16" spans="1:16" s="34" customFormat="1" ht="7.5" customHeight="1">
      <c r="A16" s="228"/>
      <c r="B16" s="65"/>
      <c r="C16" s="65"/>
      <c r="D16" s="65"/>
      <c r="E16" s="65"/>
    </row>
    <row r="17" spans="1:12" s="34" customFormat="1" ht="18" customHeight="1">
      <c r="A17" s="228">
        <f>IF(F17="",1,0)</f>
        <v>1</v>
      </c>
      <c r="B17" s="65" t="s">
        <v>1</v>
      </c>
      <c r="C17" s="65" t="s">
        <v>134</v>
      </c>
      <c r="D17" s="65"/>
      <c r="E17" s="65"/>
      <c r="F17" s="521"/>
      <c r="G17" s="521"/>
      <c r="H17" s="521"/>
      <c r="I17" s="521"/>
      <c r="J17" s="521"/>
      <c r="K17" s="521"/>
      <c r="L17" s="521"/>
    </row>
    <row r="18" spans="1:12" s="34" customFormat="1" ht="7.5" customHeight="1">
      <c r="A18" s="228"/>
      <c r="B18" s="65"/>
      <c r="C18" s="65"/>
      <c r="D18" s="65"/>
      <c r="E18" s="65"/>
    </row>
    <row r="19" spans="1:12" s="34" customFormat="1" ht="16.5" customHeight="1">
      <c r="A19" s="228">
        <f>IF(F19="",1,0)</f>
        <v>1</v>
      </c>
      <c r="B19" s="65" t="s">
        <v>1</v>
      </c>
      <c r="C19" s="65" t="s">
        <v>133</v>
      </c>
      <c r="D19" s="65"/>
      <c r="E19" s="65"/>
      <c r="F19" s="521"/>
      <c r="G19" s="521"/>
      <c r="H19" s="521"/>
      <c r="I19" s="521"/>
      <c r="J19" s="521"/>
      <c r="K19" s="521"/>
      <c r="L19" s="521"/>
    </row>
    <row r="20" spans="1:12" s="34" customFormat="1" ht="7.5" customHeight="1">
      <c r="A20" s="228"/>
      <c r="B20" s="65"/>
      <c r="C20" s="65"/>
      <c r="D20" s="65"/>
      <c r="E20" s="65"/>
    </row>
    <row r="21" spans="1:12" s="34" customFormat="1">
      <c r="A21" s="228">
        <f>IF(F21="",1,0)</f>
        <v>1</v>
      </c>
      <c r="B21" s="65" t="s">
        <v>1</v>
      </c>
      <c r="C21" s="65" t="s">
        <v>135</v>
      </c>
      <c r="F21" s="521"/>
      <c r="G21" s="521"/>
      <c r="H21" s="521"/>
      <c r="I21" s="521"/>
      <c r="J21" s="521"/>
      <c r="K21" s="521"/>
      <c r="L21" s="521"/>
    </row>
    <row r="22" spans="1:12" s="34" customFormat="1" ht="7.5" customHeight="1">
      <c r="A22" s="228"/>
      <c r="B22" s="65"/>
      <c r="C22" s="65"/>
      <c r="D22" s="65"/>
      <c r="E22" s="65"/>
    </row>
    <row r="23" spans="1:12" s="34" customFormat="1">
      <c r="A23" s="228"/>
      <c r="B23" s="65" t="s">
        <v>1</v>
      </c>
      <c r="C23" s="65" t="s">
        <v>2</v>
      </c>
      <c r="D23" s="65"/>
      <c r="E23" s="65"/>
    </row>
    <row r="24" spans="1:12" s="34" customFormat="1" ht="7.5" customHeight="1">
      <c r="A24" s="228"/>
      <c r="B24" s="65"/>
      <c r="C24" s="65"/>
      <c r="D24" s="65"/>
      <c r="E24" s="65"/>
    </row>
    <row r="25" spans="1:12" s="34" customFormat="1">
      <c r="A25" s="228">
        <f>IF(F25="",1,0)</f>
        <v>1</v>
      </c>
      <c r="B25" s="65"/>
      <c r="D25" s="65" t="s">
        <v>21</v>
      </c>
      <c r="E25" s="65"/>
      <c r="F25" s="521"/>
      <c r="G25" s="521"/>
      <c r="H25" s="521"/>
      <c r="I25" s="521"/>
      <c r="J25" s="521"/>
      <c r="K25" s="521"/>
      <c r="L25" s="521"/>
    </row>
    <row r="26" spans="1:12" s="34" customFormat="1" ht="7.5" customHeight="1">
      <c r="A26" s="228"/>
      <c r="B26" s="65"/>
      <c r="D26" s="65"/>
      <c r="E26" s="65"/>
    </row>
    <row r="27" spans="1:12" s="34" customFormat="1">
      <c r="A27" s="228">
        <f>IF(F27="",1,0)</f>
        <v>1</v>
      </c>
      <c r="B27" s="65"/>
      <c r="D27" s="65" t="s">
        <v>22</v>
      </c>
      <c r="E27" s="65"/>
      <c r="F27" s="522"/>
      <c r="G27" s="522"/>
      <c r="H27" s="522"/>
      <c r="I27" s="522"/>
      <c r="J27" s="522"/>
      <c r="K27" s="522"/>
      <c r="L27" s="522"/>
    </row>
    <row r="28" spans="1:12" s="34" customFormat="1" ht="7.5" customHeight="1">
      <c r="A28" s="228"/>
      <c r="B28" s="65"/>
      <c r="D28" s="65"/>
      <c r="E28" s="65"/>
    </row>
    <row r="29" spans="1:12" s="34" customFormat="1">
      <c r="A29" s="228">
        <f>IF(F29="",1,0)</f>
        <v>1</v>
      </c>
      <c r="B29" s="65"/>
      <c r="D29" s="65" t="s">
        <v>23</v>
      </c>
      <c r="E29" s="65"/>
      <c r="F29" s="521"/>
      <c r="G29" s="521"/>
      <c r="H29" s="521"/>
      <c r="I29" s="521"/>
      <c r="J29" s="521"/>
      <c r="K29" s="521"/>
      <c r="L29" s="521"/>
    </row>
    <row r="30" spans="1:12" s="34" customFormat="1" ht="7.5" customHeight="1">
      <c r="A30" s="228"/>
      <c r="B30" s="65"/>
      <c r="C30" s="65"/>
      <c r="D30" s="65"/>
      <c r="E30" s="65"/>
    </row>
    <row r="31" spans="1:12" s="34" customFormat="1">
      <c r="A31" s="228">
        <f>IF(F31="",1,0)</f>
        <v>1</v>
      </c>
      <c r="B31" s="65" t="s">
        <v>1</v>
      </c>
      <c r="C31" s="65" t="s">
        <v>24</v>
      </c>
      <c r="D31" s="65"/>
      <c r="E31" s="65"/>
      <c r="F31" s="523"/>
      <c r="G31" s="522"/>
      <c r="H31" s="522"/>
      <c r="I31" s="522"/>
      <c r="J31" s="522"/>
      <c r="K31" s="522"/>
      <c r="L31" s="522"/>
    </row>
    <row r="32" spans="1:12" s="34" customFormat="1" ht="7.5" customHeight="1">
      <c r="A32" s="228"/>
      <c r="B32" s="65"/>
      <c r="C32" s="65"/>
      <c r="D32" s="65"/>
      <c r="E32" s="65"/>
    </row>
    <row r="33" spans="1:12" s="34" customFormat="1">
      <c r="A33" s="228">
        <f>IF(F33="",1,0)</f>
        <v>1</v>
      </c>
      <c r="B33" s="65" t="s">
        <v>1</v>
      </c>
      <c r="C33" s="65" t="s">
        <v>25</v>
      </c>
      <c r="D33" s="65"/>
      <c r="E33" s="65"/>
      <c r="F33" s="521"/>
      <c r="G33" s="521"/>
      <c r="H33" s="521"/>
      <c r="I33" s="521"/>
      <c r="J33" s="521"/>
      <c r="K33" s="521"/>
      <c r="L33" s="521"/>
    </row>
    <row r="34" spans="1:12" s="34" customFormat="1" ht="7.5" customHeight="1">
      <c r="A34" s="228"/>
      <c r="B34" s="65"/>
      <c r="C34" s="65"/>
      <c r="D34" s="65"/>
      <c r="E34" s="65"/>
    </row>
    <row r="35" spans="1:12" s="34" customFormat="1">
      <c r="A35" s="228"/>
      <c r="B35" s="65" t="s">
        <v>1</v>
      </c>
      <c r="C35" s="65" t="s">
        <v>26</v>
      </c>
      <c r="D35" s="65"/>
      <c r="E35" s="65"/>
      <c r="F35" s="521"/>
      <c r="G35" s="521"/>
      <c r="H35" s="521"/>
      <c r="I35" s="521"/>
      <c r="J35" s="521"/>
      <c r="K35" s="521"/>
      <c r="L35" s="521"/>
    </row>
    <row r="36" spans="1:12" s="34" customFormat="1" ht="7.5" customHeight="1">
      <c r="A36" s="228"/>
      <c r="B36" s="65"/>
      <c r="C36" s="65"/>
      <c r="D36" s="65"/>
      <c r="E36" s="65"/>
    </row>
    <row r="37" spans="1:12" s="34" customFormat="1">
      <c r="A37" s="228">
        <f>IF(H37="",1,0)</f>
        <v>1</v>
      </c>
      <c r="B37" s="65" t="s">
        <v>1</v>
      </c>
      <c r="C37" s="65" t="s">
        <v>43</v>
      </c>
      <c r="D37" s="65"/>
      <c r="E37" s="65"/>
      <c r="H37" s="527"/>
      <c r="I37" s="527"/>
      <c r="J37" s="527"/>
    </row>
    <row r="38" spans="1:12" s="34" customFormat="1" ht="7.5" customHeight="1">
      <c r="A38" s="228"/>
      <c r="B38" s="65"/>
      <c r="C38" s="65"/>
      <c r="D38" s="65"/>
      <c r="E38" s="65"/>
    </row>
    <row r="39" spans="1:12" s="34" customFormat="1">
      <c r="A39" s="228">
        <f>IF(H39="",1,0)</f>
        <v>1</v>
      </c>
      <c r="B39" s="65" t="s">
        <v>1</v>
      </c>
      <c r="C39" s="65" t="s">
        <v>187</v>
      </c>
      <c r="D39" s="65"/>
      <c r="E39" s="65"/>
      <c r="H39" s="527"/>
      <c r="I39" s="527"/>
      <c r="J39" s="527"/>
    </row>
    <row r="40" spans="1:12" s="34" customFormat="1" ht="7.5" customHeight="1">
      <c r="A40" s="228"/>
      <c r="B40" s="65"/>
      <c r="C40" s="65"/>
      <c r="D40" s="65"/>
      <c r="E40" s="65"/>
    </row>
    <row r="41" spans="1:12" s="34" customFormat="1">
      <c r="A41" s="228"/>
      <c r="B41" s="65" t="s">
        <v>1</v>
      </c>
      <c r="C41" s="65" t="s">
        <v>3</v>
      </c>
      <c r="D41" s="65"/>
      <c r="E41" s="65"/>
    </row>
    <row r="42" spans="1:12" s="34" customFormat="1" ht="7.5" customHeight="1">
      <c r="A42" s="228"/>
      <c r="B42" s="65"/>
      <c r="C42" s="65"/>
      <c r="D42" s="65"/>
      <c r="E42" s="65"/>
    </row>
    <row r="43" spans="1:12" s="34" customFormat="1">
      <c r="A43" s="228">
        <f>IF(F43="",1,0)</f>
        <v>1</v>
      </c>
      <c r="C43" s="65" t="s">
        <v>27</v>
      </c>
      <c r="D43" s="65"/>
      <c r="E43" s="65"/>
      <c r="F43" s="521"/>
      <c r="G43" s="521"/>
      <c r="H43" s="521"/>
      <c r="I43" s="521"/>
      <c r="J43" s="521"/>
      <c r="K43" s="521"/>
      <c r="L43" s="521"/>
    </row>
    <row r="44" spans="1:12" s="34" customFormat="1" ht="7.5" customHeight="1">
      <c r="A44" s="228"/>
      <c r="B44" s="65"/>
      <c r="C44" s="65"/>
      <c r="D44" s="65"/>
      <c r="E44" s="65"/>
    </row>
    <row r="45" spans="1:12" s="34" customFormat="1">
      <c r="A45" s="228">
        <f>IF(F45="",1,0)</f>
        <v>1</v>
      </c>
      <c r="C45" s="65" t="s">
        <v>28</v>
      </c>
      <c r="D45" s="65"/>
      <c r="E45" s="65"/>
      <c r="F45" s="521"/>
      <c r="G45" s="521"/>
      <c r="H45" s="67"/>
      <c r="J45" s="65"/>
      <c r="K45" s="65"/>
      <c r="L45" s="65"/>
    </row>
    <row r="46" spans="1:12" s="34" customFormat="1">
      <c r="A46" s="228"/>
      <c r="C46" s="68" t="s">
        <v>66</v>
      </c>
      <c r="D46" s="65"/>
      <c r="E46" s="65"/>
      <c r="F46" s="65"/>
      <c r="G46" s="65"/>
      <c r="H46" s="65"/>
      <c r="I46" s="65"/>
      <c r="J46" s="65"/>
      <c r="K46" s="65"/>
      <c r="L46" s="65"/>
    </row>
    <row r="47" spans="1:12" s="34" customFormat="1" ht="7.5" customHeight="1">
      <c r="A47" s="228"/>
      <c r="B47" s="65"/>
      <c r="C47" s="65"/>
      <c r="D47" s="65"/>
      <c r="E47" s="65"/>
    </row>
    <row r="48" spans="1:12" s="34" customFormat="1">
      <c r="B48" s="65" t="s">
        <v>1</v>
      </c>
      <c r="C48" s="65" t="s">
        <v>136</v>
      </c>
      <c r="D48" s="65"/>
      <c r="E48" s="65"/>
      <c r="G48" s="69"/>
      <c r="H48" s="69"/>
      <c r="I48" s="69"/>
      <c r="J48" s="69"/>
      <c r="K48" s="69"/>
      <c r="L48" s="69"/>
    </row>
    <row r="49" spans="1:13" s="34" customFormat="1" ht="7.5" customHeight="1">
      <c r="A49" s="228"/>
      <c r="B49" s="65"/>
      <c r="C49" s="65"/>
      <c r="D49" s="65"/>
      <c r="E49" s="65"/>
    </row>
    <row r="50" spans="1:13" s="34" customFormat="1" ht="15" customHeight="1">
      <c r="A50" s="228">
        <f>IF(G50="",1,0)</f>
        <v>1</v>
      </c>
      <c r="B50" s="65"/>
      <c r="C50" s="65" t="s">
        <v>137</v>
      </c>
      <c r="D50" s="65"/>
      <c r="E50" s="65"/>
      <c r="G50" s="521"/>
      <c r="H50" s="521"/>
      <c r="I50" s="521"/>
      <c r="J50" s="521"/>
      <c r="K50" s="521"/>
      <c r="L50" s="521"/>
    </row>
    <row r="51" spans="1:13" s="34" customFormat="1" ht="27.75" customHeight="1">
      <c r="A51" s="228"/>
      <c r="B51" s="65"/>
      <c r="C51" s="65"/>
      <c r="D51" s="65"/>
      <c r="E51" s="65"/>
    </row>
    <row r="52" spans="1:13" s="216" customFormat="1" ht="24" customHeight="1">
      <c r="A52" s="232"/>
      <c r="B52" s="218" t="s">
        <v>247</v>
      </c>
      <c r="D52" s="218"/>
      <c r="E52" s="218"/>
    </row>
    <row r="53" spans="1:13" s="34" customFormat="1" ht="9.9499999999999993" customHeight="1">
      <c r="A53" s="228"/>
    </row>
    <row r="54" spans="1:13" s="34" customFormat="1">
      <c r="A54" s="228"/>
      <c r="B54" s="70" t="s">
        <v>20</v>
      </c>
      <c r="C54" s="222" t="s">
        <v>337</v>
      </c>
      <c r="F54" s="211" t="s">
        <v>233</v>
      </c>
      <c r="L54" s="221"/>
    </row>
    <row r="55" spans="1:13" s="34" customFormat="1" ht="13.5" customHeight="1">
      <c r="A55" s="228"/>
      <c r="B55" s="79"/>
      <c r="F55" s="211" t="s">
        <v>234</v>
      </c>
      <c r="K55" s="65"/>
    </row>
    <row r="56" spans="1:13" s="34" customFormat="1" ht="6.75" customHeight="1">
      <c r="A56" s="228"/>
      <c r="B56" s="79"/>
      <c r="K56" s="65"/>
    </row>
    <row r="57" spans="1:13" s="34" customFormat="1">
      <c r="A57" s="228"/>
      <c r="B57" s="70" t="s">
        <v>20</v>
      </c>
      <c r="C57" s="222" t="s">
        <v>249</v>
      </c>
      <c r="F57" s="224" t="s">
        <v>338</v>
      </c>
    </row>
    <row r="58" spans="1:13" s="216" customFormat="1" ht="44.25" customHeight="1">
      <c r="A58" s="232"/>
      <c r="B58" s="218" t="s">
        <v>235</v>
      </c>
      <c r="D58" s="218"/>
      <c r="E58" s="218"/>
    </row>
    <row r="59" spans="1:13" s="34" customFormat="1" ht="12.75">
      <c r="A59" s="228"/>
    </row>
    <row r="60" spans="1:13" s="34" customFormat="1">
      <c r="A60" s="228"/>
      <c r="B60" s="220" t="s">
        <v>1</v>
      </c>
      <c r="C60" s="58" t="s">
        <v>339</v>
      </c>
      <c r="D60" s="65"/>
      <c r="E60" s="65"/>
      <c r="L60" s="221"/>
    </row>
    <row r="61" spans="1:13" s="34" customFormat="1" ht="12.75" customHeight="1">
      <c r="B61" s="530"/>
      <c r="C61" s="530"/>
      <c r="D61" s="530"/>
      <c r="E61" s="530"/>
      <c r="F61" s="530"/>
      <c r="G61" s="530"/>
      <c r="H61" s="530"/>
      <c r="I61" s="530"/>
      <c r="J61" s="530"/>
      <c r="K61" s="530"/>
      <c r="L61" s="530"/>
      <c r="M61" s="530"/>
    </row>
    <row r="62" spans="1:13" s="34" customFormat="1">
      <c r="A62" s="228"/>
      <c r="B62" s="79" t="s">
        <v>1</v>
      </c>
      <c r="C62" s="65" t="s">
        <v>340</v>
      </c>
      <c r="D62" s="65"/>
      <c r="E62" s="65"/>
    </row>
    <row r="63" spans="1:13" s="34" customFormat="1" ht="7.5" customHeight="1">
      <c r="A63" s="228"/>
    </row>
    <row r="64" spans="1:13" s="65" customFormat="1" ht="12.75" customHeight="1">
      <c r="A64" s="233">
        <f>IF(C64="",1,0)</f>
        <v>1</v>
      </c>
      <c r="C64" s="528"/>
      <c r="D64" s="529"/>
      <c r="E64" s="529"/>
      <c r="F64" s="529"/>
      <c r="G64" s="529"/>
      <c r="H64" s="529"/>
      <c r="I64" s="529"/>
      <c r="J64" s="529"/>
      <c r="K64" s="529"/>
      <c r="L64" s="529"/>
    </row>
    <row r="65" spans="1:12" s="65" customFormat="1">
      <c r="A65" s="233"/>
      <c r="C65" s="529"/>
      <c r="D65" s="529"/>
      <c r="E65" s="529"/>
      <c r="F65" s="529"/>
      <c r="G65" s="529"/>
      <c r="H65" s="529"/>
      <c r="I65" s="529"/>
      <c r="J65" s="529"/>
      <c r="K65" s="529"/>
      <c r="L65" s="529"/>
    </row>
    <row r="66" spans="1:12" s="65" customFormat="1">
      <c r="A66" s="233"/>
      <c r="C66" s="529"/>
      <c r="D66" s="529"/>
      <c r="E66" s="529"/>
      <c r="F66" s="529"/>
      <c r="G66" s="529"/>
      <c r="H66" s="529"/>
      <c r="I66" s="529"/>
      <c r="J66" s="529"/>
      <c r="K66" s="529"/>
      <c r="L66" s="529"/>
    </row>
    <row r="67" spans="1:12" s="65" customFormat="1">
      <c r="A67" s="233"/>
      <c r="C67" s="529"/>
      <c r="D67" s="529"/>
      <c r="E67" s="529"/>
      <c r="F67" s="529"/>
      <c r="G67" s="529"/>
      <c r="H67" s="529"/>
      <c r="I67" s="529"/>
      <c r="J67" s="529"/>
      <c r="K67" s="529"/>
      <c r="L67" s="529"/>
    </row>
    <row r="68" spans="1:12" s="65" customFormat="1">
      <c r="A68" s="233"/>
      <c r="C68" s="529"/>
      <c r="D68" s="529"/>
      <c r="E68" s="529"/>
      <c r="F68" s="529"/>
      <c r="G68" s="529"/>
      <c r="H68" s="529"/>
      <c r="I68" s="529"/>
      <c r="J68" s="529"/>
      <c r="K68" s="529"/>
      <c r="L68" s="529"/>
    </row>
    <row r="69" spans="1:12" s="65" customFormat="1">
      <c r="A69" s="233"/>
      <c r="C69" s="529"/>
      <c r="D69" s="529"/>
      <c r="E69" s="529"/>
      <c r="F69" s="529"/>
      <c r="G69" s="529"/>
      <c r="H69" s="529"/>
      <c r="I69" s="529"/>
      <c r="J69" s="529"/>
      <c r="K69" s="529"/>
      <c r="L69" s="529"/>
    </row>
    <row r="70" spans="1:12" s="65" customFormat="1">
      <c r="A70" s="233"/>
      <c r="C70" s="529"/>
      <c r="D70" s="529"/>
      <c r="E70" s="529"/>
      <c r="F70" s="529"/>
      <c r="G70" s="529"/>
      <c r="H70" s="529"/>
      <c r="I70" s="529"/>
      <c r="J70" s="529"/>
      <c r="K70" s="529"/>
      <c r="L70" s="529"/>
    </row>
    <row r="71" spans="1:12" s="216" customFormat="1" ht="23.25" customHeight="1">
      <c r="A71" s="232"/>
      <c r="B71" s="214" t="s">
        <v>255</v>
      </c>
      <c r="C71" s="215"/>
      <c r="D71" s="215"/>
      <c r="E71" s="215"/>
      <c r="F71" s="215"/>
      <c r="G71" s="215"/>
      <c r="H71" s="215"/>
      <c r="I71" s="215"/>
      <c r="J71" s="215"/>
      <c r="K71" s="215"/>
      <c r="L71" s="215"/>
    </row>
    <row r="72" spans="1:12" s="282" customFormat="1" ht="15.75">
      <c r="A72" s="278"/>
      <c r="B72" s="279" t="s">
        <v>1</v>
      </c>
      <c r="C72" s="280" t="s">
        <v>341</v>
      </c>
      <c r="D72" s="281"/>
      <c r="E72" s="281"/>
      <c r="F72" s="281"/>
      <c r="G72" s="281"/>
      <c r="H72" s="281"/>
      <c r="I72" s="281"/>
      <c r="J72" s="281"/>
      <c r="K72" s="281"/>
      <c r="L72" s="281"/>
    </row>
    <row r="73" spans="1:12" s="282" customFormat="1" ht="4.5" customHeight="1">
      <c r="A73" s="278"/>
      <c r="B73" s="452"/>
      <c r="C73" s="453"/>
      <c r="D73" s="454"/>
      <c r="E73" s="454"/>
      <c r="F73" s="454"/>
      <c r="G73" s="454"/>
      <c r="H73" s="454"/>
      <c r="I73" s="454"/>
      <c r="J73" s="454"/>
      <c r="K73" s="454"/>
      <c r="L73" s="454"/>
    </row>
    <row r="74" spans="1:12" s="285" customFormat="1">
      <c r="A74" s="283"/>
      <c r="B74" s="284" t="s">
        <v>281</v>
      </c>
      <c r="K74" s="458" t="s">
        <v>330</v>
      </c>
      <c r="L74" s="458" t="s">
        <v>342</v>
      </c>
    </row>
    <row r="75" spans="1:12" s="285" customFormat="1" ht="15" customHeight="1">
      <c r="A75" s="283">
        <f>IF(K75="",1,0)</f>
        <v>1</v>
      </c>
      <c r="B75" s="285" t="s">
        <v>280</v>
      </c>
      <c r="I75" s="440"/>
      <c r="J75" s="460" t="s">
        <v>359</v>
      </c>
      <c r="K75" s="286"/>
      <c r="L75" s="439"/>
    </row>
    <row r="76" spans="1:12" s="285" customFormat="1" ht="15" customHeight="1">
      <c r="A76" s="283"/>
      <c r="I76" s="440"/>
      <c r="J76" s="460" t="s">
        <v>331</v>
      </c>
      <c r="K76" s="455"/>
      <c r="L76" s="439"/>
    </row>
    <row r="77" spans="1:12" s="65" customFormat="1" ht="15" customHeight="1">
      <c r="A77" s="233"/>
      <c r="I77" s="440"/>
      <c r="J77" s="460" t="s">
        <v>332</v>
      </c>
      <c r="K77" s="455"/>
      <c r="L77" s="439"/>
    </row>
    <row r="78" spans="1:12" s="65" customFormat="1" ht="15" customHeight="1">
      <c r="A78" s="233"/>
      <c r="I78" s="440"/>
      <c r="J78" s="460" t="s">
        <v>357</v>
      </c>
      <c r="K78" s="455"/>
      <c r="L78" s="439"/>
    </row>
    <row r="79" spans="1:12" s="65" customFormat="1" ht="15" customHeight="1">
      <c r="A79" s="233"/>
      <c r="I79" s="440"/>
      <c r="J79" s="461" t="s">
        <v>358</v>
      </c>
      <c r="K79" s="455"/>
      <c r="L79" s="439"/>
    </row>
    <row r="80" spans="1:12" s="34" customFormat="1" ht="15.75">
      <c r="A80" s="228"/>
      <c r="B80" s="223" t="s">
        <v>1</v>
      </c>
      <c r="C80" s="74" t="s">
        <v>44</v>
      </c>
      <c r="D80" s="71"/>
      <c r="E80" s="71"/>
      <c r="F80" s="71"/>
      <c r="G80" s="71"/>
      <c r="H80" s="71"/>
      <c r="I80" s="71"/>
      <c r="J80" s="71"/>
      <c r="K80" s="71"/>
      <c r="L80" s="71"/>
    </row>
    <row r="81" spans="1:12" s="34" customFormat="1" ht="3.75" customHeight="1">
      <c r="A81" s="228"/>
    </row>
    <row r="82" spans="1:12" s="65" customFormat="1">
      <c r="A82" s="233"/>
      <c r="B82" s="58" t="s">
        <v>45</v>
      </c>
    </row>
    <row r="83" spans="1:12" s="65" customFormat="1">
      <c r="A83" s="233" t="e">
        <f>IF(AND(OR(#REF!="Non",#REF!=""),L83=""),1,0)</f>
        <v>#REF!</v>
      </c>
      <c r="B83" s="65" t="s">
        <v>46</v>
      </c>
      <c r="L83" s="295"/>
    </row>
    <row r="84" spans="1:12" s="65" customFormat="1" ht="3.75" customHeight="1">
      <c r="A84" s="233"/>
    </row>
    <row r="85" spans="1:12" s="54" customFormat="1">
      <c r="A85" s="234">
        <f>IF(L83="Non",IF(L85="",1,0),0)</f>
        <v>0</v>
      </c>
      <c r="B85" s="75" t="s">
        <v>29</v>
      </c>
      <c r="D85" s="55"/>
      <c r="E85" s="55" t="s">
        <v>30</v>
      </c>
      <c r="L85" s="95"/>
    </row>
    <row r="86" spans="1:12" s="65" customFormat="1" ht="3.75" customHeight="1">
      <c r="A86" s="233"/>
    </row>
    <row r="87" spans="1:12" s="26" customFormat="1">
      <c r="A87" s="287">
        <f>IF(L83="Oui",IF(L87="",1,0),0)</f>
        <v>0</v>
      </c>
      <c r="B87" s="288" t="s">
        <v>31</v>
      </c>
      <c r="E87" s="26" t="s">
        <v>282</v>
      </c>
      <c r="L87" s="286"/>
    </row>
    <row r="88" spans="1:12" s="65" customFormat="1" ht="12" customHeight="1">
      <c r="A88" s="233"/>
    </row>
    <row r="89" spans="1:12" s="34" customFormat="1" ht="15.75">
      <c r="A89" s="228"/>
      <c r="B89" s="223" t="s">
        <v>1</v>
      </c>
      <c r="C89" s="74" t="s">
        <v>283</v>
      </c>
      <c r="D89" s="71"/>
      <c r="E89" s="71"/>
      <c r="F89" s="71"/>
      <c r="G89" s="71"/>
      <c r="H89" s="71"/>
      <c r="I89" s="71"/>
      <c r="J89" s="71"/>
      <c r="K89" s="71"/>
      <c r="L89" s="71"/>
    </row>
    <row r="90" spans="1:12" s="34" customFormat="1" ht="3.75" customHeight="1">
      <c r="A90" s="228"/>
    </row>
    <row r="91" spans="1:12" s="65" customFormat="1">
      <c r="A91" s="233" t="e">
        <f>IF(AND(OR(#REF!="Non",#REF!=""),L91=""),1,0)</f>
        <v>#REF!</v>
      </c>
      <c r="B91" s="65" t="s">
        <v>284</v>
      </c>
      <c r="L91" s="295"/>
    </row>
    <row r="92" spans="1:12" s="65" customFormat="1" ht="3.75" customHeight="1">
      <c r="A92" s="233"/>
    </row>
    <row r="93" spans="1:12" s="54" customFormat="1">
      <c r="A93" s="234">
        <f>IF(L91="Non",IF(L93="",1,0),0)</f>
        <v>0</v>
      </c>
      <c r="B93" s="75" t="s">
        <v>29</v>
      </c>
      <c r="D93" s="55"/>
      <c r="E93" s="55" t="s">
        <v>30</v>
      </c>
      <c r="L93" s="95"/>
    </row>
    <row r="94" spans="1:12" s="65" customFormat="1" ht="3.75" customHeight="1">
      <c r="A94" s="233"/>
    </row>
    <row r="95" spans="1:12" s="26" customFormat="1">
      <c r="A95" s="287">
        <f>IF(L91="Oui",IF(L95="",1,0),0)</f>
        <v>0</v>
      </c>
      <c r="B95" s="288" t="s">
        <v>31</v>
      </c>
      <c r="E95" s="26" t="s">
        <v>282</v>
      </c>
      <c r="L95" s="286"/>
    </row>
    <row r="96" spans="1:12" s="65" customFormat="1" ht="12" customHeight="1">
      <c r="A96" s="233"/>
    </row>
    <row r="97" spans="1:12" s="34" customFormat="1" ht="15.75">
      <c r="A97" s="228"/>
      <c r="B97" s="223" t="s">
        <v>1</v>
      </c>
      <c r="C97" s="74" t="s">
        <v>47</v>
      </c>
      <c r="D97" s="71"/>
      <c r="E97" s="71"/>
      <c r="F97" s="71"/>
      <c r="G97" s="71"/>
      <c r="H97" s="71"/>
      <c r="I97" s="71"/>
      <c r="J97" s="71"/>
      <c r="K97" s="71"/>
      <c r="L97" s="71"/>
    </row>
    <row r="98" spans="1:12" s="34" customFormat="1" ht="3.75" customHeight="1">
      <c r="A98" s="228"/>
    </row>
    <row r="99" spans="1:12" s="65" customFormat="1">
      <c r="A99" s="233" t="e">
        <f>IF(AND(OR(#REF!="Non",#REF!=""),L99=""),1,0)</f>
        <v>#REF!</v>
      </c>
      <c r="B99" s="65" t="s">
        <v>285</v>
      </c>
      <c r="L99" s="295"/>
    </row>
    <row r="100" spans="1:12" s="65" customFormat="1" ht="3.75" customHeight="1">
      <c r="A100" s="233"/>
    </row>
    <row r="101" spans="1:12" s="54" customFormat="1">
      <c r="A101" s="234">
        <f>IF(L99="Non",IF(L101="",1,0),0)</f>
        <v>0</v>
      </c>
      <c r="B101" s="75" t="s">
        <v>29</v>
      </c>
      <c r="D101" s="55"/>
      <c r="E101" s="55" t="s">
        <v>30</v>
      </c>
      <c r="L101" s="95"/>
    </row>
    <row r="102" spans="1:12" s="65" customFormat="1" ht="3.75" customHeight="1">
      <c r="A102" s="233"/>
    </row>
    <row r="103" spans="1:12" s="26" customFormat="1">
      <c r="A103" s="287">
        <f>IF(L99="Oui",IF(L103="",1,0),0)</f>
        <v>0</v>
      </c>
      <c r="B103" s="288" t="s">
        <v>31</v>
      </c>
      <c r="E103" s="26" t="s">
        <v>282</v>
      </c>
      <c r="L103" s="286"/>
    </row>
    <row r="104" spans="1:12" s="65" customFormat="1" ht="12" customHeight="1">
      <c r="A104" s="233"/>
    </row>
    <row r="105" spans="1:12" s="34" customFormat="1" ht="15.75">
      <c r="A105" s="228"/>
      <c r="B105" s="223" t="s">
        <v>1</v>
      </c>
      <c r="C105" s="74" t="s">
        <v>286</v>
      </c>
      <c r="D105" s="71"/>
      <c r="E105" s="71"/>
      <c r="F105" s="71"/>
      <c r="G105" s="71"/>
      <c r="H105" s="71"/>
      <c r="I105" s="71"/>
      <c r="J105" s="71"/>
      <c r="K105" s="71"/>
      <c r="L105" s="71"/>
    </row>
    <row r="106" spans="1:12" s="34" customFormat="1" ht="7.5" customHeight="1">
      <c r="A106" s="228"/>
    </row>
    <row r="107" spans="1:12" s="65" customFormat="1">
      <c r="A107" s="233">
        <f>IF(L107="",1,0)</f>
        <v>1</v>
      </c>
      <c r="B107" s="55" t="s">
        <v>32</v>
      </c>
      <c r="L107" s="95"/>
    </row>
    <row r="108" spans="1:12" s="65" customFormat="1">
      <c r="A108" s="233">
        <f>IF(AND(L107="Oui",G108=""),1,0)</f>
        <v>0</v>
      </c>
      <c r="B108" s="65" t="s">
        <v>33</v>
      </c>
      <c r="G108" s="531"/>
      <c r="H108" s="532"/>
      <c r="I108" s="532"/>
      <c r="J108" s="533"/>
    </row>
    <row r="109" spans="1:12" s="65" customFormat="1" ht="3.75" customHeight="1">
      <c r="A109" s="233"/>
    </row>
    <row r="110" spans="1:12" s="54" customFormat="1">
      <c r="A110" s="55">
        <f>IF(L107="Non",IF(L110="",1,0),0)</f>
        <v>0</v>
      </c>
      <c r="B110" s="75" t="s">
        <v>29</v>
      </c>
      <c r="D110" s="55"/>
      <c r="E110" s="55" t="s">
        <v>30</v>
      </c>
      <c r="L110" s="95"/>
    </row>
    <row r="111" spans="1:12" s="65" customFormat="1" ht="3.75" customHeight="1">
      <c r="A111" s="233"/>
    </row>
    <row r="112" spans="1:12" s="26" customFormat="1">
      <c r="A112" s="287">
        <f>IF(L108="Oui",IF(L112="",1,0),0)</f>
        <v>0</v>
      </c>
      <c r="B112" s="288" t="s">
        <v>31</v>
      </c>
      <c r="E112" s="26" t="s">
        <v>282</v>
      </c>
      <c r="L112" s="286"/>
    </row>
    <row r="113" spans="1:13" s="34" customFormat="1" ht="27.75" customHeight="1">
      <c r="A113" s="228"/>
      <c r="B113" s="65"/>
      <c r="C113" s="65"/>
      <c r="D113" s="65"/>
      <c r="E113" s="65"/>
    </row>
    <row r="114" spans="1:13" s="54" customFormat="1" ht="30" customHeight="1">
      <c r="A114" s="234"/>
      <c r="B114" s="213" t="s">
        <v>287</v>
      </c>
      <c r="C114" s="98"/>
      <c r="D114" s="98"/>
      <c r="E114" s="98"/>
      <c r="F114" s="98"/>
      <c r="G114" s="98"/>
      <c r="H114" s="98"/>
      <c r="I114" s="98"/>
      <c r="J114" s="98"/>
      <c r="K114" s="98"/>
      <c r="L114" s="98"/>
    </row>
    <row r="115" spans="1:13" s="54" customFormat="1">
      <c r="A115" s="234"/>
      <c r="B115" s="55" t="s">
        <v>1</v>
      </c>
      <c r="C115" s="212" t="s">
        <v>248</v>
      </c>
    </row>
    <row r="116" spans="1:13" s="54" customFormat="1">
      <c r="A116" s="234"/>
      <c r="B116" s="235"/>
      <c r="C116" s="55"/>
    </row>
    <row r="117" spans="1:13" s="65" customFormat="1" ht="12.75" customHeight="1">
      <c r="A117" s="233">
        <f>IF(C117="",1,0)</f>
        <v>1</v>
      </c>
      <c r="C117" s="528"/>
      <c r="D117" s="529"/>
      <c r="E117" s="529"/>
      <c r="F117" s="529"/>
      <c r="G117" s="529"/>
      <c r="H117" s="529"/>
      <c r="I117" s="529"/>
      <c r="J117" s="529"/>
      <c r="K117" s="529"/>
      <c r="L117" s="529"/>
    </row>
    <row r="118" spans="1:13" s="65" customFormat="1">
      <c r="A118" s="233"/>
      <c r="C118" s="529"/>
      <c r="D118" s="529"/>
      <c r="E118" s="529"/>
      <c r="F118" s="529"/>
      <c r="G118" s="529"/>
      <c r="H118" s="529"/>
      <c r="I118" s="529"/>
      <c r="J118" s="529"/>
      <c r="K118" s="529"/>
      <c r="L118" s="529"/>
    </row>
    <row r="119" spans="1:13" s="65" customFormat="1">
      <c r="A119" s="233"/>
      <c r="C119" s="529"/>
      <c r="D119" s="529"/>
      <c r="E119" s="529"/>
      <c r="F119" s="529"/>
      <c r="G119" s="529"/>
      <c r="H119" s="529"/>
      <c r="I119" s="529"/>
      <c r="J119" s="529"/>
      <c r="K119" s="529"/>
      <c r="L119" s="529"/>
    </row>
    <row r="120" spans="1:13" s="65" customFormat="1">
      <c r="A120" s="233"/>
      <c r="C120" s="529"/>
      <c r="D120" s="529"/>
      <c r="E120" s="529"/>
      <c r="F120" s="529"/>
      <c r="G120" s="529"/>
      <c r="H120" s="529"/>
      <c r="I120" s="529"/>
      <c r="J120" s="529"/>
      <c r="K120" s="529"/>
      <c r="L120" s="529"/>
    </row>
    <row r="121" spans="1:13" s="65" customFormat="1">
      <c r="A121" s="233"/>
      <c r="C121" s="529"/>
      <c r="D121" s="529"/>
      <c r="E121" s="529"/>
      <c r="F121" s="529"/>
      <c r="G121" s="529"/>
      <c r="H121" s="529"/>
      <c r="I121" s="529"/>
      <c r="J121" s="529"/>
      <c r="K121" s="529"/>
      <c r="L121" s="529"/>
    </row>
    <row r="122" spans="1:13" s="65" customFormat="1">
      <c r="A122" s="233"/>
      <c r="C122" s="529"/>
      <c r="D122" s="529"/>
      <c r="E122" s="529"/>
      <c r="F122" s="529"/>
      <c r="G122" s="529"/>
      <c r="H122" s="529"/>
      <c r="I122" s="529"/>
      <c r="J122" s="529"/>
      <c r="K122" s="529"/>
      <c r="L122" s="529"/>
    </row>
    <row r="123" spans="1:13" s="65" customFormat="1">
      <c r="A123" s="233"/>
      <c r="C123" s="529"/>
      <c r="D123" s="529"/>
      <c r="E123" s="529"/>
      <c r="F123" s="529"/>
      <c r="G123" s="529"/>
      <c r="H123" s="529"/>
      <c r="I123" s="529"/>
      <c r="J123" s="529"/>
      <c r="K123" s="529"/>
      <c r="L123" s="529"/>
    </row>
    <row r="124" spans="1:13" s="421" customFormat="1">
      <c r="A124" s="420"/>
      <c r="C124" s="422"/>
      <c r="D124" s="422"/>
      <c r="E124" s="422"/>
      <c r="F124" s="422"/>
      <c r="G124" s="422"/>
      <c r="H124" s="422"/>
      <c r="I124" s="422"/>
      <c r="J124" s="422"/>
      <c r="K124" s="422"/>
      <c r="L124" s="422"/>
    </row>
    <row r="125" spans="1:13" s="54" customFormat="1" ht="12.75">
      <c r="A125" s="234"/>
    </row>
    <row r="126" spans="1:13" s="54" customFormat="1" ht="15.75" thickBot="1">
      <c r="A126" s="234"/>
      <c r="B126" s="55" t="s">
        <v>1</v>
      </c>
      <c r="C126" s="55" t="s">
        <v>58</v>
      </c>
      <c r="K126" s="235"/>
      <c r="L126" s="77"/>
      <c r="M126" s="235"/>
    </row>
    <row r="127" spans="1:13" s="54" customFormat="1" ht="15.75" thickBot="1">
      <c r="A127" s="234"/>
      <c r="B127" s="55"/>
      <c r="C127" s="534" t="s">
        <v>59</v>
      </c>
      <c r="D127" s="534"/>
      <c r="E127" s="534"/>
      <c r="F127" s="534"/>
      <c r="H127" s="235"/>
      <c r="J127" s="78" t="str">
        <f>IF('[1]Calcul Dommage'!L67=0,"Onglet Calcul Dommage à compléter","")</f>
        <v>Onglet Calcul Dommage à compléter</v>
      </c>
      <c r="K127" s="79" t="s">
        <v>34</v>
      </c>
      <c r="L127" s="80">
        <f>'Calcul Dommage'!L85</f>
        <v>0</v>
      </c>
      <c r="M127" s="235"/>
    </row>
    <row r="128" spans="1:13" s="426" customFormat="1">
      <c r="A128" s="423"/>
      <c r="B128" s="424"/>
      <c r="C128" s="425"/>
      <c r="D128" s="425"/>
      <c r="E128" s="425"/>
      <c r="F128" s="425"/>
      <c r="H128" s="427"/>
      <c r="J128" s="428"/>
      <c r="K128" s="429"/>
      <c r="L128" s="430"/>
      <c r="M128" s="427"/>
    </row>
    <row r="129" spans="1:12" s="54" customFormat="1" ht="12.75">
      <c r="A129" s="234"/>
    </row>
    <row r="130" spans="1:12" s="54" customFormat="1">
      <c r="A130" s="234">
        <f>IF(L130="",1,IF(AND(L130="Non",I133=""),1,0))</f>
        <v>1</v>
      </c>
      <c r="B130" s="55" t="s">
        <v>1</v>
      </c>
      <c r="C130" s="535" t="s">
        <v>51</v>
      </c>
      <c r="D130" s="535"/>
      <c r="E130" s="535"/>
      <c r="F130" s="535"/>
      <c r="G130" s="535"/>
      <c r="H130" s="535"/>
      <c r="I130" s="535"/>
      <c r="J130" s="535"/>
      <c r="K130" s="34"/>
      <c r="L130" s="95"/>
    </row>
    <row r="131" spans="1:12" s="54" customFormat="1" ht="18.600000000000001" customHeight="1">
      <c r="A131" s="234"/>
      <c r="B131" s="55"/>
      <c r="C131" s="536" t="s">
        <v>343</v>
      </c>
      <c r="D131" s="536"/>
      <c r="E131" s="536"/>
      <c r="F131" s="536"/>
      <c r="G131" s="536"/>
      <c r="H131" s="536"/>
      <c r="I131" s="536"/>
      <c r="J131" s="536"/>
      <c r="K131" s="34"/>
      <c r="L131" s="34"/>
    </row>
    <row r="132" spans="1:12" s="54" customFormat="1">
      <c r="A132" s="234"/>
      <c r="B132" s="55"/>
      <c r="C132" s="536" t="s">
        <v>52</v>
      </c>
      <c r="D132" s="536"/>
      <c r="E132" s="536"/>
      <c r="F132" s="536"/>
      <c r="G132" s="536"/>
      <c r="H132" s="536"/>
      <c r="I132" s="536"/>
      <c r="J132" s="536"/>
      <c r="K132" s="34"/>
      <c r="L132" s="34"/>
    </row>
    <row r="133" spans="1:12" s="65" customFormat="1">
      <c r="A133" s="233"/>
      <c r="C133" s="72" t="s">
        <v>53</v>
      </c>
      <c r="E133" s="54"/>
      <c r="H133" s="81"/>
      <c r="I133" s="537"/>
      <c r="J133" s="537"/>
      <c r="K133" s="537"/>
      <c r="L133" s="537"/>
    </row>
    <row r="134" spans="1:12" s="34" customFormat="1" ht="18" customHeight="1">
      <c r="A134" s="228"/>
    </row>
    <row r="135" spans="1:12" s="34" customFormat="1" ht="18" customHeight="1">
      <c r="A135" s="33"/>
    </row>
    <row r="136" spans="1:12" s="54" customFormat="1">
      <c r="A136" s="57"/>
      <c r="B136" s="55"/>
    </row>
    <row r="137" spans="1:12" s="54" customFormat="1">
      <c r="A137" s="57"/>
      <c r="B137" s="55"/>
    </row>
    <row r="138" spans="1:12" s="54" customFormat="1">
      <c r="A138" s="57"/>
      <c r="B138" s="55"/>
    </row>
    <row r="139" spans="1:12" s="54" customFormat="1">
      <c r="A139" s="57"/>
      <c r="B139" s="55"/>
    </row>
    <row r="140" spans="1:12" s="54" customFormat="1" ht="6.75" customHeight="1">
      <c r="A140" s="57"/>
    </row>
    <row r="141" spans="1:12" s="54" customFormat="1" ht="14.25">
      <c r="A141" s="57"/>
      <c r="B141" s="82"/>
      <c r="C141" s="83"/>
    </row>
    <row r="142" spans="1:12" s="54" customFormat="1" ht="14.25">
      <c r="A142" s="57"/>
      <c r="B142" s="82"/>
      <c r="C142" s="83"/>
    </row>
    <row r="143" spans="1:12" s="54" customFormat="1" ht="14.25">
      <c r="A143" s="57"/>
      <c r="B143" s="82"/>
      <c r="C143" s="83"/>
    </row>
    <row r="144" spans="1:12" s="54" customFormat="1" ht="14.25">
      <c r="A144" s="57"/>
      <c r="B144" s="82"/>
      <c r="C144" s="83"/>
    </row>
    <row r="145" spans="1:3" s="54" customFormat="1" ht="14.25">
      <c r="A145" s="57"/>
      <c r="B145" s="82"/>
      <c r="C145" s="83"/>
    </row>
    <row r="146" spans="1:3" s="54" customFormat="1" ht="14.25">
      <c r="A146" s="57"/>
      <c r="B146" s="82"/>
      <c r="C146" s="83"/>
    </row>
    <row r="147" spans="1:3" s="54" customFormat="1" ht="14.25">
      <c r="A147" s="57"/>
      <c r="B147" s="82"/>
      <c r="C147" s="83"/>
    </row>
    <row r="148" spans="1:3" s="83" customFormat="1" ht="14.25">
      <c r="A148" s="84"/>
      <c r="B148" s="82"/>
    </row>
    <row r="149" spans="1:3" s="83" customFormat="1" ht="14.25">
      <c r="A149" s="84"/>
      <c r="B149" s="82"/>
    </row>
    <row r="150" spans="1:3" s="83" customFormat="1" ht="14.25">
      <c r="A150" s="84"/>
      <c r="B150" s="82"/>
    </row>
    <row r="151" spans="1:3" s="83" customFormat="1" ht="14.25">
      <c r="A151" s="84"/>
      <c r="B151" s="82"/>
    </row>
    <row r="152" spans="1:3" s="54" customFormat="1" ht="12.75">
      <c r="A152" s="57"/>
    </row>
    <row r="153" spans="1:3" s="54" customFormat="1" ht="12.75">
      <c r="A153" s="57"/>
    </row>
    <row r="154" spans="1:3" s="54" customFormat="1" ht="16.5">
      <c r="A154" s="57"/>
      <c r="B154" s="85"/>
    </row>
    <row r="155" spans="1:3" s="54" customFormat="1" ht="3" customHeight="1">
      <c r="A155" s="57"/>
    </row>
    <row r="156" spans="1:3" s="54" customFormat="1">
      <c r="A156" s="57"/>
      <c r="B156" s="58"/>
    </row>
    <row r="157" spans="1:3" s="54" customFormat="1">
      <c r="A157" s="57"/>
      <c r="B157" s="58"/>
    </row>
    <row r="158" spans="1:3" s="54" customFormat="1" ht="6.75" customHeight="1">
      <c r="A158" s="57"/>
    </row>
    <row r="159" spans="1:3" s="54" customFormat="1">
      <c r="A159" s="57"/>
      <c r="B159" s="58"/>
    </row>
    <row r="160" spans="1:3" s="54" customFormat="1">
      <c r="A160" s="57"/>
      <c r="B160" s="58"/>
    </row>
    <row r="161" spans="1:3" s="54" customFormat="1">
      <c r="A161" s="57"/>
      <c r="B161" s="58"/>
    </row>
    <row r="162" spans="1:3" s="54" customFormat="1" ht="4.5" customHeight="1">
      <c r="A162" s="57"/>
    </row>
    <row r="163" spans="1:3">
      <c r="B163" s="58"/>
      <c r="C163" s="54"/>
    </row>
    <row r="164" spans="1:3">
      <c r="B164" s="58"/>
      <c r="C164" s="54"/>
    </row>
    <row r="165" spans="1:3">
      <c r="B165" s="58"/>
      <c r="C165" s="54"/>
    </row>
    <row r="166" spans="1:3" ht="4.5" customHeight="1">
      <c r="B166" s="54"/>
      <c r="C166" s="54"/>
    </row>
    <row r="167" spans="1:3">
      <c r="B167" s="58"/>
      <c r="C167" s="54"/>
    </row>
    <row r="168" spans="1:3">
      <c r="B168" s="58"/>
      <c r="C168" s="54"/>
    </row>
  </sheetData>
  <sheetProtection algorithmName="SHA-512" hashValue="DehwVw9VLCwKqpSYFeA7docvsCyPOMFWHt9qd/4Mbqhnx+BNf72kZBEuoyz8OfivLkLyrIprUUbnjR9drjRddg==" saltValue="xSaulXVwxNrj1GeriG6wjA==" spinCount="100000" sheet="1" formatCells="0" selectLockedCells="1"/>
  <mergeCells count="26">
    <mergeCell ref="C127:F127"/>
    <mergeCell ref="C130:J130"/>
    <mergeCell ref="C131:J131"/>
    <mergeCell ref="C132:J132"/>
    <mergeCell ref="I133:L133"/>
    <mergeCell ref="C117:L123"/>
    <mergeCell ref="G50:L50"/>
    <mergeCell ref="B61:M61"/>
    <mergeCell ref="C64:L70"/>
    <mergeCell ref="G108:J108"/>
    <mergeCell ref="J1:L1"/>
    <mergeCell ref="J2:L2"/>
    <mergeCell ref="F35:L35"/>
    <mergeCell ref="F43:L43"/>
    <mergeCell ref="F45:G45"/>
    <mergeCell ref="F25:L25"/>
    <mergeCell ref="F27:L27"/>
    <mergeCell ref="F29:L29"/>
    <mergeCell ref="F31:L31"/>
    <mergeCell ref="F33:L33"/>
    <mergeCell ref="F21:L21"/>
    <mergeCell ref="F17:L17"/>
    <mergeCell ref="F19:L19"/>
    <mergeCell ref="H10:L10"/>
    <mergeCell ref="H37:J37"/>
    <mergeCell ref="H39:J39"/>
  </mergeCells>
  <conditionalFormatting sqref="F21:L21 K75">
    <cfRule type="expression" dxfId="48" priority="105">
      <formula>$A21=1</formula>
    </cfRule>
  </conditionalFormatting>
  <conditionalFormatting sqref="F25:L25">
    <cfRule type="expression" dxfId="47" priority="104">
      <formula>$A25=1</formula>
    </cfRule>
  </conditionalFormatting>
  <conditionalFormatting sqref="F27:L27">
    <cfRule type="expression" dxfId="46" priority="103">
      <formula>$A27=1</formula>
    </cfRule>
  </conditionalFormatting>
  <conditionalFormatting sqref="F29:L29">
    <cfRule type="expression" dxfId="45" priority="102">
      <formula>$A29=1</formula>
    </cfRule>
  </conditionalFormatting>
  <conditionalFormatting sqref="F31:L31">
    <cfRule type="expression" dxfId="44" priority="101">
      <formula>$A31=1</formula>
    </cfRule>
  </conditionalFormatting>
  <conditionalFormatting sqref="F33:L33">
    <cfRule type="expression" dxfId="43" priority="100">
      <formula>$A33=1</formula>
    </cfRule>
  </conditionalFormatting>
  <conditionalFormatting sqref="H37:J37">
    <cfRule type="expression" dxfId="42" priority="99">
      <formula>$A37=1</formula>
    </cfRule>
  </conditionalFormatting>
  <conditionalFormatting sqref="H39:J39">
    <cfRule type="expression" dxfId="41" priority="98">
      <formula>$A39=1</formula>
    </cfRule>
  </conditionalFormatting>
  <conditionalFormatting sqref="F43:L43">
    <cfRule type="expression" dxfId="40" priority="97">
      <formula>$A43=1</formula>
    </cfRule>
  </conditionalFormatting>
  <conditionalFormatting sqref="F45:G45">
    <cfRule type="expression" dxfId="39" priority="96">
      <formula>$A45=1</formula>
    </cfRule>
  </conditionalFormatting>
  <conditionalFormatting sqref="C64:L70">
    <cfRule type="expression" dxfId="38" priority="95">
      <formula>$A64=1</formula>
    </cfRule>
  </conditionalFormatting>
  <conditionalFormatting sqref="C117:L124">
    <cfRule type="expression" dxfId="37" priority="89">
      <formula>$A117=1</formula>
    </cfRule>
  </conditionalFormatting>
  <conditionalFormatting sqref="I133:L133">
    <cfRule type="expression" dxfId="36" priority="86">
      <formula>$A$130=1</formula>
    </cfRule>
  </conditionalFormatting>
  <conditionalFormatting sqref="L83">
    <cfRule type="expression" dxfId="35" priority="85">
      <formula>$A83=1</formula>
    </cfRule>
  </conditionalFormatting>
  <conditionalFormatting sqref="L91">
    <cfRule type="expression" dxfId="34" priority="76">
      <formula>$A91=1</formula>
    </cfRule>
  </conditionalFormatting>
  <conditionalFormatting sqref="L107">
    <cfRule type="expression" dxfId="33" priority="66">
      <formula>$A107=0</formula>
    </cfRule>
    <cfRule type="expression" dxfId="32" priority="67">
      <formula>$A107=1</formula>
    </cfRule>
  </conditionalFormatting>
  <conditionalFormatting sqref="L130">
    <cfRule type="expression" dxfId="31" priority="62">
      <formula>$A130=0</formula>
    </cfRule>
    <cfRule type="expression" dxfId="30" priority="63">
      <formula>$A130=1</formula>
    </cfRule>
  </conditionalFormatting>
  <conditionalFormatting sqref="G108:J108">
    <cfRule type="expression" dxfId="29" priority="64">
      <formula>$A$108=0</formula>
    </cfRule>
    <cfRule type="expression" dxfId="28" priority="65">
      <formula>$A$108=1</formula>
    </cfRule>
  </conditionalFormatting>
  <conditionalFormatting sqref="L126:L128">
    <cfRule type="expression" dxfId="27" priority="61">
      <formula>$A126=1</formula>
    </cfRule>
  </conditionalFormatting>
  <conditionalFormatting sqref="F17:L17">
    <cfRule type="expression" dxfId="26" priority="60">
      <formula>$A17=1</formula>
    </cfRule>
  </conditionalFormatting>
  <conditionalFormatting sqref="F19:L19">
    <cfRule type="expression" dxfId="25" priority="59">
      <formula>$A19=1</formula>
    </cfRule>
  </conditionalFormatting>
  <conditionalFormatting sqref="G50:L50">
    <cfRule type="expression" dxfId="24" priority="106">
      <formula>A50=1</formula>
    </cfRule>
  </conditionalFormatting>
  <conditionalFormatting sqref="L85">
    <cfRule type="expression" dxfId="23" priority="107">
      <formula>$A85=0</formula>
    </cfRule>
    <cfRule type="expression" dxfId="22" priority="108">
      <formula>$L83="non"</formula>
    </cfRule>
  </conditionalFormatting>
  <conditionalFormatting sqref="L101">
    <cfRule type="expression" dxfId="21" priority="46">
      <formula>$A101=0</formula>
    </cfRule>
    <cfRule type="expression" dxfId="20" priority="47">
      <formula>$A101=1</formula>
    </cfRule>
  </conditionalFormatting>
  <conditionalFormatting sqref="L110">
    <cfRule type="expression" dxfId="19" priority="25">
      <formula>$A110=0</formula>
    </cfRule>
    <cfRule type="expression" dxfId="18" priority="26">
      <formula>$A110=1</formula>
    </cfRule>
  </conditionalFormatting>
  <conditionalFormatting sqref="L60">
    <cfRule type="expression" dxfId="17" priority="16">
      <formula>$A60=1</formula>
    </cfRule>
  </conditionalFormatting>
  <conditionalFormatting sqref="L54">
    <cfRule type="expression" dxfId="16" priority="109">
      <formula>#REF!=1</formula>
    </cfRule>
  </conditionalFormatting>
  <conditionalFormatting sqref="L87">
    <cfRule type="expression" dxfId="15" priority="11">
      <formula>$A87=1</formula>
    </cfRule>
  </conditionalFormatting>
  <conditionalFormatting sqref="L95">
    <cfRule type="expression" dxfId="14" priority="10">
      <formula>$A95=1</formula>
    </cfRule>
  </conditionalFormatting>
  <conditionalFormatting sqref="L103">
    <cfRule type="expression" dxfId="13" priority="9">
      <formula>$A103=1</formula>
    </cfRule>
  </conditionalFormatting>
  <conditionalFormatting sqref="L112">
    <cfRule type="expression" dxfId="12" priority="8">
      <formula>$A112=1</formula>
    </cfRule>
  </conditionalFormatting>
  <conditionalFormatting sqref="L99">
    <cfRule type="expression" dxfId="11" priority="6">
      <formula>$A99=0</formula>
    </cfRule>
    <cfRule type="expression" dxfId="10" priority="7">
      <formula>$A99=1</formula>
    </cfRule>
  </conditionalFormatting>
  <conditionalFormatting sqref="K77:K78">
    <cfRule type="expression" dxfId="9" priority="3">
      <formula>$A77=1</formula>
    </cfRule>
  </conditionalFormatting>
  <conditionalFormatting sqref="K76">
    <cfRule type="expression" dxfId="8" priority="2">
      <formula>$A76=1</formula>
    </cfRule>
  </conditionalFormatting>
  <conditionalFormatting sqref="K79">
    <cfRule type="expression" dxfId="7" priority="1">
      <formula>$A79=1</formula>
    </cfRule>
  </conditionalFormatting>
  <dataValidations count="17">
    <dataValidation type="list" allowBlank="1" showInputMessage="1" showErrorMessage="1" error="Veuillez choisir une des options à l'aide du menu déroulant - petite fléche sur la droite de la cellule._x000a_Pour cela appuyer sur Annuler" sqref="L99:L101 L109:L110 L107 L91:L93 L130 L83:L85 K75:K79">
      <formula1>"Oui,Non"</formula1>
    </dataValidation>
    <dataValidation type="list" allowBlank="1" showInputMessage="1" showErrorMessage="1" error="Veuillez choisir une des options à l'aide du menu déroulant - petite fléche sur la droite de la cellule._x000a_Pour cela appuyer sur Annuler" sqref="L60">
      <formula1>"Théâtre,Danse,Pluridisciplinaire,Performance,Musique classique,Musique contemporaine,Musiques actuelles,Design,Cinéma,Arts visuels,Littérature,Musées,Enseignement"</formula1>
    </dataValidation>
    <dataValidation type="list" allowBlank="1" showInputMessage="1" showErrorMessage="1" errorTitle="Choix" error="Tapez x si applicable_x000a_sinon laisser vide _x000a_(touche Suppr. / Delete)" promptTitle="Attention" prompt="Veuillez cocher uniquement LA catégorie qui correspond le mieux à votre activité. (Un seul choix possible)" sqref="L54">
      <formula1>"Intermittent-e,Combinaison"</formula1>
    </dataValidation>
    <dataValidation type="list" allowBlank="1" showInputMessage="1" showErrorMessage="1" sqref="L12">
      <formula1>"Oui,Non,En attente"</formula1>
    </dataValidation>
    <dataValidation type="list" allowBlank="1" showInputMessage="1" showErrorMessage="1" sqref="G50:L50">
      <formula1>"Banque Cantonale de Genève,PostFinance,UBS,Crédit Suisse, Raiffeisen, Banque Cantonale Vaudoise, Banque Cantonale du Valais, Banque Alternative, Banque Clerc, Banque Migros, Banque WIR, Banque Cantonale de Fribourg, Autre "</formula1>
    </dataValidation>
    <dataValidation type="list" allowBlank="1" showInputMessage="1" showErrorMessage="1" sqref="F17:L17">
      <formula1>"Madame,Monsieur,Autre"</formula1>
    </dataValidation>
    <dataValidation type="date" allowBlank="1" showInputMessage="1" showErrorMessage="1" errorTitle="Date" error="Comprise entre 1900 et 2020" sqref="H37:J37">
      <formula1>1</formula1>
      <formula2>43831</formula2>
    </dataValidation>
    <dataValidation type="custom" allowBlank="1" showInputMessage="1" showErrorMessage="1" errorTitle="IBAN" error="IBAN non valable_x000a_doit comporter 21 caractères _x000a_saisir sans espace et commencer par CH" sqref="F45:G45">
      <formula1>AND(LEN(F45)=21,OR(LEFT(F45,2)="CH",LEFT(F45,2)="Ch",LEFT(F45,2)="ch"))</formula1>
    </dataValidation>
    <dataValidation type="textLength" allowBlank="1" showInputMessage="1" showErrorMessage="1" errorTitle="#AVS" error="Format non valide_x000a_xxx.xxxx.xxxx.xx" sqref="H39:J39">
      <formula1>16</formula1>
      <formula2>16</formula2>
    </dataValidation>
    <dataValidation type="custom" allowBlank="1" showInputMessage="1" showErrorMessage="1" errorTitle="IBAN" error="IBAN non valable_x000a_doit comporter 19 caractères _x000a_saisir sans espace et commencer par CH" sqref="J45:L45">
      <formula1>AND(LEN(J45)=19,OR(LEFT(J45,2)="CH",LEFT(J45,2)="Ch",LEFT(J45,2)="ch"))</formula1>
    </dataValidation>
    <dataValidation type="decimal" operator="greaterThanOrEqual" allowBlank="1" showInputMessage="1" showErrorMessage="1" errorTitle="Montant" error="Doit être supérieur ou égal à zéro" sqref="L126:L128">
      <formula1>0</formula1>
    </dataValidation>
    <dataValidation type="list" allowBlank="1" showInputMessage="1" showErrorMessage="1" error="Veuillez choisir une des options à l'aide du menu déroulant - petite fléche sur la droite de la cellule._x000a_Pour cela appuyer sur Annuler" sqref="L87 L95 L103 L112">
      <formula1>"acceptée,refusée,en cours"</formula1>
    </dataValidation>
    <dataValidation type="whole" allowBlank="1" showInputMessage="1" showErrorMessage="1" prompt="entre 7001 et 7099" sqref="L75">
      <formula1>7001</formula1>
      <formula2>7099</formula2>
    </dataValidation>
    <dataValidation type="whole" allowBlank="1" showInputMessage="1" showErrorMessage="1" prompt="entre 7101 et 7199" sqref="L76">
      <formula1>7101</formula1>
      <formula2>7199</formula2>
    </dataValidation>
    <dataValidation type="whole" allowBlank="1" showInputMessage="1" showErrorMessage="1" prompt="entre 7201 et 7299" sqref="L77">
      <formula1>7201</formula1>
      <formula2>7299</formula2>
    </dataValidation>
    <dataValidation type="whole" allowBlank="1" showInputMessage="1" showErrorMessage="1" prompt="entre 7301 et 7399" sqref="L79">
      <formula1>7301</formula1>
      <formula2>7399</formula2>
    </dataValidation>
    <dataValidation type="whole" allowBlank="1" showInputMessage="1" showErrorMessage="1" prompt="entre 8001 et 8300" sqref="L78">
      <formula1>8000</formula1>
      <formula2>8300</formula2>
    </dataValidation>
  </dataValidations>
  <hyperlinks>
    <hyperlink ref="J1" location="'Marche à suivre'!A1" display="Aller à la Marche à suivre"/>
    <hyperlink ref="J2" location="Attestation!A1" display="Aller à l'Attestation"/>
    <hyperlink ref="C127:F127" location="'Calcul Dommage'!A1" display="=&gt; Calcul Dommage"/>
  </hyperlinks>
  <pageMargins left="0.70866141732283472" right="0.70866141732283472" top="0.74803149606299213" bottom="0.74803149606299213" header="0.31496062992125984" footer="0.31496062992125984"/>
  <pageSetup paperSize="9" scale="75" fitToHeight="0" orientation="portrait" r:id="rId1"/>
  <headerFooter>
    <oddFooter>&amp;L&amp;F&amp;C&amp;A&amp;R&amp;P/&amp;N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
  <sheetViews>
    <sheetView showGridLines="0" tabSelected="1" topLeftCell="A85" zoomScale="80" zoomScaleNormal="80" workbookViewId="0">
      <selection activeCell="L79" sqref="L79:L80"/>
    </sheetView>
  </sheetViews>
  <sheetFormatPr baseColWidth="10" defaultColWidth="8.85546875" defaultRowHeight="14.25"/>
  <cols>
    <col min="1" max="1" width="3.140625" style="136" customWidth="1"/>
    <col min="2" max="2" width="8.85546875" style="136" customWidth="1"/>
    <col min="3" max="3" width="11.5703125" style="136" customWidth="1"/>
    <col min="4" max="4" width="24.140625" style="136" customWidth="1"/>
    <col min="5" max="5" width="1.85546875" style="136" customWidth="1"/>
    <col min="6" max="6" width="38.85546875" style="136" customWidth="1"/>
    <col min="7" max="7" width="1.5703125" style="136" customWidth="1"/>
    <col min="8" max="11" width="15.5703125" style="136" customWidth="1"/>
    <col min="12" max="12" width="20.85546875" style="136" customWidth="1"/>
    <col min="13" max="13" width="2.140625" style="136" customWidth="1"/>
    <col min="14" max="14" width="35.85546875" style="136" customWidth="1"/>
    <col min="15" max="15" width="2.140625" style="136" customWidth="1"/>
    <col min="16" max="16" width="22.85546875" style="136" bestFit="1" customWidth="1"/>
    <col min="17" max="16384" width="8.85546875" style="136"/>
  </cols>
  <sheetData>
    <row r="1" spans="1:18" ht="24" thickBot="1">
      <c r="A1" s="135"/>
      <c r="B1" s="135"/>
      <c r="C1" s="135"/>
      <c r="D1" s="135"/>
      <c r="E1" s="135"/>
      <c r="F1" s="135"/>
      <c r="G1" s="135"/>
      <c r="H1" s="135"/>
      <c r="I1" s="135"/>
      <c r="J1" s="135"/>
      <c r="K1" s="135"/>
      <c r="L1" s="135"/>
      <c r="M1" s="135"/>
      <c r="Q1" s="137"/>
      <c r="R1" s="49"/>
    </row>
    <row r="2" spans="1:18" ht="24" thickBot="1">
      <c r="A2" s="135"/>
      <c r="B2" s="197" t="s">
        <v>305</v>
      </c>
      <c r="C2" s="135"/>
      <c r="I2" s="580" t="s">
        <v>273</v>
      </c>
      <c r="J2" s="581"/>
      <c r="K2" s="268" t="s">
        <v>288</v>
      </c>
      <c r="L2" s="269">
        <f>Demande!L14:L14</f>
        <v>0</v>
      </c>
      <c r="M2" s="135"/>
    </row>
    <row r="3" spans="1:18" s="239" customFormat="1" ht="31.5" customHeight="1">
      <c r="A3" s="237"/>
      <c r="B3" s="451" t="s">
        <v>365</v>
      </c>
      <c r="C3" s="237"/>
      <c r="M3" s="237"/>
    </row>
    <row r="4" spans="1:18" ht="9" customHeight="1" thickBot="1">
      <c r="A4" s="135"/>
      <c r="B4" s="138"/>
      <c r="C4" s="135"/>
      <c r="D4" s="135"/>
      <c r="E4" s="135"/>
      <c r="F4" s="135"/>
      <c r="G4" s="135"/>
      <c r="H4" s="135"/>
      <c r="I4" s="135"/>
      <c r="J4" s="135"/>
      <c r="K4" s="135"/>
      <c r="L4" s="135"/>
      <c r="M4" s="135"/>
    </row>
    <row r="5" spans="1:18" ht="23.25">
      <c r="A5" s="135"/>
      <c r="B5" s="139" t="s">
        <v>54</v>
      </c>
      <c r="C5" s="140"/>
      <c r="D5" s="141"/>
      <c r="E5" s="141"/>
      <c r="F5" s="141"/>
      <c r="G5" s="141"/>
      <c r="H5" s="141"/>
      <c r="I5" s="141"/>
      <c r="J5" s="141"/>
      <c r="K5" s="141"/>
      <c r="L5" s="141"/>
      <c r="M5" s="141"/>
      <c r="N5" s="142"/>
      <c r="O5" s="143"/>
    </row>
    <row r="6" spans="1:18" ht="23.25">
      <c r="A6" s="135"/>
      <c r="B6" s="241"/>
      <c r="C6" s="150"/>
      <c r="D6" s="146"/>
      <c r="E6" s="146"/>
      <c r="F6" s="146"/>
      <c r="G6" s="146"/>
      <c r="H6" s="146"/>
      <c r="I6" s="146"/>
      <c r="J6" s="146"/>
      <c r="K6" s="146"/>
      <c r="L6" s="146"/>
      <c r="M6" s="146"/>
      <c r="N6" s="147"/>
      <c r="O6" s="148"/>
    </row>
    <row r="7" spans="1:18" ht="24" customHeight="1">
      <c r="A7" s="135"/>
      <c r="B7" s="338" t="s">
        <v>274</v>
      </c>
      <c r="C7" s="144"/>
      <c r="D7" s="145"/>
      <c r="E7" s="145"/>
      <c r="F7" s="145"/>
      <c r="G7" s="145"/>
      <c r="H7" s="145"/>
      <c r="I7" s="145"/>
      <c r="J7" s="145"/>
      <c r="K7" s="145"/>
      <c r="L7" s="145"/>
      <c r="M7" s="146"/>
      <c r="N7" s="147"/>
      <c r="O7" s="148"/>
    </row>
    <row r="8" spans="1:18" ht="8.25" customHeight="1">
      <c r="A8" s="135"/>
      <c r="B8" s="240"/>
      <c r="C8" s="150"/>
      <c r="D8" s="146"/>
      <c r="E8" s="146"/>
      <c r="F8" s="146"/>
      <c r="G8" s="146"/>
      <c r="H8" s="146"/>
      <c r="I8" s="146"/>
      <c r="J8" s="146"/>
      <c r="K8" s="146"/>
      <c r="L8" s="146"/>
      <c r="M8" s="146"/>
      <c r="N8" s="147"/>
      <c r="O8" s="148"/>
    </row>
    <row r="9" spans="1:18" ht="23.25">
      <c r="A9" s="135"/>
      <c r="B9" s="149" t="s">
        <v>266</v>
      </c>
      <c r="C9" s="150"/>
      <c r="D9" s="146"/>
      <c r="E9" s="146"/>
      <c r="F9" s="146"/>
      <c r="G9" s="146"/>
      <c r="H9" s="146"/>
      <c r="I9" s="146"/>
      <c r="J9" s="146"/>
      <c r="K9" s="146"/>
      <c r="L9" s="146"/>
      <c r="M9" s="146"/>
      <c r="N9" s="147"/>
      <c r="O9" s="148"/>
    </row>
    <row r="10" spans="1:18" s="239" customFormat="1" ht="23.25">
      <c r="A10" s="237"/>
      <c r="B10" s="339" t="s">
        <v>269</v>
      </c>
      <c r="C10" s="340"/>
      <c r="D10" s="341"/>
      <c r="E10" s="341"/>
      <c r="F10" s="341"/>
      <c r="G10" s="341"/>
      <c r="H10" s="341"/>
      <c r="I10" s="341"/>
      <c r="J10" s="341"/>
      <c r="K10" s="341"/>
      <c r="L10" s="341"/>
      <c r="M10" s="341"/>
      <c r="N10" s="341"/>
      <c r="O10" s="238"/>
    </row>
    <row r="11" spans="1:18" s="239" customFormat="1" ht="23.25">
      <c r="A11" s="237"/>
      <c r="B11" s="342"/>
      <c r="C11" s="340" t="s">
        <v>300</v>
      </c>
      <c r="D11" s="341"/>
      <c r="E11" s="341"/>
      <c r="F11" s="341"/>
      <c r="G11" s="341"/>
      <c r="H11" s="341"/>
      <c r="I11" s="341"/>
      <c r="J11" s="341"/>
      <c r="K11" s="341"/>
      <c r="L11" s="341"/>
      <c r="M11" s="341"/>
      <c r="N11" s="341"/>
      <c r="O11" s="238"/>
    </row>
    <row r="12" spans="1:18" s="239" customFormat="1" ht="23.25">
      <c r="A12" s="237"/>
      <c r="B12" s="342" t="s">
        <v>261</v>
      </c>
      <c r="C12" s="340" t="s">
        <v>301</v>
      </c>
      <c r="D12" s="341"/>
      <c r="E12" s="341"/>
      <c r="F12" s="341"/>
      <c r="G12" s="341"/>
      <c r="H12" s="341"/>
      <c r="I12" s="341"/>
      <c r="J12" s="341"/>
      <c r="K12" s="341"/>
      <c r="L12" s="341"/>
      <c r="M12" s="341"/>
      <c r="N12" s="341"/>
      <c r="O12" s="238"/>
    </row>
    <row r="13" spans="1:18" s="239" customFormat="1" ht="23.25">
      <c r="A13" s="237"/>
      <c r="B13" s="342"/>
      <c r="C13" s="343" t="s">
        <v>344</v>
      </c>
      <c r="D13" s="341"/>
      <c r="E13" s="341"/>
      <c r="F13" s="341"/>
      <c r="G13" s="341"/>
      <c r="H13" s="341"/>
      <c r="I13" s="341"/>
      <c r="J13" s="341"/>
      <c r="K13" s="341"/>
      <c r="L13" s="341"/>
      <c r="M13" s="341"/>
      <c r="N13" s="341"/>
      <c r="O13" s="238"/>
    </row>
    <row r="14" spans="1:18" ht="8.25" customHeight="1">
      <c r="A14" s="135"/>
      <c r="B14" s="344"/>
      <c r="C14" s="345"/>
      <c r="D14" s="188"/>
      <c r="E14" s="188"/>
      <c r="F14" s="188"/>
      <c r="G14" s="188"/>
      <c r="H14" s="188"/>
      <c r="I14" s="188"/>
      <c r="J14" s="188"/>
      <c r="K14" s="188"/>
      <c r="L14" s="188"/>
      <c r="M14" s="188"/>
      <c r="N14" s="188"/>
      <c r="O14" s="148"/>
    </row>
    <row r="15" spans="1:18" ht="23.25">
      <c r="A15" s="135"/>
      <c r="B15" s="339" t="s">
        <v>302</v>
      </c>
      <c r="C15" s="345"/>
      <c r="D15" s="188"/>
      <c r="E15" s="188"/>
      <c r="F15" s="188"/>
      <c r="G15" s="188"/>
      <c r="H15" s="188"/>
      <c r="I15" s="188"/>
      <c r="J15" s="188"/>
      <c r="K15" s="188"/>
      <c r="L15" s="188"/>
      <c r="M15" s="188"/>
      <c r="N15" s="188"/>
      <c r="O15" s="148"/>
    </row>
    <row r="16" spans="1:18" ht="8.25" customHeight="1">
      <c r="A16" s="135"/>
      <c r="B16" s="344"/>
      <c r="C16" s="345"/>
      <c r="D16" s="188"/>
      <c r="E16" s="188"/>
      <c r="F16" s="188"/>
      <c r="G16" s="188"/>
      <c r="H16" s="188"/>
      <c r="I16" s="188"/>
      <c r="J16" s="188"/>
      <c r="K16" s="188"/>
      <c r="L16" s="188"/>
      <c r="M16" s="188"/>
      <c r="N16" s="188"/>
      <c r="O16" s="148"/>
    </row>
    <row r="17" spans="1:16" ht="23.25">
      <c r="A17" s="135"/>
      <c r="B17" s="149" t="s">
        <v>262</v>
      </c>
      <c r="C17" s="150"/>
      <c r="D17" s="146"/>
      <c r="E17" s="146"/>
      <c r="F17" s="146"/>
      <c r="G17" s="146"/>
      <c r="H17" s="146"/>
      <c r="I17" s="146"/>
      <c r="J17" s="146"/>
      <c r="K17" s="146"/>
      <c r="L17" s="146"/>
      <c r="M17" s="146"/>
      <c r="N17" s="147"/>
      <c r="O17" s="148"/>
    </row>
    <row r="18" spans="1:16" ht="23.25">
      <c r="A18" s="135"/>
      <c r="B18" s="339" t="s">
        <v>297</v>
      </c>
      <c r="C18" s="345"/>
      <c r="D18" s="188"/>
      <c r="E18" s="188"/>
      <c r="F18" s="188"/>
      <c r="G18" s="188"/>
      <c r="H18" s="188"/>
      <c r="I18" s="188"/>
      <c r="J18" s="188"/>
      <c r="K18" s="188"/>
      <c r="L18" s="188"/>
      <c r="M18" s="188"/>
      <c r="N18" s="188"/>
      <c r="O18" s="346"/>
    </row>
    <row r="19" spans="1:16" ht="24" customHeight="1">
      <c r="A19" s="135"/>
      <c r="B19" s="550" t="s">
        <v>298</v>
      </c>
      <c r="C19" s="551"/>
      <c r="D19" s="551"/>
      <c r="E19" s="551"/>
      <c r="F19" s="551"/>
      <c r="G19" s="551"/>
      <c r="H19" s="551"/>
      <c r="I19" s="551"/>
      <c r="J19" s="551"/>
      <c r="K19" s="551"/>
      <c r="L19" s="551"/>
      <c r="M19" s="347"/>
      <c r="N19" s="347"/>
      <c r="O19" s="346"/>
    </row>
    <row r="20" spans="1:16" ht="19.5" customHeight="1">
      <c r="A20" s="135"/>
      <c r="B20" s="348"/>
      <c r="C20" s="345"/>
      <c r="D20" s="188"/>
      <c r="E20" s="188"/>
      <c r="F20" s="188"/>
      <c r="G20" s="188"/>
      <c r="H20" s="188"/>
      <c r="I20" s="188"/>
      <c r="J20" s="188"/>
      <c r="K20" s="188"/>
      <c r="L20" s="188"/>
      <c r="M20" s="188"/>
      <c r="N20" s="188"/>
      <c r="O20" s="346"/>
    </row>
    <row r="21" spans="1:16" ht="23.25" customHeight="1">
      <c r="A21" s="135"/>
      <c r="B21" s="349" t="s">
        <v>303</v>
      </c>
      <c r="C21" s="350"/>
      <c r="D21" s="350"/>
      <c r="E21" s="350"/>
      <c r="F21" s="350"/>
      <c r="G21" s="350"/>
      <c r="H21" s="350"/>
      <c r="I21" s="350"/>
      <c r="J21" s="350"/>
      <c r="K21" s="350"/>
      <c r="L21" s="350"/>
      <c r="M21" s="350"/>
      <c r="N21" s="350"/>
      <c r="O21" s="346"/>
    </row>
    <row r="22" spans="1:16" ht="24" customHeight="1">
      <c r="A22" s="135"/>
      <c r="B22" s="351" t="s">
        <v>304</v>
      </c>
      <c r="C22" s="352"/>
      <c r="D22" s="352"/>
      <c r="E22" s="352"/>
      <c r="F22" s="352"/>
      <c r="G22" s="352"/>
      <c r="H22" s="352"/>
      <c r="I22" s="352"/>
      <c r="J22" s="352"/>
      <c r="K22" s="352"/>
      <c r="L22" s="352"/>
      <c r="M22" s="347"/>
      <c r="N22" s="347"/>
      <c r="O22" s="346"/>
    </row>
    <row r="23" spans="1:16" ht="23.25">
      <c r="A23" s="135"/>
      <c r="B23" s="151"/>
      <c r="C23" s="152" t="s">
        <v>289</v>
      </c>
      <c r="D23" s="146"/>
      <c r="E23" s="146"/>
      <c r="F23" s="146"/>
      <c r="G23" s="146"/>
      <c r="H23" s="146"/>
      <c r="I23" s="146"/>
      <c r="J23" s="146"/>
      <c r="K23" s="146"/>
      <c r="L23" s="146"/>
      <c r="M23" s="146"/>
      <c r="N23" s="147"/>
      <c r="O23" s="148"/>
    </row>
    <row r="24" spans="1:16" ht="22.5" customHeight="1">
      <c r="A24" s="135"/>
      <c r="B24" s="151"/>
      <c r="C24" s="462" t="s">
        <v>360</v>
      </c>
      <c r="D24" s="463"/>
      <c r="E24" s="463"/>
      <c r="F24" s="463"/>
      <c r="G24" s="463"/>
      <c r="H24" s="463"/>
      <c r="I24" s="463"/>
      <c r="J24" s="463"/>
      <c r="K24" s="298"/>
      <c r="L24" s="298"/>
      <c r="M24" s="146"/>
      <c r="N24" s="147"/>
      <c r="O24" s="148"/>
    </row>
    <row r="25" spans="1:16" ht="23.25">
      <c r="A25" s="135"/>
      <c r="B25" s="151"/>
      <c r="C25" s="587" t="s">
        <v>345</v>
      </c>
      <c r="D25" s="588"/>
      <c r="E25" s="588"/>
      <c r="F25" s="588"/>
      <c r="G25" s="588"/>
      <c r="H25" s="588"/>
      <c r="I25" s="588"/>
      <c r="J25" s="588"/>
      <c r="K25" s="588"/>
      <c r="L25" s="588"/>
      <c r="M25" s="588"/>
      <c r="N25" s="588"/>
      <c r="O25" s="148"/>
    </row>
    <row r="26" spans="1:16" ht="24" thickBot="1">
      <c r="A26" s="135"/>
      <c r="B26" s="153"/>
      <c r="C26" s="337" t="s">
        <v>346</v>
      </c>
      <c r="D26" s="154"/>
      <c r="E26" s="154"/>
      <c r="F26" s="154"/>
      <c r="G26" s="154"/>
      <c r="H26" s="154"/>
      <c r="I26" s="154"/>
      <c r="J26" s="154"/>
      <c r="K26" s="154"/>
      <c r="L26" s="154"/>
      <c r="M26" s="154"/>
      <c r="N26" s="155"/>
      <c r="O26" s="156"/>
    </row>
    <row r="27" spans="1:16" ht="26.25" customHeight="1" thickBot="1">
      <c r="B27" s="157"/>
    </row>
    <row r="28" spans="1:16" ht="35.450000000000003" customHeight="1" thickBot="1">
      <c r="B28" s="547" t="s">
        <v>265</v>
      </c>
      <c r="C28" s="548"/>
      <c r="D28" s="548"/>
      <c r="E28" s="548"/>
      <c r="F28" s="548"/>
      <c r="G28" s="548"/>
      <c r="H28" s="548"/>
      <c r="I28" s="548"/>
      <c r="J28" s="548"/>
      <c r="K28" s="548"/>
      <c r="L28" s="548"/>
      <c r="M28" s="548"/>
      <c r="N28" s="548"/>
      <c r="O28" s="549"/>
    </row>
    <row r="29" spans="1:16" s="192" customFormat="1" ht="19.899999999999999" customHeight="1">
      <c r="B29" s="190"/>
      <c r="C29" s="191"/>
      <c r="M29" s="191"/>
      <c r="N29" s="191"/>
      <c r="O29" s="193"/>
      <c r="P29" s="136"/>
    </row>
    <row r="30" spans="1:16" s="192" customFormat="1" ht="46.5" customHeight="1">
      <c r="B30" s="190"/>
      <c r="G30" s="570" t="s">
        <v>230</v>
      </c>
      <c r="H30" s="571"/>
      <c r="I30" s="570" t="s">
        <v>229</v>
      </c>
      <c r="J30" s="571"/>
      <c r="K30" s="576" t="s">
        <v>232</v>
      </c>
      <c r="L30" s="577"/>
      <c r="M30" s="191"/>
      <c r="N30" s="191"/>
      <c r="O30" s="193"/>
      <c r="P30" s="136"/>
    </row>
    <row r="31" spans="1:16" s="192" customFormat="1" ht="41.25" customHeight="1">
      <c r="B31" s="572" t="s">
        <v>258</v>
      </c>
      <c r="C31" s="573"/>
      <c r="D31" s="446"/>
      <c r="E31" s="446"/>
      <c r="F31" s="446" t="s">
        <v>231</v>
      </c>
      <c r="G31" s="562"/>
      <c r="H31" s="563"/>
      <c r="I31" s="562"/>
      <c r="J31" s="563"/>
      <c r="K31" s="568">
        <f>(G31+I31)/2</f>
        <v>0</v>
      </c>
      <c r="L31" s="569"/>
      <c r="O31" s="193"/>
      <c r="P31" s="136"/>
    </row>
    <row r="32" spans="1:16" s="192" customFormat="1" ht="41.25" customHeight="1">
      <c r="B32" s="190"/>
      <c r="D32" s="446"/>
      <c r="E32" s="446"/>
      <c r="F32" s="446" t="s">
        <v>275</v>
      </c>
      <c r="G32" s="562"/>
      <c r="H32" s="563"/>
      <c r="I32" s="562"/>
      <c r="J32" s="563"/>
      <c r="K32" s="564">
        <f>(G32+I32)/2</f>
        <v>0</v>
      </c>
      <c r="L32" s="565"/>
      <c r="O32" s="193"/>
      <c r="P32" s="136"/>
    </row>
    <row r="33" spans="2:16" s="192" customFormat="1">
      <c r="B33" s="190"/>
      <c r="C33" s="194"/>
      <c r="D33" s="191"/>
      <c r="E33" s="191"/>
      <c r="F33" s="191"/>
      <c r="G33" s="191"/>
      <c r="H33" s="191"/>
      <c r="I33" s="191"/>
      <c r="J33" s="191"/>
      <c r="K33" s="191"/>
      <c r="M33" s="191"/>
      <c r="N33" s="191"/>
      <c r="O33" s="193"/>
      <c r="P33" s="136"/>
    </row>
    <row r="34" spans="2:16" s="192" customFormat="1" ht="44.25" customHeight="1">
      <c r="B34" s="190"/>
      <c r="D34" s="447"/>
      <c r="E34" s="448"/>
      <c r="F34" s="449" t="s">
        <v>254</v>
      </c>
      <c r="G34" s="560">
        <f>K32/12</f>
        <v>0</v>
      </c>
      <c r="H34" s="561"/>
      <c r="M34" s="191"/>
      <c r="N34" s="191"/>
      <c r="O34" s="193"/>
    </row>
    <row r="35" spans="2:16" s="192" customFormat="1" ht="19.5" customHeight="1">
      <c r="B35" s="190"/>
      <c r="D35" s="459" t="s">
        <v>347</v>
      </c>
      <c r="E35" s="368"/>
      <c r="F35" s="368"/>
      <c r="G35" s="368"/>
      <c r="H35" s="368"/>
      <c r="M35" s="191"/>
      <c r="N35" s="191"/>
      <c r="O35" s="193"/>
    </row>
    <row r="36" spans="2:16" ht="54.75" customHeight="1">
      <c r="B36" s="574" t="s">
        <v>259</v>
      </c>
      <c r="C36" s="575"/>
      <c r="D36" s="367"/>
      <c r="E36" s="299"/>
      <c r="F36" s="299"/>
      <c r="G36" s="299"/>
      <c r="H36" s="299"/>
      <c r="I36" s="299"/>
      <c r="J36" s="299"/>
      <c r="K36" s="299"/>
      <c r="L36" s="299"/>
      <c r="M36" s="299"/>
      <c r="N36" s="299"/>
      <c r="O36" s="300"/>
    </row>
    <row r="37" spans="2:16" ht="41.25" customHeight="1">
      <c r="B37" s="572" t="s">
        <v>260</v>
      </c>
      <c r="C37" s="573"/>
      <c r="D37" s="450"/>
      <c r="E37" s="450"/>
      <c r="F37" s="450" t="s">
        <v>257</v>
      </c>
      <c r="G37" s="558"/>
      <c r="H37" s="559"/>
      <c r="I37" s="252"/>
      <c r="J37" s="252"/>
      <c r="K37" s="252"/>
      <c r="L37" s="226"/>
      <c r="M37" s="147"/>
      <c r="N37" s="147"/>
      <c r="O37" s="148"/>
    </row>
    <row r="38" spans="2:16" s="192" customFormat="1" ht="12.75">
      <c r="B38" s="190"/>
      <c r="C38" s="195"/>
      <c r="D38" s="585" t="s">
        <v>348</v>
      </c>
      <c r="E38" s="586"/>
      <c r="F38" s="586"/>
      <c r="G38" s="586"/>
      <c r="H38" s="586"/>
      <c r="I38" s="586"/>
      <c r="J38" s="586"/>
      <c r="K38" s="586"/>
      <c r="L38" s="196"/>
      <c r="M38" s="191"/>
      <c r="N38" s="191"/>
      <c r="O38" s="193"/>
    </row>
    <row r="39" spans="2:16" ht="24" customHeight="1">
      <c r="B39" s="176"/>
      <c r="D39" s="586"/>
      <c r="E39" s="586"/>
      <c r="F39" s="586"/>
      <c r="G39" s="586"/>
      <c r="H39" s="586"/>
      <c r="I39" s="586"/>
      <c r="J39" s="586"/>
      <c r="K39" s="586"/>
      <c r="L39" s="297"/>
      <c r="M39" s="147"/>
      <c r="N39" s="147"/>
      <c r="O39" s="148"/>
    </row>
    <row r="40" spans="2:16" ht="20.25" customHeight="1" thickBot="1">
      <c r="B40" s="189"/>
      <c r="C40" s="155"/>
      <c r="D40" s="155"/>
      <c r="E40" s="155"/>
      <c r="F40" s="155"/>
      <c r="G40" s="155"/>
      <c r="H40" s="155"/>
      <c r="I40" s="155"/>
      <c r="J40" s="155"/>
      <c r="K40" s="155"/>
      <c r="L40" s="155"/>
      <c r="M40" s="155"/>
      <c r="N40" s="155"/>
      <c r="O40" s="156"/>
    </row>
    <row r="41" spans="2:16" ht="15" thickBot="1">
      <c r="B41" s="189"/>
      <c r="C41" s="155"/>
      <c r="D41" s="155"/>
      <c r="E41" s="155"/>
      <c r="F41" s="155"/>
      <c r="G41" s="155"/>
      <c r="H41" s="155"/>
      <c r="I41" s="155"/>
      <c r="J41" s="155"/>
      <c r="K41" s="155"/>
      <c r="L41" s="155"/>
      <c r="M41" s="155"/>
      <c r="N41" s="155"/>
      <c r="O41" s="156"/>
    </row>
    <row r="42" spans="2:16" ht="35.25" customHeight="1" thickBot="1">
      <c r="B42" s="547" t="s">
        <v>308</v>
      </c>
      <c r="C42" s="548"/>
      <c r="D42" s="548"/>
      <c r="E42" s="548"/>
      <c r="F42" s="548"/>
      <c r="G42" s="548"/>
      <c r="H42" s="548"/>
      <c r="I42" s="548"/>
      <c r="J42" s="548"/>
      <c r="K42" s="548"/>
      <c r="L42" s="548"/>
      <c r="M42" s="548"/>
      <c r="N42" s="548"/>
      <c r="O42" s="549"/>
    </row>
    <row r="43" spans="2:16" ht="16.899999999999999" customHeight="1">
      <c r="B43" s="158"/>
      <c r="C43" s="159"/>
      <c r="D43" s="159"/>
      <c r="E43" s="159"/>
      <c r="F43" s="159"/>
      <c r="G43" s="159"/>
      <c r="H43" s="159"/>
      <c r="I43" s="159"/>
      <c r="J43" s="159"/>
      <c r="K43" s="159"/>
      <c r="L43" s="159"/>
      <c r="M43" s="159"/>
      <c r="N43" s="159"/>
      <c r="O43" s="160"/>
    </row>
    <row r="44" spans="2:16" ht="15" thickBot="1">
      <c r="B44" s="161"/>
      <c r="O44" s="148"/>
    </row>
    <row r="45" spans="2:16" ht="29.25" customHeight="1" thickBot="1">
      <c r="B45" s="161"/>
      <c r="C45" s="147"/>
      <c r="D45" s="304"/>
      <c r="E45" s="304"/>
      <c r="F45" s="305"/>
      <c r="G45" s="314"/>
      <c r="H45" s="305"/>
      <c r="I45" s="305"/>
      <c r="J45" s="599">
        <v>2022</v>
      </c>
      <c r="K45" s="600"/>
      <c r="L45" s="566" t="s">
        <v>55</v>
      </c>
      <c r="M45" s="147"/>
      <c r="N45" s="500" t="s">
        <v>224</v>
      </c>
      <c r="O45" s="148"/>
    </row>
    <row r="46" spans="2:16" s="259" customFormat="1" ht="25.5" customHeight="1" thickBot="1">
      <c r="B46" s="260"/>
      <c r="C46" s="195"/>
      <c r="D46" s="306"/>
      <c r="E46" s="256"/>
      <c r="F46" s="256"/>
      <c r="G46" s="315"/>
      <c r="H46" s="147"/>
      <c r="I46" s="304"/>
      <c r="J46" s="464" t="s">
        <v>362</v>
      </c>
      <c r="K46" s="465" t="s">
        <v>361</v>
      </c>
      <c r="L46" s="567"/>
      <c r="M46" s="195"/>
      <c r="O46" s="258"/>
    </row>
    <row r="47" spans="2:16" ht="85.5" customHeight="1" thickBot="1">
      <c r="B47" s="165"/>
      <c r="D47" s="331"/>
      <c r="E47" s="332"/>
      <c r="F47" s="552" t="s">
        <v>306</v>
      </c>
      <c r="G47" s="553"/>
      <c r="H47" s="553"/>
      <c r="I47" s="592"/>
      <c r="J47" s="307">
        <f>$G$34</f>
        <v>0</v>
      </c>
      <c r="K47" s="236">
        <f>$G$34</f>
        <v>0</v>
      </c>
      <c r="L47" s="254">
        <f>SUM(J47:K47)</f>
        <v>0</v>
      </c>
      <c r="M47" s="162"/>
      <c r="N47" s="272"/>
      <c r="O47" s="148"/>
    </row>
    <row r="48" spans="2:16" ht="33.75" customHeight="1" thickBot="1">
      <c r="B48" s="161"/>
      <c r="C48" s="353" t="s">
        <v>259</v>
      </c>
      <c r="G48" s="169"/>
      <c r="O48" s="148"/>
    </row>
    <row r="49" spans="2:15" ht="85.5" customHeight="1" thickBot="1">
      <c r="B49" s="165"/>
      <c r="D49" s="333"/>
      <c r="E49" s="54"/>
      <c r="F49" s="552" t="s">
        <v>307</v>
      </c>
      <c r="G49" s="553"/>
      <c r="H49" s="553"/>
      <c r="I49" s="592"/>
      <c r="J49" s="236">
        <f>$G$37</f>
        <v>0</v>
      </c>
      <c r="K49" s="236">
        <f>$G$37</f>
        <v>0</v>
      </c>
      <c r="L49" s="273">
        <f>SUM(J49:K49)</f>
        <v>0</v>
      </c>
      <c r="M49" s="162"/>
      <c r="N49" s="272"/>
      <c r="O49" s="148"/>
    </row>
    <row r="50" spans="2:15" ht="37.5" customHeight="1" thickBot="1">
      <c r="B50" s="165"/>
      <c r="D50" s="334"/>
      <c r="E50" s="54"/>
      <c r="F50" s="554" t="s">
        <v>271</v>
      </c>
      <c r="G50" s="555"/>
      <c r="H50" s="466"/>
      <c r="I50" s="466"/>
      <c r="J50" s="467">
        <f t="shared" ref="J50:L50" si="0">SUM(J47:J49)</f>
        <v>0</v>
      </c>
      <c r="K50" s="219">
        <f t="shared" si="0"/>
        <v>0</v>
      </c>
      <c r="L50" s="254">
        <f t="shared" si="0"/>
        <v>0</v>
      </c>
      <c r="M50" s="162"/>
      <c r="O50" s="148"/>
    </row>
    <row r="51" spans="2:15" ht="27.75" customHeight="1">
      <c r="B51" s="165"/>
      <c r="C51" s="162"/>
      <c r="D51" s="147"/>
      <c r="E51" s="147"/>
      <c r="F51" s="147"/>
      <c r="G51" s="147"/>
      <c r="H51" s="147"/>
      <c r="I51" s="147"/>
      <c r="J51" s="147"/>
      <c r="K51" s="147"/>
      <c r="L51" s="166"/>
      <c r="M51" s="147"/>
      <c r="N51" s="147"/>
      <c r="O51" s="148"/>
    </row>
    <row r="52" spans="2:15" ht="65.45" customHeight="1">
      <c r="B52" s="165"/>
      <c r="C52" s="167" t="s">
        <v>56</v>
      </c>
      <c r="D52" s="589"/>
      <c r="E52" s="590"/>
      <c r="F52" s="590"/>
      <c r="G52" s="590"/>
      <c r="H52" s="590"/>
      <c r="I52" s="590"/>
      <c r="J52" s="590"/>
      <c r="K52" s="590"/>
      <c r="L52" s="591"/>
      <c r="M52" s="147"/>
      <c r="O52" s="148"/>
    </row>
    <row r="53" spans="2:15" ht="51.95" customHeight="1">
      <c r="B53" s="302"/>
      <c r="C53" s="168"/>
      <c r="D53" s="556" t="s">
        <v>363</v>
      </c>
      <c r="E53" s="557"/>
      <c r="F53" s="557"/>
      <c r="G53" s="557"/>
      <c r="H53" s="557"/>
      <c r="I53" s="557"/>
      <c r="J53" s="557"/>
      <c r="K53" s="557"/>
      <c r="L53" s="557"/>
      <c r="M53" s="169"/>
      <c r="N53" s="170"/>
      <c r="O53" s="148"/>
    </row>
    <row r="54" spans="2:15" ht="19.899999999999999" customHeight="1">
      <c r="B54" s="171"/>
      <c r="C54" s="162"/>
      <c r="D54" s="166"/>
      <c r="E54" s="166"/>
      <c r="F54" s="166"/>
      <c r="G54" s="166"/>
      <c r="H54" s="166"/>
      <c r="I54" s="166"/>
      <c r="J54" s="166"/>
      <c r="K54" s="166"/>
      <c r="L54" s="166"/>
      <c r="M54" s="147"/>
      <c r="N54" s="147"/>
      <c r="O54" s="148"/>
    </row>
    <row r="55" spans="2:15" ht="19.899999999999999" customHeight="1" thickBot="1">
      <c r="B55" s="172"/>
      <c r="C55" s="155"/>
      <c r="D55" s="155"/>
      <c r="E55" s="155"/>
      <c r="F55" s="155"/>
      <c r="G55" s="155"/>
      <c r="H55" s="155"/>
      <c r="I55" s="155"/>
      <c r="J55" s="155"/>
      <c r="K55" s="155"/>
      <c r="L55" s="155"/>
      <c r="M55" s="155"/>
      <c r="N55" s="155"/>
      <c r="O55" s="156"/>
    </row>
    <row r="56" spans="2:15" ht="26.25" customHeight="1" thickBot="1">
      <c r="B56" s="157"/>
    </row>
    <row r="57" spans="2:15" ht="35.25" customHeight="1" thickBot="1">
      <c r="B57" s="547" t="s">
        <v>267</v>
      </c>
      <c r="C57" s="548"/>
      <c r="D57" s="548"/>
      <c r="E57" s="548"/>
      <c r="F57" s="548"/>
      <c r="G57" s="548"/>
      <c r="H57" s="548"/>
      <c r="I57" s="548"/>
      <c r="J57" s="548"/>
      <c r="K57" s="548"/>
      <c r="L57" s="548"/>
      <c r="M57" s="548"/>
      <c r="N57" s="548"/>
      <c r="O57" s="549"/>
    </row>
    <row r="58" spans="2:15" ht="22.9" customHeight="1">
      <c r="B58" s="173"/>
      <c r="C58" s="174"/>
      <c r="D58" s="174"/>
      <c r="E58" s="174"/>
      <c r="F58" s="174"/>
      <c r="G58" s="174"/>
      <c r="H58" s="174"/>
      <c r="I58" s="174"/>
      <c r="J58" s="174"/>
      <c r="K58" s="174"/>
      <c r="L58" s="174"/>
      <c r="M58" s="174"/>
      <c r="N58" s="174"/>
      <c r="O58" s="175"/>
    </row>
    <row r="59" spans="2:15" ht="27.6" customHeight="1" thickBot="1">
      <c r="B59" s="176"/>
      <c r="C59" s="162"/>
      <c r="D59" s="163"/>
      <c r="E59" s="163"/>
      <c r="F59" s="163"/>
      <c r="G59" s="163"/>
      <c r="H59" s="163"/>
      <c r="I59" s="163"/>
      <c r="J59" s="163"/>
      <c r="K59" s="163"/>
      <c r="L59" s="164"/>
      <c r="M59" s="147"/>
      <c r="O59" s="148"/>
    </row>
    <row r="60" spans="2:15" ht="32.25" customHeight="1" thickBot="1">
      <c r="B60" s="176"/>
      <c r="C60" s="147"/>
      <c r="D60" s="313"/>
      <c r="E60" s="313"/>
      <c r="F60" s="314"/>
      <c r="G60" s="314"/>
      <c r="H60" s="487"/>
      <c r="I60" s="488"/>
      <c r="J60" s="593">
        <v>2022</v>
      </c>
      <c r="K60" s="594"/>
      <c r="L60" s="583" t="s">
        <v>55</v>
      </c>
      <c r="M60" s="147"/>
      <c r="N60" s="147"/>
      <c r="O60" s="148"/>
    </row>
    <row r="61" spans="2:15" s="259" customFormat="1" ht="25.5" customHeight="1" thickBot="1">
      <c r="B61" s="255"/>
      <c r="C61" s="256"/>
      <c r="D61" s="315"/>
      <c r="E61" s="476"/>
      <c r="F61" s="477"/>
      <c r="G61" s="478"/>
      <c r="H61" s="479"/>
      <c r="I61" s="480"/>
      <c r="J61" s="672" t="s">
        <v>362</v>
      </c>
      <c r="K61" s="673" t="s">
        <v>361</v>
      </c>
      <c r="L61" s="584"/>
      <c r="M61" s="256"/>
      <c r="N61" s="499" t="s">
        <v>224</v>
      </c>
      <c r="O61" s="258"/>
    </row>
    <row r="62" spans="2:15" ht="32.25" customHeight="1">
      <c r="B62" s="176"/>
      <c r="D62" s="468"/>
      <c r="E62" s="481"/>
      <c r="F62" s="489" t="s">
        <v>246</v>
      </c>
      <c r="G62" s="482"/>
      <c r="H62" s="483"/>
      <c r="I62" s="483"/>
      <c r="J62" s="441"/>
      <c r="K62" s="442"/>
      <c r="L62" s="264">
        <f>SUM(J62:K62)</f>
        <v>0</v>
      </c>
      <c r="M62" s="147"/>
      <c r="N62" s="272"/>
      <c r="O62" s="148"/>
    </row>
    <row r="63" spans="2:15" ht="32.25" customHeight="1">
      <c r="B63" s="176"/>
      <c r="D63" s="469"/>
      <c r="E63" s="484"/>
      <c r="F63" s="489" t="s">
        <v>256</v>
      </c>
      <c r="G63" s="485"/>
      <c r="H63" s="486"/>
      <c r="I63" s="486"/>
      <c r="J63" s="443"/>
      <c r="K63" s="198"/>
      <c r="L63" s="505">
        <f>SUM(J63:K63)</f>
        <v>0</v>
      </c>
      <c r="M63" s="147"/>
      <c r="N63" s="272"/>
      <c r="O63" s="148"/>
    </row>
    <row r="64" spans="2:15" ht="32.25" customHeight="1">
      <c r="B64" s="176"/>
      <c r="D64" s="470"/>
      <c r="E64" s="484"/>
      <c r="F64" s="489" t="s">
        <v>251</v>
      </c>
      <c r="G64" s="485"/>
      <c r="H64" s="486"/>
      <c r="I64" s="486"/>
      <c r="J64" s="443"/>
      <c r="K64" s="198"/>
      <c r="L64" s="505">
        <f t="shared" ref="L64:L66" si="1">SUM(J64:K64)</f>
        <v>0</v>
      </c>
      <c r="M64" s="147"/>
      <c r="N64" s="272"/>
      <c r="O64" s="148"/>
    </row>
    <row r="65" spans="2:20" ht="32.25" customHeight="1">
      <c r="B65" s="176"/>
      <c r="D65" s="468"/>
      <c r="E65" s="484"/>
      <c r="F65" s="489" t="s">
        <v>252</v>
      </c>
      <c r="G65" s="485"/>
      <c r="H65" s="486"/>
      <c r="I65" s="486"/>
      <c r="J65" s="443"/>
      <c r="K65" s="198"/>
      <c r="L65" s="505">
        <f t="shared" si="1"/>
        <v>0</v>
      </c>
      <c r="M65" s="147"/>
      <c r="N65" s="272"/>
      <c r="O65" s="148"/>
    </row>
    <row r="66" spans="2:20" ht="32.25" customHeight="1">
      <c r="B66" s="176"/>
      <c r="D66" s="471"/>
      <c r="E66" s="484"/>
      <c r="F66" s="489" t="s">
        <v>349</v>
      </c>
      <c r="G66" s="485"/>
      <c r="H66" s="486"/>
      <c r="I66" s="486"/>
      <c r="J66" s="443"/>
      <c r="K66" s="198"/>
      <c r="L66" s="505">
        <f t="shared" si="1"/>
        <v>0</v>
      </c>
      <c r="M66" s="147"/>
      <c r="N66" s="272"/>
      <c r="O66" s="148"/>
    </row>
    <row r="67" spans="2:20" ht="32.25" customHeight="1">
      <c r="B67" s="176"/>
      <c r="D67" s="472"/>
      <c r="E67" s="484"/>
      <c r="F67" s="489" t="s">
        <v>227</v>
      </c>
      <c r="G67" s="485"/>
      <c r="H67" s="486"/>
      <c r="I67" s="486"/>
      <c r="J67" s="443"/>
      <c r="K67" s="198"/>
      <c r="L67" s="505">
        <f>SUM(J67:K67)</f>
        <v>0</v>
      </c>
      <c r="M67" s="147"/>
      <c r="N67" s="272"/>
      <c r="O67" s="148"/>
    </row>
    <row r="68" spans="2:20" ht="32.25" customHeight="1" thickBot="1">
      <c r="B68" s="176"/>
      <c r="D68" s="473"/>
      <c r="E68" s="490"/>
      <c r="F68" s="491" t="s">
        <v>226</v>
      </c>
      <c r="G68" s="492"/>
      <c r="H68" s="493"/>
      <c r="I68" s="493"/>
      <c r="J68" s="444"/>
      <c r="K68" s="445"/>
      <c r="L68" s="506">
        <f>SUM(J68:K68)</f>
        <v>0</v>
      </c>
      <c r="M68" s="147"/>
      <c r="N68" s="272"/>
      <c r="O68" s="148"/>
    </row>
    <row r="69" spans="2:20" ht="34.5" customHeight="1" thickBot="1">
      <c r="B69" s="176"/>
      <c r="D69" s="474"/>
      <c r="E69" s="494"/>
      <c r="F69" s="495" t="s">
        <v>272</v>
      </c>
      <c r="G69" s="496"/>
      <c r="H69" s="497"/>
      <c r="I69" s="498"/>
      <c r="J69" s="502">
        <f t="shared" ref="J69:L69" si="2">SUM(J62:J68)</f>
        <v>0</v>
      </c>
      <c r="K69" s="503">
        <f t="shared" si="2"/>
        <v>0</v>
      </c>
      <c r="L69" s="504">
        <f t="shared" si="2"/>
        <v>0</v>
      </c>
      <c r="M69" s="147"/>
      <c r="N69" s="147"/>
      <c r="O69" s="148"/>
    </row>
    <row r="70" spans="2:20" ht="30" customHeight="1">
      <c r="B70" s="176"/>
      <c r="C70" s="147"/>
      <c r="D70" s="147"/>
      <c r="E70" s="147"/>
      <c r="F70" s="147"/>
      <c r="G70" s="147"/>
      <c r="H70" s="147"/>
      <c r="I70" s="147"/>
      <c r="J70" s="147"/>
      <c r="K70" s="147"/>
      <c r="L70" s="147"/>
      <c r="M70" s="147"/>
      <c r="N70" s="147"/>
      <c r="O70" s="148"/>
      <c r="Q70" s="582"/>
      <c r="R70" s="582"/>
      <c r="S70" s="582"/>
      <c r="T70" s="582"/>
    </row>
    <row r="71" spans="2:20" ht="65.45" customHeight="1">
      <c r="B71" s="165"/>
      <c r="C71" s="167" t="s">
        <v>56</v>
      </c>
      <c r="D71" s="589"/>
      <c r="E71" s="597"/>
      <c r="F71" s="597"/>
      <c r="G71" s="597"/>
      <c r="H71" s="597"/>
      <c r="I71" s="597"/>
      <c r="J71" s="597"/>
      <c r="K71" s="597"/>
      <c r="L71" s="598"/>
      <c r="M71" s="147"/>
      <c r="O71" s="148"/>
    </row>
    <row r="72" spans="2:20" ht="9.75" customHeight="1">
      <c r="B72" s="165"/>
      <c r="C72" s="168"/>
      <c r="D72" s="225"/>
      <c r="E72" s="225"/>
      <c r="F72" s="225"/>
      <c r="G72" s="225"/>
      <c r="H72" s="225"/>
      <c r="I72" s="225"/>
      <c r="J72" s="225"/>
      <c r="K72" s="225"/>
      <c r="L72" s="225"/>
      <c r="M72" s="169"/>
      <c r="N72" s="170"/>
      <c r="O72" s="148"/>
    </row>
    <row r="73" spans="2:20" ht="42.75" customHeight="1">
      <c r="B73" s="176"/>
      <c r="C73" s="301"/>
      <c r="D73" s="595" t="s">
        <v>350</v>
      </c>
      <c r="E73" s="596"/>
      <c r="F73" s="596"/>
      <c r="G73" s="596"/>
      <c r="H73" s="596"/>
      <c r="I73" s="596"/>
      <c r="J73" s="596"/>
      <c r="K73" s="596"/>
      <c r="L73" s="596"/>
      <c r="M73" s="147"/>
      <c r="N73" s="147"/>
      <c r="O73" s="148"/>
    </row>
    <row r="74" spans="2:20" ht="10.5" customHeight="1" thickBot="1">
      <c r="B74" s="178"/>
      <c r="N74" s="155"/>
      <c r="O74" s="156"/>
    </row>
    <row r="75" spans="2:20" ht="26.25" customHeight="1" thickBot="1">
      <c r="C75" s="179"/>
      <c r="D75" s="179"/>
      <c r="E75" s="179"/>
      <c r="F75" s="179"/>
      <c r="G75" s="179"/>
      <c r="H75" s="179"/>
      <c r="I75" s="179"/>
      <c r="J75" s="179"/>
      <c r="K75" s="179"/>
      <c r="L75" s="179"/>
      <c r="M75" s="179"/>
    </row>
    <row r="76" spans="2:20" ht="35.450000000000003" customHeight="1" thickBot="1">
      <c r="B76" s="547" t="s">
        <v>268</v>
      </c>
      <c r="C76" s="548"/>
      <c r="D76" s="548"/>
      <c r="E76" s="548"/>
      <c r="F76" s="548"/>
      <c r="G76" s="548"/>
      <c r="H76" s="548"/>
      <c r="I76" s="548"/>
      <c r="J76" s="548"/>
      <c r="K76" s="548"/>
      <c r="L76" s="548"/>
      <c r="M76" s="548"/>
      <c r="N76" s="548"/>
      <c r="O76" s="549"/>
    </row>
    <row r="77" spans="2:20" ht="19.899999999999999" customHeight="1">
      <c r="B77" s="180"/>
      <c r="C77" s="147"/>
      <c r="M77" s="147"/>
      <c r="N77" s="147"/>
      <c r="O77" s="148"/>
    </row>
    <row r="78" spans="2:20" ht="19.899999999999999" customHeight="1" thickBot="1">
      <c r="B78" s="180"/>
      <c r="C78" s="147"/>
      <c r="M78" s="147"/>
      <c r="N78" s="147"/>
      <c r="O78" s="148"/>
    </row>
    <row r="79" spans="2:20" ht="21.75" customHeight="1">
      <c r="B79" s="161"/>
      <c r="C79" s="147"/>
      <c r="D79" s="304"/>
      <c r="E79" s="304"/>
      <c r="F79" s="305"/>
      <c r="G79" s="305"/>
      <c r="H79" s="147"/>
      <c r="I79" s="501"/>
      <c r="J79" s="578" t="s">
        <v>334</v>
      </c>
      <c r="K79" s="579"/>
      <c r="L79" s="566" t="s">
        <v>55</v>
      </c>
      <c r="M79" s="147"/>
      <c r="N79" s="147"/>
      <c r="O79" s="148"/>
    </row>
    <row r="80" spans="2:20" s="259" customFormat="1" ht="22.5" customHeight="1" thickBot="1">
      <c r="B80" s="260"/>
      <c r="C80" s="195"/>
      <c r="D80" s="306"/>
      <c r="E80" s="306"/>
      <c r="F80" s="256"/>
      <c r="G80" s="312"/>
      <c r="H80" s="475"/>
      <c r="I80" s="475"/>
      <c r="J80" s="674" t="s">
        <v>362</v>
      </c>
      <c r="K80" s="675" t="s">
        <v>361</v>
      </c>
      <c r="L80" s="567"/>
      <c r="M80" s="195"/>
      <c r="O80" s="258"/>
    </row>
    <row r="81" spans="2:15" ht="39" customHeight="1" thickBot="1">
      <c r="B81" s="180"/>
      <c r="C81" s="147"/>
      <c r="D81" s="318"/>
      <c r="E81" s="318"/>
      <c r="F81" s="147"/>
      <c r="G81" s="318"/>
      <c r="H81" s="318"/>
      <c r="I81" s="318"/>
      <c r="J81" s="261">
        <f>J50-J69</f>
        <v>0</v>
      </c>
      <c r="K81" s="263">
        <f>K50-K69</f>
        <v>0</v>
      </c>
      <c r="L81" s="181">
        <f>L50-L69</f>
        <v>0</v>
      </c>
      <c r="M81" s="147"/>
      <c r="N81" s="147"/>
      <c r="O81" s="148"/>
    </row>
    <row r="82" spans="2:15" ht="19.899999999999999" customHeight="1" thickBot="1">
      <c r="B82" s="180"/>
      <c r="C82" s="147"/>
      <c r="D82" s="147"/>
      <c r="E82" s="147"/>
      <c r="F82" s="147"/>
      <c r="G82" s="147"/>
      <c r="H82" s="147"/>
      <c r="I82" s="147" t="s">
        <v>296</v>
      </c>
      <c r="J82" s="147"/>
      <c r="K82" s="147"/>
      <c r="L82" s="182"/>
      <c r="M82" s="147"/>
      <c r="N82" s="183" t="str">
        <f>IF(L81&lt;0,"ATTENTION MONTANT NEGATIF !","")</f>
        <v/>
      </c>
      <c r="O82" s="148"/>
    </row>
    <row r="83" spans="2:15" ht="25.5" customHeight="1" thickBot="1">
      <c r="B83" s="180"/>
      <c r="C83" s="184"/>
      <c r="D83" s="185"/>
      <c r="E83" s="185"/>
      <c r="F83" s="185"/>
      <c r="G83" s="185"/>
      <c r="H83" s="185"/>
      <c r="I83" s="185"/>
      <c r="K83" s="185" t="s">
        <v>228</v>
      </c>
      <c r="L83" s="181">
        <f>IF(L81&gt;0,L81,0)</f>
        <v>0</v>
      </c>
      <c r="M83" s="147"/>
      <c r="N83" s="147"/>
      <c r="O83" s="148"/>
    </row>
    <row r="84" spans="2:15" ht="27" thickBot="1">
      <c r="B84" s="180"/>
      <c r="C84" s="186"/>
      <c r="D84" s="147"/>
      <c r="E84" s="147"/>
      <c r="F84" s="147"/>
      <c r="G84" s="147"/>
      <c r="H84" s="147"/>
      <c r="I84" s="147"/>
      <c r="J84" s="147"/>
      <c r="K84" s="147"/>
      <c r="L84" s="187"/>
      <c r="M84" s="147"/>
      <c r="N84" s="147"/>
      <c r="O84" s="148"/>
    </row>
    <row r="85" spans="2:15" ht="24" thickBot="1">
      <c r="B85" s="180"/>
      <c r="D85" s="185"/>
      <c r="E85" s="185"/>
      <c r="F85" s="185"/>
      <c r="G85" s="185"/>
      <c r="H85" s="185"/>
      <c r="I85" s="185"/>
      <c r="K85" s="185" t="s">
        <v>188</v>
      </c>
      <c r="L85" s="181">
        <f>ROUND((L83*0.8),0)</f>
        <v>0</v>
      </c>
      <c r="M85" s="147"/>
      <c r="N85" s="147"/>
      <c r="O85" s="148"/>
    </row>
    <row r="86" spans="2:15" ht="15" thickBot="1">
      <c r="B86" s="189"/>
      <c r="C86" s="155"/>
      <c r="D86" s="155"/>
      <c r="E86" s="155"/>
      <c r="F86" s="155"/>
      <c r="G86" s="155"/>
      <c r="H86" s="155"/>
      <c r="I86" s="155"/>
      <c r="J86" s="155"/>
      <c r="K86" s="155"/>
      <c r="L86" s="155"/>
      <c r="M86" s="155"/>
      <c r="N86" s="155"/>
      <c r="O86" s="156"/>
    </row>
    <row r="87" spans="2:15" ht="26.25" customHeight="1"/>
    <row r="88" spans="2:15" ht="26.25" customHeight="1" thickBot="1"/>
    <row r="89" spans="2:15" ht="35.450000000000003" customHeight="1" thickBot="1">
      <c r="B89" s="547" t="s">
        <v>57</v>
      </c>
      <c r="C89" s="548"/>
      <c r="D89" s="548"/>
      <c r="E89" s="548"/>
      <c r="F89" s="548"/>
      <c r="G89" s="548"/>
      <c r="H89" s="548"/>
      <c r="I89" s="548"/>
      <c r="J89" s="548"/>
      <c r="K89" s="548"/>
      <c r="L89" s="548"/>
      <c r="M89" s="548"/>
      <c r="N89" s="548"/>
      <c r="O89" s="549"/>
    </row>
    <row r="90" spans="2:15" ht="28.5" customHeight="1">
      <c r="B90" s="538"/>
      <c r="C90" s="539"/>
      <c r="D90" s="539"/>
      <c r="E90" s="539"/>
      <c r="F90" s="539"/>
      <c r="G90" s="539"/>
      <c r="H90" s="539"/>
      <c r="I90" s="539"/>
      <c r="J90" s="539"/>
      <c r="K90" s="539"/>
      <c r="L90" s="539"/>
      <c r="M90" s="539"/>
      <c r="N90" s="539"/>
      <c r="O90" s="540"/>
    </row>
    <row r="91" spans="2:15" ht="11.25" customHeight="1">
      <c r="B91" s="541"/>
      <c r="C91" s="542"/>
      <c r="D91" s="542"/>
      <c r="E91" s="542"/>
      <c r="F91" s="542"/>
      <c r="G91" s="542"/>
      <c r="H91" s="542"/>
      <c r="I91" s="542"/>
      <c r="J91" s="542"/>
      <c r="K91" s="542"/>
      <c r="L91" s="542"/>
      <c r="M91" s="542"/>
      <c r="N91" s="542"/>
      <c r="O91" s="543"/>
    </row>
    <row r="92" spans="2:15" ht="14.45" customHeight="1">
      <c r="B92" s="541"/>
      <c r="C92" s="542"/>
      <c r="D92" s="542"/>
      <c r="E92" s="542"/>
      <c r="F92" s="542"/>
      <c r="G92" s="542"/>
      <c r="H92" s="542"/>
      <c r="I92" s="542"/>
      <c r="J92" s="542"/>
      <c r="K92" s="542"/>
      <c r="L92" s="542"/>
      <c r="M92" s="542"/>
      <c r="N92" s="542"/>
      <c r="O92" s="543"/>
    </row>
    <row r="93" spans="2:15" ht="14.45" customHeight="1">
      <c r="B93" s="541"/>
      <c r="C93" s="542"/>
      <c r="D93" s="542"/>
      <c r="E93" s="542"/>
      <c r="F93" s="542"/>
      <c r="G93" s="542"/>
      <c r="H93" s="542"/>
      <c r="I93" s="542"/>
      <c r="J93" s="542"/>
      <c r="K93" s="542"/>
      <c r="L93" s="542"/>
      <c r="M93" s="542"/>
      <c r="N93" s="542"/>
      <c r="O93" s="543"/>
    </row>
    <row r="94" spans="2:15" ht="14.45" customHeight="1">
      <c r="B94" s="541"/>
      <c r="C94" s="542"/>
      <c r="D94" s="542"/>
      <c r="E94" s="542"/>
      <c r="F94" s="542"/>
      <c r="G94" s="542"/>
      <c r="H94" s="542"/>
      <c r="I94" s="542"/>
      <c r="J94" s="542"/>
      <c r="K94" s="542"/>
      <c r="L94" s="542"/>
      <c r="M94" s="542"/>
      <c r="N94" s="542"/>
      <c r="O94" s="543"/>
    </row>
    <row r="95" spans="2:15" ht="14.45" customHeight="1">
      <c r="B95" s="541"/>
      <c r="C95" s="542"/>
      <c r="D95" s="542"/>
      <c r="E95" s="542"/>
      <c r="F95" s="542"/>
      <c r="G95" s="542"/>
      <c r="H95" s="542"/>
      <c r="I95" s="542"/>
      <c r="J95" s="542"/>
      <c r="K95" s="542"/>
      <c r="L95" s="542"/>
      <c r="M95" s="542"/>
      <c r="N95" s="542"/>
      <c r="O95" s="543"/>
    </row>
    <row r="96" spans="2:15" ht="14.45" customHeight="1">
      <c r="B96" s="541"/>
      <c r="C96" s="542"/>
      <c r="D96" s="542"/>
      <c r="E96" s="542"/>
      <c r="F96" s="542"/>
      <c r="G96" s="542"/>
      <c r="H96" s="542"/>
      <c r="I96" s="542"/>
      <c r="J96" s="542"/>
      <c r="K96" s="542"/>
      <c r="L96" s="542"/>
      <c r="M96" s="542"/>
      <c r="N96" s="542"/>
      <c r="O96" s="543"/>
    </row>
    <row r="97" spans="2:15" ht="14.45" customHeight="1">
      <c r="B97" s="541"/>
      <c r="C97" s="542"/>
      <c r="D97" s="542"/>
      <c r="E97" s="542"/>
      <c r="F97" s="542"/>
      <c r="G97" s="542"/>
      <c r="H97" s="542"/>
      <c r="I97" s="542"/>
      <c r="J97" s="542"/>
      <c r="K97" s="542"/>
      <c r="L97" s="542"/>
      <c r="M97" s="542"/>
      <c r="N97" s="542"/>
      <c r="O97" s="543"/>
    </row>
    <row r="98" spans="2:15" ht="14.45" customHeight="1">
      <c r="B98" s="541"/>
      <c r="C98" s="542"/>
      <c r="D98" s="542"/>
      <c r="E98" s="542"/>
      <c r="F98" s="542"/>
      <c r="G98" s="542"/>
      <c r="H98" s="542"/>
      <c r="I98" s="542"/>
      <c r="J98" s="542"/>
      <c r="K98" s="542"/>
      <c r="L98" s="542"/>
      <c r="M98" s="542"/>
      <c r="N98" s="542"/>
      <c r="O98" s="543"/>
    </row>
    <row r="99" spans="2:15" ht="14.45" customHeight="1">
      <c r="B99" s="541"/>
      <c r="C99" s="542"/>
      <c r="D99" s="542"/>
      <c r="E99" s="542"/>
      <c r="F99" s="542"/>
      <c r="G99" s="542"/>
      <c r="H99" s="542"/>
      <c r="I99" s="542"/>
      <c r="J99" s="542"/>
      <c r="K99" s="542"/>
      <c r="L99" s="542"/>
      <c r="M99" s="542"/>
      <c r="N99" s="542"/>
      <c r="O99" s="543"/>
    </row>
    <row r="100" spans="2:15" ht="15" customHeight="1" thickBot="1">
      <c r="B100" s="544"/>
      <c r="C100" s="545"/>
      <c r="D100" s="545"/>
      <c r="E100" s="545"/>
      <c r="F100" s="545"/>
      <c r="G100" s="545"/>
      <c r="H100" s="545"/>
      <c r="I100" s="545"/>
      <c r="J100" s="545"/>
      <c r="K100" s="545"/>
      <c r="L100" s="545"/>
      <c r="M100" s="545"/>
      <c r="N100" s="545"/>
      <c r="O100" s="546"/>
    </row>
  </sheetData>
  <sheetProtection algorithmName="SHA-512" hashValue="cT1S3mMhc80dvqUTy01kIwH7daU6YBxMno/AmeyWgUzbyYlCnVD1QgW6prUO+TDIiKCcY7CjqfFt+ERpuXcgFg==" saltValue="dXQ17Vblq0o7+P+uQ43T+A==" spinCount="100000" sheet="1" objects="1" scenarios="1"/>
  <mergeCells count="40">
    <mergeCell ref="J79:K79"/>
    <mergeCell ref="I2:J2"/>
    <mergeCell ref="Q70:T70"/>
    <mergeCell ref="L60:L61"/>
    <mergeCell ref="I32:J32"/>
    <mergeCell ref="D38:K39"/>
    <mergeCell ref="C25:N25"/>
    <mergeCell ref="D52:L52"/>
    <mergeCell ref="H49:I49"/>
    <mergeCell ref="J60:K60"/>
    <mergeCell ref="D73:L73"/>
    <mergeCell ref="L45:L46"/>
    <mergeCell ref="D71:L71"/>
    <mergeCell ref="H47:I47"/>
    <mergeCell ref="J45:K45"/>
    <mergeCell ref="K31:L31"/>
    <mergeCell ref="G30:H30"/>
    <mergeCell ref="B28:O28"/>
    <mergeCell ref="B37:C37"/>
    <mergeCell ref="B36:C36"/>
    <mergeCell ref="B31:C31"/>
    <mergeCell ref="I30:J30"/>
    <mergeCell ref="K30:L30"/>
    <mergeCell ref="G31:H31"/>
    <mergeCell ref="B90:O100"/>
    <mergeCell ref="B89:O89"/>
    <mergeCell ref="B76:O76"/>
    <mergeCell ref="B19:L19"/>
    <mergeCell ref="B42:O42"/>
    <mergeCell ref="F47:G47"/>
    <mergeCell ref="F49:G49"/>
    <mergeCell ref="F50:G50"/>
    <mergeCell ref="D53:L53"/>
    <mergeCell ref="B57:O57"/>
    <mergeCell ref="G37:H37"/>
    <mergeCell ref="G34:H34"/>
    <mergeCell ref="I31:J31"/>
    <mergeCell ref="K32:L32"/>
    <mergeCell ref="L79:L80"/>
    <mergeCell ref="G32:H32"/>
  </mergeCells>
  <printOptions horizontalCentered="1" verticalCentered="1"/>
  <pageMargins left="0.70866141732283472" right="0.70866141732283472" top="0.74803149606299213" bottom="0.74803149606299213" header="0.31496062992125984" footer="0.31496062992125984"/>
  <pageSetup paperSize="8"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showGridLines="0" topLeftCell="A4" zoomScale="80" zoomScaleNormal="80" workbookViewId="0">
      <selection activeCell="D19" sqref="D19"/>
    </sheetView>
  </sheetViews>
  <sheetFormatPr baseColWidth="10" defaultColWidth="9.140625" defaultRowHeight="15"/>
  <cols>
    <col min="1" max="1" width="3.140625" style="125" bestFit="1" customWidth="1"/>
    <col min="2" max="2" width="3.85546875" style="126" customWidth="1"/>
    <col min="3" max="3" width="3.7109375" style="126" customWidth="1"/>
    <col min="4" max="4" width="3.28515625" style="126" customWidth="1"/>
    <col min="5" max="5" width="2.28515625" style="126" customWidth="1"/>
    <col min="6" max="6" width="4.7109375" style="126" customWidth="1"/>
    <col min="7" max="7" width="4" style="126" customWidth="1"/>
    <col min="8" max="8" width="32.5703125" style="126" customWidth="1"/>
    <col min="9" max="9" width="8.28515625" style="126" customWidth="1"/>
    <col min="10" max="10" width="14.85546875" style="126" customWidth="1"/>
    <col min="11" max="13" width="17.7109375" style="126" customWidth="1"/>
    <col min="14" max="14" width="8.42578125" style="126" customWidth="1"/>
    <col min="15" max="15" width="10.42578125" style="126" customWidth="1"/>
    <col min="16" max="16" width="2.28515625" style="126" customWidth="1"/>
    <col min="17" max="17" width="2.7109375" style="126" customWidth="1"/>
    <col min="18" max="16384" width="9.140625" style="126"/>
  </cols>
  <sheetData>
    <row r="1" spans="1:19" s="431" customFormat="1">
      <c r="J1" s="432"/>
      <c r="M1" s="602"/>
      <c r="N1" s="602"/>
      <c r="O1" s="602"/>
      <c r="R1" s="433"/>
      <c r="S1" s="434"/>
    </row>
    <row r="2" spans="1:19" s="431" customFormat="1" ht="14.25">
      <c r="J2" s="432"/>
      <c r="M2" s="435"/>
      <c r="N2" s="436"/>
      <c r="O2" s="436"/>
    </row>
    <row r="3" spans="1:19" s="118" customFormat="1" ht="14.25">
      <c r="J3" s="119"/>
    </row>
    <row r="4" spans="1:19" s="118" customFormat="1" ht="14.25">
      <c r="J4" s="119"/>
    </row>
    <row r="5" spans="1:19" s="118" customFormat="1">
      <c r="B5" s="267" t="s">
        <v>145</v>
      </c>
      <c r="C5" s="266"/>
      <c r="D5" s="266"/>
      <c r="E5" s="266"/>
      <c r="F5" s="266"/>
      <c r="G5" s="266"/>
      <c r="H5" s="266"/>
      <c r="J5" s="119"/>
    </row>
    <row r="6" spans="1:19" s="118" customFormat="1" ht="15.75">
      <c r="A6" s="120"/>
      <c r="B6" s="120" t="s">
        <v>364</v>
      </c>
      <c r="J6" s="119"/>
    </row>
    <row r="7" spans="1:19" s="118" customFormat="1" ht="15.75">
      <c r="A7" s="120"/>
      <c r="B7" s="120"/>
      <c r="J7" s="119"/>
    </row>
    <row r="8" spans="1:19" s="24" customFormat="1" ht="8.25" customHeight="1">
      <c r="A8" s="121"/>
    </row>
    <row r="9" spans="1:19" s="24" customFormat="1" ht="4.5" customHeight="1" thickBot="1">
      <c r="A9" s="121"/>
      <c r="M9" s="271"/>
    </row>
    <row r="10" spans="1:19" s="24" customFormat="1" ht="21" thickBot="1">
      <c r="A10" s="121"/>
      <c r="C10" s="249" t="s">
        <v>243</v>
      </c>
      <c r="M10" s="289" t="s">
        <v>273</v>
      </c>
      <c r="N10" s="290" t="s">
        <v>288</v>
      </c>
      <c r="O10" s="270">
        <f>Demande!L14</f>
        <v>0</v>
      </c>
    </row>
    <row r="11" spans="1:19" s="24" customFormat="1" ht="21" thickBot="1">
      <c r="A11" s="121"/>
      <c r="C11" s="31"/>
    </row>
    <row r="12" spans="1:19" s="24" customFormat="1" ht="27.75" customHeight="1">
      <c r="A12" s="121"/>
      <c r="C12" s="603" t="s">
        <v>270</v>
      </c>
      <c r="D12" s="604"/>
      <c r="E12" s="604"/>
      <c r="F12" s="604"/>
      <c r="G12" s="604"/>
      <c r="H12" s="604"/>
      <c r="I12" s="604"/>
      <c r="J12" s="604"/>
      <c r="K12" s="604"/>
      <c r="L12" s="604"/>
      <c r="M12" s="604"/>
      <c r="N12" s="604"/>
      <c r="O12" s="604"/>
      <c r="P12" s="91"/>
    </row>
    <row r="13" spans="1:19" s="40" customFormat="1" ht="18" customHeight="1">
      <c r="A13" s="122"/>
      <c r="B13" s="39"/>
      <c r="C13" s="605" t="s">
        <v>15</v>
      </c>
      <c r="D13" s="606"/>
      <c r="E13" s="606"/>
      <c r="F13" s="606"/>
      <c r="G13" s="606"/>
      <c r="H13" s="606"/>
      <c r="I13" s="606"/>
      <c r="J13" s="606"/>
      <c r="K13" s="606"/>
      <c r="L13" s="606"/>
      <c r="M13" s="606"/>
      <c r="N13" s="606"/>
      <c r="O13" s="606"/>
      <c r="P13" s="92"/>
    </row>
    <row r="14" spans="1:19" s="24" customFormat="1" ht="25.5" customHeight="1">
      <c r="A14" s="121"/>
      <c r="C14" s="242"/>
      <c r="D14" s="507">
        <v>1</v>
      </c>
      <c r="E14" s="123"/>
      <c r="F14" s="607" t="s">
        <v>244</v>
      </c>
      <c r="G14" s="607"/>
      <c r="H14" s="607"/>
      <c r="I14" s="607"/>
      <c r="J14" s="607"/>
      <c r="K14" s="607"/>
      <c r="L14" s="607"/>
      <c r="M14" s="607"/>
      <c r="N14" s="607"/>
      <c r="O14" s="607"/>
      <c r="P14" s="93"/>
    </row>
    <row r="15" spans="1:19" s="24" customFormat="1" ht="14.25" customHeight="1">
      <c r="A15" s="121"/>
      <c r="C15" s="243"/>
      <c r="D15" s="124"/>
      <c r="E15" s="124"/>
      <c r="F15" s="608" t="s">
        <v>40</v>
      </c>
      <c r="G15" s="608"/>
      <c r="H15" s="608"/>
      <c r="I15" s="608"/>
      <c r="J15" s="608"/>
      <c r="K15" s="608"/>
      <c r="L15" s="608"/>
      <c r="M15" s="608"/>
      <c r="N15" s="608"/>
      <c r="O15" s="608"/>
      <c r="P15" s="93"/>
    </row>
    <row r="16" spans="1:19" s="24" customFormat="1" ht="26.25" customHeight="1">
      <c r="A16" s="121"/>
      <c r="C16" s="243"/>
      <c r="D16" s="507">
        <v>2</v>
      </c>
      <c r="E16" s="124"/>
      <c r="F16" s="609" t="s">
        <v>290</v>
      </c>
      <c r="G16" s="609"/>
      <c r="H16" s="609"/>
      <c r="I16" s="609"/>
      <c r="J16" s="609"/>
      <c r="K16" s="609"/>
      <c r="L16" s="609"/>
      <c r="M16" s="609"/>
      <c r="N16" s="609"/>
      <c r="O16" s="609"/>
      <c r="P16" s="93"/>
    </row>
    <row r="17" spans="1:23" s="24" customFormat="1" ht="16.5" customHeight="1">
      <c r="A17" s="121"/>
      <c r="C17" s="243"/>
      <c r="D17" s="507">
        <v>3</v>
      </c>
      <c r="E17" s="124"/>
      <c r="F17" s="601" t="s">
        <v>291</v>
      </c>
      <c r="G17" s="601"/>
      <c r="H17" s="601"/>
      <c r="I17" s="601"/>
      <c r="J17" s="601"/>
      <c r="K17" s="601"/>
      <c r="L17" s="601"/>
      <c r="M17" s="274"/>
      <c r="N17" s="274"/>
      <c r="O17" s="274"/>
      <c r="P17" s="93"/>
    </row>
    <row r="18" spans="1:23" s="24" customFormat="1" ht="6" customHeight="1">
      <c r="A18" s="121"/>
      <c r="B18" s="28"/>
      <c r="C18" s="244"/>
      <c r="D18" s="245"/>
      <c r="E18" s="245"/>
      <c r="F18" s="86"/>
      <c r="G18" s="86"/>
      <c r="H18" s="245"/>
      <c r="I18" s="86"/>
      <c r="J18" s="86"/>
      <c r="K18" s="245"/>
      <c r="L18" s="245"/>
      <c r="M18" s="245"/>
      <c r="N18" s="245"/>
      <c r="O18" s="245"/>
      <c r="P18" s="93"/>
    </row>
    <row r="19" spans="1:23" s="24" customFormat="1" ht="16.5">
      <c r="A19" s="121"/>
      <c r="B19" s="28"/>
      <c r="C19" s="244"/>
      <c r="D19" s="115"/>
      <c r="E19" s="87"/>
      <c r="F19" s="610" t="s">
        <v>292</v>
      </c>
      <c r="G19" s="610"/>
      <c r="H19" s="610"/>
      <c r="I19" s="610"/>
      <c r="J19" s="610"/>
      <c r="K19" s="610"/>
      <c r="L19" s="610"/>
      <c r="M19" s="610"/>
      <c r="N19" s="245"/>
      <c r="O19" s="245"/>
      <c r="P19" s="93"/>
      <c r="S19"/>
      <c r="T19"/>
    </row>
    <row r="20" spans="1:23" s="24" customFormat="1" ht="10.5" customHeight="1">
      <c r="A20" s="121"/>
      <c r="B20" s="28"/>
      <c r="C20" s="244"/>
      <c r="D20" s="245"/>
      <c r="E20" s="245"/>
      <c r="F20" s="86"/>
      <c r="G20" s="86"/>
      <c r="H20" s="245"/>
      <c r="I20" s="86"/>
      <c r="J20" s="86"/>
      <c r="K20" s="245"/>
      <c r="L20" s="245"/>
      <c r="M20" s="245"/>
      <c r="N20" s="245"/>
      <c r="O20" s="245"/>
      <c r="P20" s="93"/>
    </row>
    <row r="21" spans="1:23" s="24" customFormat="1" ht="16.5">
      <c r="A21" s="121"/>
      <c r="B21" s="28"/>
      <c r="C21" s="244"/>
      <c r="D21" s="115"/>
      <c r="E21" s="87"/>
      <c r="F21" s="88" t="s">
        <v>242</v>
      </c>
      <c r="G21" s="86"/>
      <c r="H21" s="245"/>
      <c r="I21" s="86"/>
      <c r="J21" s="86"/>
      <c r="K21" s="245"/>
      <c r="L21" s="245"/>
      <c r="M21" s="245"/>
      <c r="N21" s="245"/>
      <c r="O21" s="245"/>
      <c r="P21" s="93"/>
      <c r="S21"/>
      <c r="T21"/>
    </row>
    <row r="22" spans="1:23" s="24" customFormat="1" ht="16.5">
      <c r="A22" s="121"/>
      <c r="B22" s="28"/>
      <c r="C22" s="244"/>
      <c r="D22" s="246"/>
      <c r="E22" s="246"/>
      <c r="F22" s="88" t="s">
        <v>240</v>
      </c>
      <c r="G22" s="86"/>
      <c r="H22" s="245"/>
      <c r="I22" s="86"/>
      <c r="J22" s="86"/>
      <c r="K22" s="245"/>
      <c r="L22" s="245"/>
      <c r="M22" s="245"/>
      <c r="N22" s="245"/>
      <c r="O22" s="245"/>
      <c r="P22" s="93"/>
      <c r="S22"/>
      <c r="T22"/>
    </row>
    <row r="23" spans="1:23" s="24" customFormat="1" ht="6.75" customHeight="1">
      <c r="A23" s="121"/>
      <c r="B23" s="28"/>
      <c r="C23" s="244"/>
      <c r="D23" s="246"/>
      <c r="E23" s="246"/>
      <c r="F23" s="88"/>
      <c r="G23" s="86"/>
      <c r="H23" s="245"/>
      <c r="I23" s="86"/>
      <c r="J23" s="86"/>
      <c r="K23" s="245"/>
      <c r="L23" s="245"/>
      <c r="M23" s="245"/>
      <c r="N23" s="245"/>
      <c r="O23" s="245"/>
      <c r="P23" s="93"/>
      <c r="S23"/>
      <c r="T23"/>
    </row>
    <row r="24" spans="1:23" s="24" customFormat="1" ht="16.5">
      <c r="A24" s="121"/>
      <c r="B24" s="28"/>
      <c r="C24" s="244"/>
      <c r="D24" s="115"/>
      <c r="E24" s="87"/>
      <c r="F24" s="86" t="s">
        <v>293</v>
      </c>
      <c r="G24" s="245"/>
      <c r="H24" s="245"/>
      <c r="I24" s="86"/>
      <c r="J24" s="86"/>
      <c r="K24" s="245"/>
      <c r="L24" s="245"/>
      <c r="M24" s="245"/>
      <c r="N24" s="245"/>
      <c r="O24" s="245"/>
      <c r="P24" s="93"/>
      <c r="S24"/>
      <c r="T24"/>
    </row>
    <row r="25" spans="1:23" s="24" customFormat="1" ht="6.75" customHeight="1">
      <c r="A25" s="121"/>
      <c r="B25" s="28"/>
      <c r="C25" s="244"/>
      <c r="D25" s="246"/>
      <c r="E25" s="246"/>
      <c r="F25" s="88"/>
      <c r="G25" s="86"/>
      <c r="H25" s="245"/>
      <c r="I25" s="86"/>
      <c r="J25" s="86"/>
      <c r="K25" s="245"/>
      <c r="L25" s="245"/>
      <c r="M25" s="245"/>
      <c r="N25" s="245"/>
      <c r="O25" s="245"/>
      <c r="P25" s="93"/>
      <c r="S25"/>
      <c r="T25"/>
    </row>
    <row r="26" spans="1:23" s="24" customFormat="1" ht="16.5" customHeight="1">
      <c r="A26" s="121"/>
      <c r="B26" s="28"/>
      <c r="C26" s="244"/>
      <c r="D26" s="115"/>
      <c r="E26" s="89"/>
      <c r="F26" s="86" t="s">
        <v>263</v>
      </c>
      <c r="G26" s="245"/>
      <c r="H26" s="245"/>
      <c r="I26" s="86"/>
      <c r="J26" s="86"/>
      <c r="K26" s="245"/>
      <c r="L26" s="245"/>
      <c r="M26" s="245"/>
      <c r="N26" s="245"/>
      <c r="O26" s="245"/>
      <c r="P26" s="93"/>
    </row>
    <row r="27" spans="1:23" s="24" customFormat="1" ht="6.75" customHeight="1">
      <c r="A27" s="121"/>
      <c r="B27" s="28"/>
      <c r="C27" s="244"/>
      <c r="D27" s="246"/>
      <c r="E27" s="246"/>
      <c r="F27" s="88"/>
      <c r="G27" s="86"/>
      <c r="H27" s="245"/>
      <c r="I27" s="86"/>
      <c r="J27" s="86"/>
      <c r="K27" s="245"/>
      <c r="L27" s="245"/>
      <c r="M27" s="245"/>
      <c r="N27" s="245"/>
      <c r="O27" s="245"/>
      <c r="P27" s="93"/>
      <c r="S27"/>
      <c r="T27"/>
    </row>
    <row r="28" spans="1:23" s="24" customFormat="1" ht="17.25" customHeight="1">
      <c r="A28" s="121"/>
      <c r="B28" s="28"/>
      <c r="C28" s="244"/>
      <c r="D28" s="115"/>
      <c r="E28" s="274"/>
      <c r="F28" s="611" t="s">
        <v>351</v>
      </c>
      <c r="G28" s="611"/>
      <c r="H28" s="611"/>
      <c r="I28" s="611"/>
      <c r="J28" s="611"/>
      <c r="K28" s="611"/>
      <c r="L28" s="611"/>
      <c r="M28" s="611"/>
      <c r="N28" s="245"/>
      <c r="O28" s="245"/>
      <c r="P28" s="93"/>
      <c r="S28"/>
      <c r="T28"/>
    </row>
    <row r="29" spans="1:23" s="24" customFormat="1" ht="14.25" customHeight="1">
      <c r="A29" s="121"/>
      <c r="B29" s="28"/>
      <c r="C29" s="244"/>
      <c r="D29" s="274"/>
      <c r="E29" s="274"/>
      <c r="F29" s="611"/>
      <c r="G29" s="611"/>
      <c r="H29" s="611"/>
      <c r="I29" s="611"/>
      <c r="J29" s="611"/>
      <c r="K29" s="611"/>
      <c r="L29" s="611"/>
      <c r="M29" s="611"/>
      <c r="N29" s="245"/>
      <c r="O29" s="245"/>
      <c r="P29" s="93"/>
      <c r="S29"/>
      <c r="T29"/>
      <c r="W29" s="43"/>
    </row>
    <row r="30" spans="1:23" s="24" customFormat="1" ht="6.75" customHeight="1">
      <c r="A30" s="121"/>
      <c r="B30" s="28"/>
      <c r="C30" s="244"/>
      <c r="D30" s="246"/>
      <c r="E30" s="246"/>
      <c r="F30" s="88"/>
      <c r="G30" s="86"/>
      <c r="H30" s="245"/>
      <c r="I30" s="86"/>
      <c r="J30" s="86"/>
      <c r="K30" s="245"/>
      <c r="L30" s="245"/>
      <c r="M30" s="245"/>
      <c r="N30" s="245"/>
      <c r="O30" s="245"/>
      <c r="P30" s="93"/>
      <c r="S30"/>
      <c r="T30"/>
    </row>
    <row r="31" spans="1:23" s="24" customFormat="1" ht="16.5" customHeight="1">
      <c r="A31" s="121"/>
      <c r="B31" s="28"/>
      <c r="C31" s="244"/>
      <c r="D31" s="115"/>
      <c r="E31" s="274"/>
      <c r="F31" s="611" t="s">
        <v>294</v>
      </c>
      <c r="G31" s="611"/>
      <c r="H31" s="611"/>
      <c r="I31" s="611"/>
      <c r="J31" s="611"/>
      <c r="K31" s="611"/>
      <c r="L31" s="611"/>
      <c r="M31" s="611"/>
      <c r="N31" s="245"/>
      <c r="O31" s="245"/>
      <c r="P31" s="93"/>
      <c r="S31"/>
      <c r="T31"/>
    </row>
    <row r="32" spans="1:23" s="24" customFormat="1" ht="6.75" customHeight="1">
      <c r="A32" s="121"/>
      <c r="B32" s="28"/>
      <c r="C32" s="244"/>
      <c r="D32" s="246"/>
      <c r="E32" s="246"/>
      <c r="F32" s="88"/>
      <c r="G32" s="86"/>
      <c r="H32" s="245"/>
      <c r="I32" s="86"/>
      <c r="J32" s="86"/>
      <c r="K32" s="245"/>
      <c r="L32" s="245"/>
      <c r="M32" s="245"/>
      <c r="N32" s="245"/>
      <c r="O32" s="245"/>
      <c r="P32" s="93"/>
      <c r="S32"/>
      <c r="T32"/>
    </row>
    <row r="33" spans="1:20" s="24" customFormat="1" ht="16.5" customHeight="1">
      <c r="A33" s="121"/>
      <c r="B33" s="28"/>
      <c r="C33" s="244"/>
      <c r="D33" s="115"/>
      <c r="E33" s="89"/>
      <c r="F33" s="611" t="s">
        <v>352</v>
      </c>
      <c r="G33" s="611"/>
      <c r="H33" s="611"/>
      <c r="I33" s="611"/>
      <c r="J33" s="611"/>
      <c r="K33" s="611"/>
      <c r="L33" s="611"/>
      <c r="M33" s="611"/>
      <c r="N33" s="245"/>
      <c r="O33" s="245"/>
      <c r="P33" s="93"/>
    </row>
    <row r="34" spans="1:20" s="24" customFormat="1" ht="18.75" customHeight="1">
      <c r="A34" s="121"/>
      <c r="B34" s="28"/>
      <c r="C34" s="244"/>
      <c r="D34" s="246"/>
      <c r="E34" s="89"/>
      <c r="F34" s="611"/>
      <c r="G34" s="611"/>
      <c r="H34" s="611"/>
      <c r="I34" s="611"/>
      <c r="J34" s="611"/>
      <c r="K34" s="611"/>
      <c r="L34" s="611"/>
      <c r="M34" s="611"/>
      <c r="N34" s="245"/>
      <c r="O34" s="245"/>
      <c r="P34" s="93"/>
    </row>
    <row r="35" spans="1:20" s="24" customFormat="1" ht="6.75" customHeight="1">
      <c r="A35" s="121"/>
      <c r="B35" s="28"/>
      <c r="C35" s="244"/>
      <c r="D35" s="246"/>
      <c r="E35" s="246"/>
      <c r="F35" s="88"/>
      <c r="G35" s="86"/>
      <c r="H35" s="245"/>
      <c r="I35" s="86"/>
      <c r="J35" s="86"/>
      <c r="K35" s="245"/>
      <c r="L35" s="245"/>
      <c r="M35" s="245"/>
      <c r="N35" s="245"/>
      <c r="O35" s="245"/>
      <c r="P35" s="93"/>
      <c r="S35"/>
      <c r="T35"/>
    </row>
    <row r="36" spans="1:20" ht="15.75">
      <c r="C36" s="247"/>
      <c r="D36" s="115"/>
      <c r="E36" s="89"/>
      <c r="F36" s="86" t="s">
        <v>41</v>
      </c>
      <c r="G36" s="248"/>
      <c r="H36" s="612"/>
      <c r="I36" s="612"/>
      <c r="J36" s="612"/>
      <c r="K36" s="612"/>
      <c r="L36" s="612"/>
      <c r="M36" s="248"/>
      <c r="N36" s="248"/>
      <c r="O36" s="248"/>
      <c r="P36" s="127"/>
    </row>
    <row r="37" spans="1:20" ht="15.75">
      <c r="C37" s="247"/>
      <c r="D37" s="86"/>
      <c r="E37" s="89"/>
      <c r="F37" s="86"/>
      <c r="G37" s="248"/>
      <c r="H37" s="90" t="s">
        <v>42</v>
      </c>
      <c r="I37" s="248"/>
      <c r="J37" s="248"/>
      <c r="K37" s="248"/>
      <c r="L37" s="248"/>
      <c r="M37" s="248"/>
      <c r="N37" s="248"/>
      <c r="O37" s="248"/>
      <c r="P37" s="127"/>
    </row>
    <row r="38" spans="1:20" ht="15.75">
      <c r="C38" s="247"/>
      <c r="D38" s="86"/>
      <c r="E38" s="89"/>
      <c r="F38" s="86"/>
      <c r="G38" s="248"/>
      <c r="H38" s="90"/>
      <c r="I38" s="248"/>
      <c r="J38" s="248"/>
      <c r="K38" s="248"/>
      <c r="L38" s="248"/>
      <c r="M38" s="248"/>
      <c r="N38" s="248"/>
      <c r="O38" s="248"/>
      <c r="P38" s="127"/>
    </row>
    <row r="39" spans="1:20" ht="29.25" customHeight="1">
      <c r="C39" s="247"/>
      <c r="D39" s="601" t="s">
        <v>241</v>
      </c>
      <c r="E39" s="601"/>
      <c r="F39" s="601"/>
      <c r="G39" s="601"/>
      <c r="H39" s="601"/>
      <c r="I39" s="601"/>
      <c r="J39" s="601"/>
      <c r="K39" s="601"/>
      <c r="L39" s="601"/>
      <c r="M39" s="601"/>
      <c r="N39" s="601"/>
      <c r="O39" s="291"/>
      <c r="P39" s="127"/>
    </row>
    <row r="40" spans="1:20" ht="21.75" customHeight="1">
      <c r="C40" s="247"/>
      <c r="D40" s="601"/>
      <c r="E40" s="601"/>
      <c r="F40" s="601"/>
      <c r="G40" s="601"/>
      <c r="H40" s="601"/>
      <c r="I40" s="601"/>
      <c r="J40" s="601"/>
      <c r="K40" s="601"/>
      <c r="L40" s="601"/>
      <c r="M40" s="601"/>
      <c r="N40" s="601"/>
      <c r="O40" s="248"/>
      <c r="P40" s="127"/>
    </row>
    <row r="41" spans="1:20" ht="15.75" thickBot="1">
      <c r="C41" s="292"/>
      <c r="D41" s="293"/>
      <c r="E41" s="293"/>
      <c r="F41" s="293"/>
      <c r="G41" s="293"/>
      <c r="H41" s="293"/>
      <c r="I41" s="293"/>
      <c r="J41" s="293"/>
      <c r="K41" s="293"/>
      <c r="L41" s="293"/>
      <c r="M41" s="293"/>
      <c r="N41" s="293"/>
      <c r="O41" s="293"/>
      <c r="P41" s="294"/>
    </row>
  </sheetData>
  <sheetProtection algorithmName="SHA-512" hashValue="L57sqArSxQR6S/WlskSzwQD2n1cyJuLfqIJSJyPh2neFhBXcJF6/3vxh9wASZOXRfcto1mkXGsLZz3dDcNzjig==" saltValue="E5GQtWiGaZ2KPe5f76dRfA==" spinCount="100000" sheet="1" selectLockedCells="1"/>
  <mergeCells count="13">
    <mergeCell ref="F19:M19"/>
    <mergeCell ref="F31:M31"/>
    <mergeCell ref="F33:M34"/>
    <mergeCell ref="D39:N40"/>
    <mergeCell ref="H36:L36"/>
    <mergeCell ref="F28:M29"/>
    <mergeCell ref="F17:L17"/>
    <mergeCell ref="M1:O1"/>
    <mergeCell ref="C12:O12"/>
    <mergeCell ref="C13:O13"/>
    <mergeCell ref="F14:O14"/>
    <mergeCell ref="F15:O15"/>
    <mergeCell ref="F16:O16"/>
  </mergeCells>
  <hyperlinks>
    <hyperlink ref="C13:O13" r:id="rId1" display=" culture.occs@etat.ge.ch"/>
    <hyperlink ref="C13" r:id="rId2"/>
  </hyperlinks>
  <pageMargins left="0.70866141732283472" right="0.70866141732283472" top="0.74803149606299213" bottom="0.74803149606299213" header="0.31496062992125984" footer="0.31496062992125984"/>
  <pageSetup paperSize="9" scale="54" fitToHeight="2" orientation="portrait" r:id="rId3"/>
  <headerFooter>
    <oddFooter>&amp;L&amp;F&amp;C&amp;A&amp;R&amp;P/&amp;N</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zoomScale="80" zoomScaleNormal="80" workbookViewId="0">
      <selection activeCell="G16" sqref="G16"/>
    </sheetView>
  </sheetViews>
  <sheetFormatPr baseColWidth="10" defaultColWidth="9.140625" defaultRowHeight="15"/>
  <cols>
    <col min="1" max="1" width="3.140625" style="29" bestFit="1" customWidth="1"/>
    <col min="2" max="2" width="2.7109375" style="30" customWidth="1"/>
    <col min="3" max="3" width="3.7109375" style="30" customWidth="1"/>
    <col min="4" max="4" width="5" style="30" customWidth="1"/>
    <col min="5" max="5" width="4.7109375" style="30" customWidth="1"/>
    <col min="6" max="6" width="4" style="30" customWidth="1"/>
    <col min="7" max="7" width="32.5703125" style="30" customWidth="1"/>
    <col min="8" max="8" width="8.28515625" style="30" customWidth="1"/>
    <col min="9" max="9" width="14.85546875" style="30" customWidth="1"/>
    <col min="10" max="12" width="17.7109375" style="30" customWidth="1"/>
    <col min="13" max="13" width="8.7109375" style="30" customWidth="1"/>
    <col min="14" max="14" width="3.7109375" style="30" customWidth="1"/>
    <col min="15" max="15" width="6.42578125" style="30" customWidth="1"/>
    <col min="16" max="16" width="6.85546875" style="30" customWidth="1"/>
    <col min="17" max="17" width="5" style="30" customWidth="1"/>
    <col min="18" max="18" width="2.7109375" style="30" customWidth="1"/>
    <col min="19" max="19" width="9.140625" style="30"/>
    <col min="20" max="20" width="9.140625" style="30" customWidth="1"/>
    <col min="21" max="16384" width="9.140625" style="30"/>
  </cols>
  <sheetData>
    <row r="1" spans="1:20" s="419" customFormat="1">
      <c r="I1" s="437"/>
      <c r="L1" s="602"/>
      <c r="M1" s="602"/>
      <c r="N1" s="602"/>
      <c r="O1" s="602"/>
      <c r="P1" s="602"/>
      <c r="S1" s="438"/>
      <c r="T1" s="50"/>
    </row>
    <row r="2" spans="1:20" s="419" customFormat="1" ht="14.25">
      <c r="I2" s="437"/>
      <c r="L2" s="602"/>
      <c r="M2" s="602"/>
      <c r="N2" s="602"/>
      <c r="O2" s="602"/>
      <c r="P2" s="602"/>
    </row>
    <row r="3" spans="1:20" s="1" customFormat="1" ht="14.25">
      <c r="I3" s="2"/>
    </row>
    <row r="4" spans="1:20" s="1" customFormat="1" ht="14.25">
      <c r="I4" s="2"/>
    </row>
    <row r="5" spans="1:20" s="1" customFormat="1">
      <c r="B5" s="3" t="str">
        <f>'Marche à suivre'!A7</f>
        <v>Mesures de soutien selon l’Ordonnance COVID-19 du 14 octobre 2020 dans le secteur de la culture</v>
      </c>
      <c r="I5" s="2"/>
    </row>
    <row r="6" spans="1:20" s="1" customFormat="1" ht="15.75">
      <c r="A6" s="4"/>
      <c r="B6" s="4" t="str">
        <f>'Marche à suivre'!A8</f>
        <v>Indemnisation des pertes financières des acteurs et actrices culturel·le·s intermittent·e·s</v>
      </c>
      <c r="I6" s="2"/>
    </row>
    <row r="7" spans="1:20" s="1" customFormat="1" ht="15.75">
      <c r="A7" s="4"/>
      <c r="B7" s="4" t="str">
        <f>'Marche à suivre'!A9</f>
        <v>Formulaire de dépôt de demande pour les requérant·e·s - mai à juin 2022</v>
      </c>
      <c r="I7" s="2"/>
    </row>
    <row r="8" spans="1:20" s="24" customFormat="1" ht="8.25" customHeight="1">
      <c r="A8" s="27"/>
    </row>
    <row r="9" spans="1:20" s="24" customFormat="1" ht="4.5" customHeight="1" thickBot="1">
      <c r="A9" s="27"/>
    </row>
    <row r="10" spans="1:20" s="24" customFormat="1" ht="21" thickBot="1">
      <c r="A10" s="27"/>
      <c r="C10" s="31" t="s">
        <v>4</v>
      </c>
      <c r="M10" s="45" t="s">
        <v>62</v>
      </c>
      <c r="N10" s="46"/>
      <c r="O10" s="47" t="s">
        <v>288</v>
      </c>
      <c r="P10" s="48">
        <f>Demande!L14:L14</f>
        <v>0</v>
      </c>
    </row>
    <row r="11" spans="1:20" s="24" customFormat="1" ht="6.75" customHeight="1">
      <c r="A11" s="27"/>
    </row>
    <row r="12" spans="1:20" s="24" customFormat="1">
      <c r="A12" s="27"/>
      <c r="B12" s="25" t="s">
        <v>353</v>
      </c>
    </row>
    <row r="13" spans="1:20" s="13" customFormat="1" ht="23.25" customHeight="1">
      <c r="C13" s="15" t="s">
        <v>6</v>
      </c>
      <c r="D13" s="32" t="s">
        <v>35</v>
      </c>
    </row>
    <row r="14" spans="1:20" s="13" customFormat="1" ht="23.25" customHeight="1">
      <c r="C14" s="15" t="s">
        <v>7</v>
      </c>
      <c r="D14" s="32" t="s">
        <v>354</v>
      </c>
    </row>
    <row r="15" spans="1:20" s="24" customFormat="1" ht="12.75">
      <c r="A15" s="27"/>
    </row>
    <row r="16" spans="1:20" s="34" customFormat="1" ht="22.5" customHeight="1">
      <c r="A16" s="33"/>
      <c r="B16" s="32" t="s">
        <v>36</v>
      </c>
      <c r="D16" s="32"/>
      <c r="E16" s="32"/>
      <c r="G16" s="44"/>
      <c r="I16" s="619"/>
      <c r="J16" s="619"/>
      <c r="K16" s="24"/>
      <c r="L16" s="24"/>
      <c r="M16" s="24"/>
    </row>
    <row r="17" spans="1:17" s="24" customFormat="1" ht="12.75">
      <c r="A17" s="27"/>
      <c r="B17" s="35"/>
      <c r="D17" s="35"/>
      <c r="E17" s="35"/>
      <c r="G17" s="36" t="s">
        <v>37</v>
      </c>
      <c r="H17" s="35"/>
      <c r="I17" s="37" t="s">
        <v>38</v>
      </c>
    </row>
    <row r="18" spans="1:17" s="24" customFormat="1" ht="6.75" customHeight="1">
      <c r="A18" s="27"/>
    </row>
    <row r="19" spans="1:17" s="24" customFormat="1" ht="5.25" customHeight="1">
      <c r="A19" s="27"/>
    </row>
    <row r="20" spans="1:17" s="24" customFormat="1">
      <c r="A20" s="27"/>
      <c r="B20" s="25" t="s">
        <v>355</v>
      </c>
      <c r="I20" s="43" t="s">
        <v>65</v>
      </c>
    </row>
    <row r="21" spans="1:17" s="24" customFormat="1" ht="3.75" customHeight="1">
      <c r="A21" s="27"/>
      <c r="B21" s="38"/>
      <c r="I21" s="41"/>
      <c r="J21" s="41"/>
      <c r="K21" s="41"/>
      <c r="L21" s="41"/>
      <c r="M21" s="41"/>
      <c r="N21" s="41"/>
    </row>
    <row r="22" spans="1:17" s="24" customFormat="1">
      <c r="A22" s="27"/>
      <c r="B22" s="38"/>
      <c r="D22" s="621" t="str">
        <f>IF(Demande!A1&gt;0,"Veuillez remplir tous les champs obligatoires","")</f>
        <v/>
      </c>
      <c r="E22" s="621"/>
      <c r="F22" s="621"/>
      <c r="G22" s="621"/>
      <c r="I22" s="620"/>
      <c r="J22" s="620"/>
      <c r="K22" s="620"/>
      <c r="L22" s="620"/>
      <c r="M22" s="41"/>
      <c r="N22" s="41"/>
    </row>
    <row r="23" spans="1:17" s="24" customFormat="1" ht="12.75">
      <c r="A23" s="27"/>
      <c r="B23" s="38"/>
      <c r="D23" s="621"/>
      <c r="E23" s="621"/>
      <c r="F23" s="621"/>
      <c r="G23" s="621"/>
      <c r="I23" s="37" t="s">
        <v>50</v>
      </c>
      <c r="J23" s="41"/>
      <c r="K23" s="41"/>
      <c r="L23" s="41"/>
      <c r="M23" s="41"/>
      <c r="N23" s="41"/>
    </row>
    <row r="24" spans="1:17" s="24" customFormat="1" ht="12.75">
      <c r="A24" s="27"/>
      <c r="B24" s="38"/>
      <c r="D24" s="621"/>
      <c r="E24" s="621"/>
      <c r="F24" s="621"/>
      <c r="G24" s="621"/>
      <c r="I24" s="41"/>
      <c r="J24" s="41"/>
      <c r="K24" s="41"/>
      <c r="L24" s="41"/>
      <c r="M24" s="41"/>
      <c r="N24" s="41"/>
    </row>
    <row r="25" spans="1:17" s="24" customFormat="1">
      <c r="A25" s="27"/>
      <c r="B25" s="38"/>
      <c r="D25" s="621"/>
      <c r="E25" s="621"/>
      <c r="F25" s="621"/>
      <c r="G25" s="621"/>
      <c r="I25" s="620"/>
      <c r="J25" s="620"/>
      <c r="K25" s="620"/>
      <c r="L25" s="620"/>
      <c r="M25" s="41"/>
      <c r="N25" s="41"/>
    </row>
    <row r="26" spans="1:17" s="24" customFormat="1" ht="12.75">
      <c r="A26" s="27"/>
      <c r="B26" s="38"/>
      <c r="D26" s="621"/>
      <c r="E26" s="621"/>
      <c r="F26" s="621"/>
      <c r="G26" s="621"/>
      <c r="I26" s="37" t="s">
        <v>48</v>
      </c>
      <c r="J26" s="41"/>
      <c r="K26" s="41"/>
      <c r="L26" s="41"/>
      <c r="M26" s="41"/>
      <c r="N26" s="41"/>
    </row>
    <row r="27" spans="1:17" s="24" customFormat="1" ht="10.5" customHeight="1">
      <c r="A27" s="27"/>
      <c r="D27" s="622"/>
      <c r="E27" s="622"/>
      <c r="F27" s="622"/>
      <c r="G27" s="622"/>
      <c r="I27" s="41"/>
      <c r="J27" s="41"/>
      <c r="K27" s="41"/>
      <c r="L27" s="41"/>
      <c r="M27" s="41"/>
      <c r="N27" s="41"/>
    </row>
    <row r="28" spans="1:17" s="24" customFormat="1" ht="12.75">
      <c r="A28" s="27"/>
      <c r="D28" s="38" t="s">
        <v>39</v>
      </c>
      <c r="I28" s="42" t="s">
        <v>49</v>
      </c>
      <c r="J28" s="41"/>
      <c r="K28" s="41"/>
      <c r="L28" s="41"/>
      <c r="M28" s="41"/>
      <c r="N28" s="41"/>
    </row>
    <row r="29" spans="1:17" s="24" customFormat="1" ht="12.75">
      <c r="A29" s="27"/>
      <c r="I29" s="41"/>
      <c r="J29" s="41"/>
      <c r="K29" s="41"/>
      <c r="L29" s="41"/>
      <c r="M29" s="41"/>
      <c r="N29" s="41"/>
    </row>
    <row r="30" spans="1:17" s="24" customFormat="1" ht="12.75">
      <c r="A30" s="27"/>
    </row>
    <row r="31" spans="1:17" ht="15.75" thickBot="1"/>
    <row r="32" spans="1:17" ht="31.5" customHeight="1">
      <c r="C32" s="251" t="s">
        <v>197</v>
      </c>
      <c r="D32" s="99"/>
      <c r="E32" s="100"/>
      <c r="F32" s="100"/>
      <c r="G32" s="100"/>
      <c r="H32" s="100"/>
      <c r="I32" s="100"/>
      <c r="J32" s="100"/>
      <c r="K32" s="100"/>
      <c r="L32" s="100"/>
      <c r="M32" s="100"/>
      <c r="N32" s="100"/>
      <c r="O32" s="100"/>
      <c r="P32" s="100"/>
      <c r="Q32" s="101"/>
    </row>
    <row r="33" spans="2:17" ht="15.75">
      <c r="B33" s="56"/>
      <c r="C33" s="102"/>
      <c r="D33" s="88"/>
      <c r="E33" s="103"/>
      <c r="F33" s="103"/>
      <c r="G33" s="103"/>
      <c r="H33" s="103"/>
      <c r="I33" s="103"/>
      <c r="J33" s="103"/>
      <c r="K33" s="103"/>
      <c r="L33" s="103"/>
      <c r="M33" s="103"/>
      <c r="N33" s="103"/>
      <c r="O33" s="103"/>
      <c r="P33" s="103"/>
      <c r="Q33" s="104"/>
    </row>
    <row r="34" spans="2:17" ht="15.6" customHeight="1">
      <c r="B34" s="56"/>
      <c r="C34" s="102"/>
      <c r="D34" s="614" t="s">
        <v>236</v>
      </c>
      <c r="E34" s="614"/>
      <c r="F34" s="614"/>
      <c r="G34" s="614"/>
      <c r="H34" s="614"/>
      <c r="I34" s="614"/>
      <c r="J34" s="614"/>
      <c r="K34" s="614"/>
      <c r="L34" s="614"/>
      <c r="M34" s="614"/>
      <c r="N34" s="614"/>
      <c r="O34" s="614"/>
      <c r="P34" s="614"/>
      <c r="Q34" s="105"/>
    </row>
    <row r="35" spans="2:17" ht="15.6" customHeight="1">
      <c r="B35" s="56"/>
      <c r="C35" s="102"/>
      <c r="D35" s="614"/>
      <c r="E35" s="614"/>
      <c r="F35" s="614"/>
      <c r="G35" s="614"/>
      <c r="H35" s="614"/>
      <c r="I35" s="614"/>
      <c r="J35" s="614"/>
      <c r="K35" s="614"/>
      <c r="L35" s="614"/>
      <c r="M35" s="614"/>
      <c r="N35" s="614"/>
      <c r="O35" s="614"/>
      <c r="P35" s="614"/>
      <c r="Q35" s="105"/>
    </row>
    <row r="36" spans="2:17" ht="15.75">
      <c r="B36" s="56"/>
      <c r="C36" s="102"/>
      <c r="D36" s="106"/>
      <c r="E36" s="107"/>
      <c r="F36" s="107"/>
      <c r="G36" s="107"/>
      <c r="H36" s="107"/>
      <c r="I36" s="107"/>
      <c r="J36" s="107"/>
      <c r="K36" s="107"/>
      <c r="L36" s="107"/>
      <c r="M36" s="107"/>
      <c r="N36" s="107"/>
      <c r="O36" s="107"/>
      <c r="P36" s="107"/>
      <c r="Q36" s="108"/>
    </row>
    <row r="37" spans="2:17" ht="15.6" customHeight="1">
      <c r="B37" s="56"/>
      <c r="C37" s="102"/>
      <c r="D37" s="615" t="s">
        <v>196</v>
      </c>
      <c r="E37" s="615"/>
      <c r="F37" s="615"/>
      <c r="G37" s="615"/>
      <c r="H37" s="615"/>
      <c r="I37" s="615"/>
      <c r="J37" s="615"/>
      <c r="K37" s="615"/>
      <c r="L37" s="615"/>
      <c r="M37" s="615"/>
      <c r="N37" s="615"/>
      <c r="O37" s="615"/>
      <c r="P37" s="615"/>
      <c r="Q37" s="105"/>
    </row>
    <row r="38" spans="2:17" ht="15.6" customHeight="1">
      <c r="B38" s="56"/>
      <c r="C38" s="102"/>
      <c r="D38" s="615"/>
      <c r="E38" s="615"/>
      <c r="F38" s="615"/>
      <c r="G38" s="615"/>
      <c r="H38" s="615"/>
      <c r="I38" s="615"/>
      <c r="J38" s="615"/>
      <c r="K38" s="615"/>
      <c r="L38" s="615"/>
      <c r="M38" s="615"/>
      <c r="N38" s="615"/>
      <c r="O38" s="615"/>
      <c r="P38" s="615"/>
      <c r="Q38" s="105"/>
    </row>
    <row r="39" spans="2:17" ht="15.6" customHeight="1">
      <c r="B39" s="56"/>
      <c r="C39" s="102"/>
      <c r="D39" s="615"/>
      <c r="E39" s="615"/>
      <c r="F39" s="615"/>
      <c r="G39" s="615"/>
      <c r="H39" s="615"/>
      <c r="I39" s="615"/>
      <c r="J39" s="615"/>
      <c r="K39" s="615"/>
      <c r="L39" s="615"/>
      <c r="M39" s="615"/>
      <c r="N39" s="615"/>
      <c r="O39" s="615"/>
      <c r="P39" s="615"/>
      <c r="Q39" s="105"/>
    </row>
    <row r="40" spans="2:17" ht="15.6" customHeight="1">
      <c r="B40" s="56"/>
      <c r="C40" s="102"/>
      <c r="D40" s="615" t="s">
        <v>237</v>
      </c>
      <c r="E40" s="615"/>
      <c r="F40" s="615"/>
      <c r="G40" s="615"/>
      <c r="H40" s="615"/>
      <c r="I40" s="615"/>
      <c r="J40" s="615"/>
      <c r="K40" s="615"/>
      <c r="L40" s="615"/>
      <c r="M40" s="615"/>
      <c r="N40" s="615"/>
      <c r="O40" s="615"/>
      <c r="P40" s="615"/>
      <c r="Q40" s="105"/>
    </row>
    <row r="41" spans="2:17" ht="14.45" customHeight="1">
      <c r="B41" s="56"/>
      <c r="C41" s="102"/>
      <c r="D41" s="615"/>
      <c r="E41" s="615"/>
      <c r="F41" s="615"/>
      <c r="G41" s="615"/>
      <c r="H41" s="615"/>
      <c r="I41" s="615"/>
      <c r="J41" s="615"/>
      <c r="K41" s="615"/>
      <c r="L41" s="615"/>
      <c r="M41" s="615"/>
      <c r="N41" s="615"/>
      <c r="O41" s="615"/>
      <c r="P41" s="615"/>
      <c r="Q41" s="105"/>
    </row>
    <row r="42" spans="2:17" ht="14.45" customHeight="1">
      <c r="B42" s="56"/>
      <c r="C42" s="102"/>
      <c r="D42" s="615"/>
      <c r="E42" s="615"/>
      <c r="F42" s="615"/>
      <c r="G42" s="615"/>
      <c r="H42" s="615"/>
      <c r="I42" s="615"/>
      <c r="J42" s="615"/>
      <c r="K42" s="615"/>
      <c r="L42" s="615"/>
      <c r="M42" s="615"/>
      <c r="N42" s="615"/>
      <c r="O42" s="615"/>
      <c r="P42" s="615"/>
      <c r="Q42" s="105"/>
    </row>
    <row r="43" spans="2:17" ht="14.45" customHeight="1">
      <c r="B43" s="56"/>
      <c r="C43" s="102"/>
      <c r="D43" s="615"/>
      <c r="E43" s="615"/>
      <c r="F43" s="615"/>
      <c r="G43" s="615"/>
      <c r="H43" s="615"/>
      <c r="I43" s="615"/>
      <c r="J43" s="615"/>
      <c r="K43" s="615"/>
      <c r="L43" s="615"/>
      <c r="M43" s="615"/>
      <c r="N43" s="615"/>
      <c r="O43" s="615"/>
      <c r="P43" s="615"/>
      <c r="Q43" s="105"/>
    </row>
    <row r="44" spans="2:17" ht="14.45" customHeight="1">
      <c r="B44" s="56"/>
      <c r="C44" s="102"/>
      <c r="D44" s="615" t="s">
        <v>356</v>
      </c>
      <c r="E44" s="615"/>
      <c r="F44" s="615"/>
      <c r="G44" s="615"/>
      <c r="H44" s="615"/>
      <c r="I44" s="615"/>
      <c r="J44" s="615"/>
      <c r="K44" s="615"/>
      <c r="L44" s="615"/>
      <c r="M44" s="615"/>
      <c r="N44" s="615"/>
      <c r="O44" s="615"/>
      <c r="P44" s="615"/>
      <c r="Q44" s="105"/>
    </row>
    <row r="45" spans="2:17" ht="14.45" customHeight="1">
      <c r="B45" s="56"/>
      <c r="C45" s="102"/>
      <c r="D45" s="615"/>
      <c r="E45" s="615"/>
      <c r="F45" s="615"/>
      <c r="G45" s="615"/>
      <c r="H45" s="615"/>
      <c r="I45" s="615"/>
      <c r="J45" s="615"/>
      <c r="K45" s="615"/>
      <c r="L45" s="615"/>
      <c r="M45" s="615"/>
      <c r="N45" s="615"/>
      <c r="O45" s="615"/>
      <c r="P45" s="615"/>
      <c r="Q45" s="105"/>
    </row>
    <row r="46" spans="2:17" ht="14.45" customHeight="1">
      <c r="B46" s="56"/>
      <c r="C46" s="102"/>
      <c r="D46" s="615" t="s">
        <v>239</v>
      </c>
      <c r="E46" s="615"/>
      <c r="F46" s="615"/>
      <c r="G46" s="615"/>
      <c r="H46" s="615"/>
      <c r="I46" s="615"/>
      <c r="J46" s="615"/>
      <c r="K46" s="615"/>
      <c r="L46" s="615"/>
      <c r="M46" s="615"/>
      <c r="N46" s="615"/>
      <c r="O46" s="615"/>
      <c r="P46" s="615"/>
      <c r="Q46" s="105"/>
    </row>
    <row r="47" spans="2:17" ht="14.45" customHeight="1">
      <c r="B47" s="56"/>
      <c r="C47" s="102"/>
      <c r="D47" s="615"/>
      <c r="E47" s="615"/>
      <c r="F47" s="615"/>
      <c r="G47" s="615"/>
      <c r="H47" s="615"/>
      <c r="I47" s="615"/>
      <c r="J47" s="615"/>
      <c r="K47" s="615"/>
      <c r="L47" s="615"/>
      <c r="M47" s="615"/>
      <c r="N47" s="615"/>
      <c r="O47" s="615"/>
      <c r="P47" s="615"/>
      <c r="Q47" s="105"/>
    </row>
    <row r="48" spans="2:17" ht="15.6" customHeight="1">
      <c r="B48" s="56"/>
      <c r="C48" s="102"/>
      <c r="D48" s="616" t="s">
        <v>238</v>
      </c>
      <c r="E48" s="617"/>
      <c r="F48" s="617"/>
      <c r="G48" s="617"/>
      <c r="H48" s="617"/>
      <c r="I48" s="617"/>
      <c r="J48" s="617"/>
      <c r="K48" s="617"/>
      <c r="L48" s="617"/>
      <c r="M48" s="617"/>
      <c r="N48" s="617"/>
      <c r="O48" s="617"/>
      <c r="P48" s="617"/>
      <c r="Q48" s="109"/>
    </row>
    <row r="49" spans="2:17" ht="14.45" customHeight="1">
      <c r="B49" s="56"/>
      <c r="C49" s="102"/>
      <c r="D49" s="617"/>
      <c r="E49" s="617"/>
      <c r="F49" s="617"/>
      <c r="G49" s="617"/>
      <c r="H49" s="617"/>
      <c r="I49" s="617"/>
      <c r="J49" s="617"/>
      <c r="K49" s="617"/>
      <c r="L49" s="617"/>
      <c r="M49" s="617"/>
      <c r="N49" s="617"/>
      <c r="O49" s="617"/>
      <c r="P49" s="617"/>
      <c r="Q49" s="109"/>
    </row>
    <row r="50" spans="2:17" ht="14.45" customHeight="1">
      <c r="B50" s="56"/>
      <c r="C50" s="102"/>
      <c r="D50" s="617"/>
      <c r="E50" s="617"/>
      <c r="F50" s="617"/>
      <c r="G50" s="617"/>
      <c r="H50" s="617"/>
      <c r="I50" s="617"/>
      <c r="J50" s="617"/>
      <c r="K50" s="617"/>
      <c r="L50" s="617"/>
      <c r="M50" s="617"/>
      <c r="N50" s="617"/>
      <c r="O50" s="617"/>
      <c r="P50" s="617"/>
      <c r="Q50" s="109"/>
    </row>
    <row r="51" spans="2:17" ht="14.45" customHeight="1">
      <c r="B51" s="56"/>
      <c r="C51" s="102"/>
      <c r="D51" s="617"/>
      <c r="E51" s="617"/>
      <c r="F51" s="617"/>
      <c r="G51" s="617"/>
      <c r="H51" s="617"/>
      <c r="I51" s="617"/>
      <c r="J51" s="617"/>
      <c r="K51" s="617"/>
      <c r="L51" s="617"/>
      <c r="M51" s="617"/>
      <c r="N51" s="617"/>
      <c r="O51" s="617"/>
      <c r="P51" s="617"/>
      <c r="Q51" s="109"/>
    </row>
    <row r="52" spans="2:17" ht="14.45" customHeight="1">
      <c r="B52" s="56"/>
      <c r="C52" s="102"/>
      <c r="D52" s="617"/>
      <c r="E52" s="617"/>
      <c r="F52" s="617"/>
      <c r="G52" s="617"/>
      <c r="H52" s="617"/>
      <c r="I52" s="617"/>
      <c r="J52" s="617"/>
      <c r="K52" s="617"/>
      <c r="L52" s="617"/>
      <c r="M52" s="617"/>
      <c r="N52" s="617"/>
      <c r="O52" s="617"/>
      <c r="P52" s="617"/>
      <c r="Q52" s="109"/>
    </row>
    <row r="53" spans="2:17" ht="14.45" customHeight="1">
      <c r="B53" s="56"/>
      <c r="C53" s="102"/>
      <c r="D53" s="617"/>
      <c r="E53" s="617"/>
      <c r="F53" s="617"/>
      <c r="G53" s="617"/>
      <c r="H53" s="617"/>
      <c r="I53" s="617"/>
      <c r="J53" s="617"/>
      <c r="K53" s="617"/>
      <c r="L53" s="617"/>
      <c r="M53" s="617"/>
      <c r="N53" s="617"/>
      <c r="O53" s="617"/>
      <c r="P53" s="617"/>
      <c r="Q53" s="109"/>
    </row>
    <row r="54" spans="2:17" ht="14.45" customHeight="1">
      <c r="B54" s="56"/>
      <c r="C54" s="102"/>
      <c r="D54" s="617"/>
      <c r="E54" s="617"/>
      <c r="F54" s="617"/>
      <c r="G54" s="617"/>
      <c r="H54" s="617"/>
      <c r="I54" s="617"/>
      <c r="J54" s="617"/>
      <c r="K54" s="617"/>
      <c r="L54" s="617"/>
      <c r="M54" s="617"/>
      <c r="N54" s="617"/>
      <c r="O54" s="617"/>
      <c r="P54" s="617"/>
      <c r="Q54" s="109"/>
    </row>
    <row r="55" spans="2:17" ht="14.45" customHeight="1">
      <c r="B55" s="56"/>
      <c r="C55" s="102"/>
      <c r="D55" s="617"/>
      <c r="E55" s="617"/>
      <c r="F55" s="617"/>
      <c r="G55" s="617"/>
      <c r="H55" s="617"/>
      <c r="I55" s="617"/>
      <c r="J55" s="617"/>
      <c r="K55" s="617"/>
      <c r="L55" s="617"/>
      <c r="M55" s="617"/>
      <c r="N55" s="617"/>
      <c r="O55" s="617"/>
      <c r="P55" s="617"/>
      <c r="Q55" s="109"/>
    </row>
    <row r="56" spans="2:17" ht="20.45" customHeight="1">
      <c r="B56" s="56"/>
      <c r="C56" s="102"/>
      <c r="D56" s="617"/>
      <c r="E56" s="617"/>
      <c r="F56" s="617"/>
      <c r="G56" s="617"/>
      <c r="H56" s="617"/>
      <c r="I56" s="617"/>
      <c r="J56" s="617"/>
      <c r="K56" s="617"/>
      <c r="L56" s="617"/>
      <c r="M56" s="617"/>
      <c r="N56" s="617"/>
      <c r="O56" s="617"/>
      <c r="P56" s="617"/>
      <c r="Q56" s="109"/>
    </row>
    <row r="57" spans="2:17" ht="14.45" customHeight="1">
      <c r="B57" s="56"/>
      <c r="C57" s="102"/>
      <c r="D57" s="110"/>
      <c r="E57" s="110"/>
      <c r="F57" s="110"/>
      <c r="G57" s="110"/>
      <c r="H57" s="110"/>
      <c r="I57" s="110"/>
      <c r="J57" s="110"/>
      <c r="K57" s="110"/>
      <c r="L57" s="110"/>
      <c r="M57" s="110"/>
      <c r="N57" s="110"/>
      <c r="O57" s="110"/>
      <c r="P57" s="110"/>
      <c r="Q57" s="109"/>
    </row>
    <row r="58" spans="2:17" ht="31.5" customHeight="1">
      <c r="C58" s="250" t="s">
        <v>198</v>
      </c>
      <c r="D58" s="110"/>
      <c r="E58" s="110"/>
      <c r="F58" s="110"/>
      <c r="G58" s="110"/>
      <c r="H58" s="110"/>
      <c r="I58" s="110"/>
      <c r="J58" s="110"/>
      <c r="K58" s="110"/>
      <c r="L58" s="110"/>
      <c r="M58" s="110"/>
      <c r="N58" s="110"/>
      <c r="O58" s="110"/>
      <c r="P58" s="110"/>
      <c r="Q58" s="109"/>
    </row>
    <row r="59" spans="2:17" ht="15" customHeight="1">
      <c r="B59" s="56"/>
      <c r="C59" s="102"/>
      <c r="D59" s="618" t="s">
        <v>199</v>
      </c>
      <c r="E59" s="618"/>
      <c r="F59" s="618"/>
      <c r="G59" s="618"/>
      <c r="H59" s="618"/>
      <c r="I59" s="618"/>
      <c r="J59" s="618"/>
      <c r="K59" s="618"/>
      <c r="L59" s="618"/>
      <c r="M59" s="618"/>
      <c r="N59" s="618"/>
      <c r="O59" s="618"/>
      <c r="P59" s="618"/>
      <c r="Q59" s="111"/>
    </row>
    <row r="60" spans="2:17" ht="15" customHeight="1">
      <c r="B60" s="56"/>
      <c r="C60" s="102"/>
      <c r="D60" s="618"/>
      <c r="E60" s="618"/>
      <c r="F60" s="618"/>
      <c r="G60" s="618"/>
      <c r="H60" s="618"/>
      <c r="I60" s="618"/>
      <c r="J60" s="618"/>
      <c r="K60" s="618"/>
      <c r="L60" s="618"/>
      <c r="M60" s="618"/>
      <c r="N60" s="618"/>
      <c r="O60" s="618"/>
      <c r="P60" s="618"/>
      <c r="Q60" s="111"/>
    </row>
    <row r="61" spans="2:17" ht="15" customHeight="1">
      <c r="B61" s="56"/>
      <c r="C61" s="102"/>
      <c r="D61" s="613" t="s">
        <v>200</v>
      </c>
      <c r="E61" s="613"/>
      <c r="F61" s="613"/>
      <c r="G61" s="613"/>
      <c r="H61" s="613"/>
      <c r="I61" s="613"/>
      <c r="J61" s="613"/>
      <c r="K61" s="613"/>
      <c r="L61" s="613"/>
      <c r="M61" s="613"/>
      <c r="N61" s="613"/>
      <c r="O61" s="613"/>
      <c r="P61" s="613"/>
      <c r="Q61" s="111"/>
    </row>
    <row r="62" spans="2:17" ht="15" customHeight="1">
      <c r="B62" s="56"/>
      <c r="C62" s="102"/>
      <c r="D62" s="613"/>
      <c r="E62" s="613"/>
      <c r="F62" s="613"/>
      <c r="G62" s="613"/>
      <c r="H62" s="613"/>
      <c r="I62" s="613"/>
      <c r="J62" s="613"/>
      <c r="K62" s="613"/>
      <c r="L62" s="613"/>
      <c r="M62" s="613"/>
      <c r="N62" s="613"/>
      <c r="O62" s="613"/>
      <c r="P62" s="613"/>
      <c r="Q62" s="111"/>
    </row>
    <row r="63" spans="2:17" ht="6.75" customHeight="1">
      <c r="B63" s="56"/>
      <c r="C63" s="102"/>
      <c r="D63" s="73"/>
      <c r="E63" s="103"/>
      <c r="F63" s="103"/>
      <c r="G63" s="103"/>
      <c r="H63" s="103"/>
      <c r="I63" s="103"/>
      <c r="J63" s="103"/>
      <c r="K63" s="103"/>
      <c r="L63" s="103"/>
      <c r="M63" s="103"/>
      <c r="N63" s="103"/>
      <c r="O63" s="103"/>
      <c r="P63" s="103"/>
      <c r="Q63" s="104"/>
    </row>
    <row r="64" spans="2:17" ht="15" customHeight="1">
      <c r="B64" s="56"/>
      <c r="C64" s="102"/>
      <c r="D64" s="613" t="s">
        <v>201</v>
      </c>
      <c r="E64" s="613"/>
      <c r="F64" s="613"/>
      <c r="G64" s="613"/>
      <c r="H64" s="613"/>
      <c r="I64" s="613"/>
      <c r="J64" s="613"/>
      <c r="K64" s="613"/>
      <c r="L64" s="613"/>
      <c r="M64" s="613"/>
      <c r="N64" s="613"/>
      <c r="O64" s="613"/>
      <c r="P64" s="613"/>
      <c r="Q64" s="111"/>
    </row>
    <row r="65" spans="2:17" ht="18" customHeight="1">
      <c r="B65" s="56"/>
      <c r="C65" s="102"/>
      <c r="D65" s="613"/>
      <c r="E65" s="613"/>
      <c r="F65" s="613"/>
      <c r="G65" s="613"/>
      <c r="H65" s="613"/>
      <c r="I65" s="613"/>
      <c r="J65" s="613"/>
      <c r="K65" s="613"/>
      <c r="L65" s="613"/>
      <c r="M65" s="613"/>
      <c r="N65" s="613"/>
      <c r="O65" s="613"/>
      <c r="P65" s="613"/>
      <c r="Q65" s="111"/>
    </row>
    <row r="66" spans="2:17" ht="7.5" customHeight="1">
      <c r="B66" s="56"/>
      <c r="C66" s="102"/>
      <c r="D66" s="73"/>
      <c r="E66" s="103"/>
      <c r="F66" s="103"/>
      <c r="G66" s="103"/>
      <c r="H66" s="103"/>
      <c r="I66" s="103"/>
      <c r="J66" s="103"/>
      <c r="K66" s="103"/>
      <c r="L66" s="103"/>
      <c r="M66" s="103"/>
      <c r="N66" s="103"/>
      <c r="O66" s="103"/>
      <c r="P66" s="103"/>
      <c r="Q66" s="104"/>
    </row>
    <row r="67" spans="2:17" ht="15" customHeight="1">
      <c r="B67" s="56"/>
      <c r="C67" s="102"/>
      <c r="D67" s="613" t="s">
        <v>202</v>
      </c>
      <c r="E67" s="613"/>
      <c r="F67" s="613"/>
      <c r="G67" s="613"/>
      <c r="H67" s="613"/>
      <c r="I67" s="613"/>
      <c r="J67" s="613"/>
      <c r="K67" s="613"/>
      <c r="L67" s="613"/>
      <c r="M67" s="613"/>
      <c r="N67" s="613"/>
      <c r="O67" s="613"/>
      <c r="P67" s="613"/>
      <c r="Q67" s="111"/>
    </row>
    <row r="68" spans="2:17" ht="14.45" customHeight="1">
      <c r="B68" s="56"/>
      <c r="C68" s="102"/>
      <c r="D68" s="613"/>
      <c r="E68" s="613"/>
      <c r="F68" s="613"/>
      <c r="G68" s="613"/>
      <c r="H68" s="613"/>
      <c r="I68" s="613"/>
      <c r="J68" s="613"/>
      <c r="K68" s="613"/>
      <c r="L68" s="613"/>
      <c r="M68" s="613"/>
      <c r="N68" s="613"/>
      <c r="O68" s="613"/>
      <c r="P68" s="613"/>
      <c r="Q68" s="111"/>
    </row>
    <row r="69" spans="2:17" ht="14.45" customHeight="1">
      <c r="B69" s="56"/>
      <c r="C69" s="102"/>
      <c r="D69" s="116"/>
      <c r="E69" s="116"/>
      <c r="F69" s="116"/>
      <c r="G69" s="116"/>
      <c r="H69" s="116"/>
      <c r="I69" s="116"/>
      <c r="J69" s="116"/>
      <c r="K69" s="116"/>
      <c r="L69" s="116"/>
      <c r="M69" s="116"/>
      <c r="N69" s="116"/>
      <c r="O69" s="116"/>
      <c r="P69" s="116"/>
      <c r="Q69" s="111"/>
    </row>
    <row r="70" spans="2:17" ht="15.75" thickBot="1">
      <c r="C70" s="112"/>
      <c r="D70" s="113"/>
      <c r="E70" s="113"/>
      <c r="F70" s="113"/>
      <c r="G70" s="113"/>
      <c r="H70" s="113"/>
      <c r="I70" s="113"/>
      <c r="J70" s="113"/>
      <c r="K70" s="113"/>
      <c r="L70" s="113"/>
      <c r="M70" s="113"/>
      <c r="N70" s="113"/>
      <c r="O70" s="113"/>
      <c r="P70" s="113"/>
      <c r="Q70" s="114"/>
    </row>
  </sheetData>
  <sheetProtection algorithmName="SHA-512" hashValue="z7hNAc8KFOlHLkM8zPLiSMnyzn7/hkYLX+h09dWwaZ/OSULSZRpkRc7hCNDbPtbUpXPs+Dm2Qz6ZCPj1DlypHQ==" saltValue="s/0tikna5GsuxxyFaOY8qg==" spinCount="100000" sheet="1" selectLockedCells="1"/>
  <mergeCells count="15">
    <mergeCell ref="L1:P1"/>
    <mergeCell ref="I16:J16"/>
    <mergeCell ref="I22:L22"/>
    <mergeCell ref="I25:L25"/>
    <mergeCell ref="D22:G27"/>
    <mergeCell ref="D67:P68"/>
    <mergeCell ref="D34:P35"/>
    <mergeCell ref="D37:P39"/>
    <mergeCell ref="L2:P2"/>
    <mergeCell ref="D61:P62"/>
    <mergeCell ref="D64:P65"/>
    <mergeCell ref="D40:P43"/>
    <mergeCell ref="D48:P56"/>
    <mergeCell ref="D59:P60"/>
    <mergeCell ref="D44:P47"/>
  </mergeCells>
  <conditionalFormatting sqref="D22:G27">
    <cfRule type="expression" dxfId="6" priority="1">
      <formula>$D$22="Veuillez remplir tous les champs obligatoires"</formula>
    </cfRule>
  </conditionalFormatting>
  <dataValidations count="1">
    <dataValidation type="date" allowBlank="1" showInputMessage="1" showErrorMessage="1" errorTitle="Date" sqref="I16:J16">
      <formula1>1</formula1>
      <formula2>44927</formula2>
    </dataValidation>
  </dataValidations>
  <pageMargins left="0.70866141732283472" right="0.70866141732283472" top="0.74803149606299213" bottom="0.74803149606299213" header="0.31496062992125984" footer="0.31496062992125984"/>
  <pageSetup paperSize="9" scale="54" fitToHeight="2" orientation="portrait" r:id="rId1"/>
  <headerFooter>
    <oddFooter>&amp;L&amp;F&amp;C&amp;A&amp;R&amp;P/&amp;N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T100"/>
  <sheetViews>
    <sheetView showGridLines="0" topLeftCell="A22" zoomScale="80" zoomScaleNormal="80" workbookViewId="0">
      <selection activeCell="F22" sqref="F22"/>
    </sheetView>
  </sheetViews>
  <sheetFormatPr baseColWidth="10" defaultColWidth="8.85546875" defaultRowHeight="14.25"/>
  <cols>
    <col min="1" max="1" width="3.140625" style="136" customWidth="1"/>
    <col min="2" max="2" width="8.85546875" style="136" customWidth="1"/>
    <col min="3" max="3" width="11.5703125" style="136" customWidth="1"/>
    <col min="4" max="4" width="24.140625" style="136" customWidth="1"/>
    <col min="5" max="5" width="1.85546875" style="136" customWidth="1"/>
    <col min="6" max="6" width="38.85546875" style="136" customWidth="1"/>
    <col min="7" max="7" width="1.5703125" style="136" customWidth="1"/>
    <col min="8" max="11" width="15.5703125" style="136" customWidth="1"/>
    <col min="12" max="12" width="20.85546875" style="136" customWidth="1"/>
    <col min="13" max="13" width="2.140625" style="136" customWidth="1"/>
    <col min="14" max="14" width="35.85546875" style="136" customWidth="1"/>
    <col min="15" max="15" width="2.140625" style="136" customWidth="1"/>
    <col min="16" max="16" width="22.85546875" style="136" bestFit="1" customWidth="1"/>
    <col min="17" max="16384" width="8.85546875" style="136"/>
  </cols>
  <sheetData>
    <row r="1" spans="1:18" ht="24" thickBot="1">
      <c r="A1" s="135"/>
      <c r="B1" s="135"/>
      <c r="C1" s="135"/>
      <c r="D1" s="135"/>
      <c r="E1" s="135"/>
      <c r="F1" s="135"/>
      <c r="G1" s="135"/>
      <c r="H1" s="135"/>
      <c r="I1" s="135"/>
      <c r="J1" s="135"/>
      <c r="K1" s="135"/>
      <c r="L1" s="135"/>
      <c r="M1" s="135"/>
      <c r="Q1" s="137"/>
      <c r="R1" s="49"/>
    </row>
    <row r="2" spans="1:18" ht="24" thickBot="1">
      <c r="A2" s="135"/>
      <c r="B2" s="197" t="s">
        <v>305</v>
      </c>
      <c r="C2" s="135"/>
      <c r="I2" s="580" t="s">
        <v>273</v>
      </c>
      <c r="J2" s="581"/>
      <c r="K2" s="268" t="s">
        <v>288</v>
      </c>
      <c r="L2" s="269">
        <f>Demande!L14:L14</f>
        <v>0</v>
      </c>
      <c r="M2" s="135"/>
    </row>
    <row r="3" spans="1:18" s="239" customFormat="1" ht="31.5" customHeight="1">
      <c r="A3" s="237"/>
      <c r="B3" s="451" t="s">
        <v>333</v>
      </c>
      <c r="C3" s="237"/>
      <c r="M3" s="237"/>
    </row>
    <row r="4" spans="1:18" ht="9" customHeight="1" thickBot="1">
      <c r="A4" s="135"/>
      <c r="B4" s="138"/>
      <c r="C4" s="135"/>
      <c r="D4" s="135"/>
      <c r="E4" s="135"/>
      <c r="F4" s="135"/>
      <c r="G4" s="135"/>
      <c r="H4" s="135"/>
      <c r="I4" s="135"/>
      <c r="J4" s="135"/>
      <c r="K4" s="135"/>
      <c r="L4" s="135"/>
      <c r="M4" s="135"/>
    </row>
    <row r="5" spans="1:18" ht="23.25">
      <c r="A5" s="135"/>
      <c r="B5" s="139" t="s">
        <v>54</v>
      </c>
      <c r="C5" s="140"/>
      <c r="D5" s="141"/>
      <c r="E5" s="141"/>
      <c r="F5" s="141"/>
      <c r="G5" s="141"/>
      <c r="H5" s="141"/>
      <c r="I5" s="141"/>
      <c r="J5" s="141"/>
      <c r="K5" s="141"/>
      <c r="L5" s="141"/>
      <c r="M5" s="141"/>
      <c r="N5" s="142"/>
      <c r="O5" s="143"/>
    </row>
    <row r="6" spans="1:18" ht="23.25">
      <c r="A6" s="135"/>
      <c r="B6" s="241"/>
      <c r="C6" s="150"/>
      <c r="D6" s="146"/>
      <c r="E6" s="146"/>
      <c r="F6" s="146"/>
      <c r="G6" s="146"/>
      <c r="H6" s="146"/>
      <c r="I6" s="146"/>
      <c r="J6" s="146"/>
      <c r="K6" s="146"/>
      <c r="L6" s="146"/>
      <c r="M6" s="146"/>
      <c r="N6" s="147"/>
      <c r="O6" s="148"/>
    </row>
    <row r="7" spans="1:18" ht="24" customHeight="1">
      <c r="A7" s="135"/>
      <c r="B7" s="338" t="s">
        <v>274</v>
      </c>
      <c r="C7" s="144"/>
      <c r="D7" s="145"/>
      <c r="E7" s="145"/>
      <c r="F7" s="145"/>
      <c r="G7" s="145"/>
      <c r="H7" s="145"/>
      <c r="I7" s="145"/>
      <c r="J7" s="145"/>
      <c r="K7" s="145"/>
      <c r="L7" s="145"/>
      <c r="M7" s="146"/>
      <c r="N7" s="147"/>
      <c r="O7" s="148"/>
    </row>
    <row r="8" spans="1:18" ht="8.25" customHeight="1">
      <c r="A8" s="135"/>
      <c r="B8" s="240"/>
      <c r="C8" s="150"/>
      <c r="D8" s="146"/>
      <c r="E8" s="146"/>
      <c r="F8" s="146"/>
      <c r="G8" s="146"/>
      <c r="H8" s="146"/>
      <c r="I8" s="146"/>
      <c r="J8" s="146"/>
      <c r="K8" s="146"/>
      <c r="L8" s="146"/>
      <c r="M8" s="146"/>
      <c r="N8" s="147"/>
      <c r="O8" s="148"/>
    </row>
    <row r="9" spans="1:18" ht="23.25">
      <c r="A9" s="135"/>
      <c r="B9" s="149" t="s">
        <v>266</v>
      </c>
      <c r="C9" s="150"/>
      <c r="D9" s="146"/>
      <c r="E9" s="146"/>
      <c r="F9" s="146"/>
      <c r="G9" s="146"/>
      <c r="H9" s="146"/>
      <c r="I9" s="146"/>
      <c r="J9" s="146"/>
      <c r="K9" s="146"/>
      <c r="L9" s="146"/>
      <c r="M9" s="146"/>
      <c r="N9" s="147"/>
      <c r="O9" s="148"/>
    </row>
    <row r="10" spans="1:18" s="239" customFormat="1" ht="23.25">
      <c r="A10" s="237"/>
      <c r="B10" s="339" t="s">
        <v>269</v>
      </c>
      <c r="C10" s="340"/>
      <c r="D10" s="341"/>
      <c r="E10" s="341"/>
      <c r="F10" s="341"/>
      <c r="G10" s="341"/>
      <c r="H10" s="341"/>
      <c r="I10" s="341"/>
      <c r="J10" s="341"/>
      <c r="K10" s="341"/>
      <c r="L10" s="341"/>
      <c r="M10" s="341"/>
      <c r="N10" s="341"/>
      <c r="O10" s="238"/>
    </row>
    <row r="11" spans="1:18" s="239" customFormat="1" ht="23.25">
      <c r="A11" s="237"/>
      <c r="B11" s="342"/>
      <c r="C11" s="340" t="s">
        <v>300</v>
      </c>
      <c r="D11" s="341"/>
      <c r="E11" s="341"/>
      <c r="F11" s="341"/>
      <c r="G11" s="341"/>
      <c r="H11" s="341"/>
      <c r="I11" s="341"/>
      <c r="J11" s="341"/>
      <c r="K11" s="341"/>
      <c r="L11" s="341"/>
      <c r="M11" s="341"/>
      <c r="N11" s="341"/>
      <c r="O11" s="238"/>
    </row>
    <row r="12" spans="1:18" s="239" customFormat="1" ht="23.25">
      <c r="A12" s="237"/>
      <c r="B12" s="342" t="s">
        <v>261</v>
      </c>
      <c r="C12" s="340" t="s">
        <v>301</v>
      </c>
      <c r="D12" s="341"/>
      <c r="E12" s="341"/>
      <c r="F12" s="341"/>
      <c r="G12" s="341"/>
      <c r="H12" s="341"/>
      <c r="I12" s="341"/>
      <c r="J12" s="341"/>
      <c r="K12" s="341"/>
      <c r="L12" s="341"/>
      <c r="M12" s="341"/>
      <c r="N12" s="341"/>
      <c r="O12" s="238"/>
    </row>
    <row r="13" spans="1:18" s="239" customFormat="1" ht="23.25">
      <c r="A13" s="237"/>
      <c r="B13" s="342"/>
      <c r="C13" s="343" t="s">
        <v>264</v>
      </c>
      <c r="D13" s="341"/>
      <c r="E13" s="341"/>
      <c r="F13" s="341"/>
      <c r="G13" s="341"/>
      <c r="H13" s="341"/>
      <c r="I13" s="341"/>
      <c r="J13" s="341"/>
      <c r="K13" s="341"/>
      <c r="L13" s="341"/>
      <c r="M13" s="341"/>
      <c r="N13" s="341"/>
      <c r="O13" s="238"/>
    </row>
    <row r="14" spans="1:18" ht="8.25" customHeight="1">
      <c r="A14" s="135"/>
      <c r="B14" s="344"/>
      <c r="C14" s="345"/>
      <c r="D14" s="188"/>
      <c r="E14" s="188"/>
      <c r="F14" s="188"/>
      <c r="G14" s="188"/>
      <c r="H14" s="188"/>
      <c r="I14" s="188"/>
      <c r="J14" s="188"/>
      <c r="K14" s="188"/>
      <c r="L14" s="188"/>
      <c r="M14" s="188"/>
      <c r="N14" s="188"/>
      <c r="O14" s="148"/>
    </row>
    <row r="15" spans="1:18" ht="23.25">
      <c r="A15" s="135"/>
      <c r="B15" s="339" t="s">
        <v>302</v>
      </c>
      <c r="C15" s="345"/>
      <c r="D15" s="188"/>
      <c r="E15" s="188"/>
      <c r="F15" s="188"/>
      <c r="G15" s="188"/>
      <c r="H15" s="188"/>
      <c r="I15" s="188"/>
      <c r="J15" s="188"/>
      <c r="K15" s="188"/>
      <c r="L15" s="188"/>
      <c r="M15" s="188"/>
      <c r="N15" s="188"/>
      <c r="O15" s="148"/>
    </row>
    <row r="16" spans="1:18" ht="8.25" customHeight="1">
      <c r="A16" s="135"/>
      <c r="B16" s="344"/>
      <c r="C16" s="345"/>
      <c r="D16" s="188"/>
      <c r="E16" s="188"/>
      <c r="F16" s="188"/>
      <c r="G16" s="188"/>
      <c r="H16" s="188"/>
      <c r="I16" s="188"/>
      <c r="J16" s="188"/>
      <c r="K16" s="188"/>
      <c r="L16" s="188"/>
      <c r="M16" s="188"/>
      <c r="N16" s="188"/>
      <c r="O16" s="148"/>
    </row>
    <row r="17" spans="1:16" ht="23.25">
      <c r="A17" s="135"/>
      <c r="B17" s="149" t="s">
        <v>262</v>
      </c>
      <c r="C17" s="150"/>
      <c r="D17" s="146"/>
      <c r="E17" s="146"/>
      <c r="F17" s="146"/>
      <c r="G17" s="146"/>
      <c r="H17" s="146"/>
      <c r="I17" s="146"/>
      <c r="J17" s="146"/>
      <c r="K17" s="146"/>
      <c r="L17" s="146"/>
      <c r="M17" s="146"/>
      <c r="N17" s="147"/>
      <c r="O17" s="148"/>
    </row>
    <row r="18" spans="1:16" ht="23.25">
      <c r="A18" s="135"/>
      <c r="B18" s="339" t="s">
        <v>297</v>
      </c>
      <c r="C18" s="345"/>
      <c r="D18" s="188"/>
      <c r="E18" s="188"/>
      <c r="F18" s="188"/>
      <c r="G18" s="188"/>
      <c r="H18" s="188"/>
      <c r="I18" s="188"/>
      <c r="J18" s="188"/>
      <c r="K18" s="188"/>
      <c r="L18" s="188"/>
      <c r="M18" s="188"/>
      <c r="N18" s="188"/>
      <c r="O18" s="346"/>
    </row>
    <row r="19" spans="1:16" ht="24" customHeight="1">
      <c r="A19" s="135"/>
      <c r="B19" s="550" t="s">
        <v>298</v>
      </c>
      <c r="C19" s="551"/>
      <c r="D19" s="551"/>
      <c r="E19" s="551"/>
      <c r="F19" s="551"/>
      <c r="G19" s="551"/>
      <c r="H19" s="551"/>
      <c r="I19" s="551"/>
      <c r="J19" s="551"/>
      <c r="K19" s="551"/>
      <c r="L19" s="551"/>
      <c r="M19" s="347"/>
      <c r="N19" s="347"/>
      <c r="O19" s="346"/>
    </row>
    <row r="20" spans="1:16" ht="19.5" customHeight="1">
      <c r="A20" s="135"/>
      <c r="B20" s="348"/>
      <c r="C20" s="345"/>
      <c r="D20" s="188"/>
      <c r="E20" s="188"/>
      <c r="F20" s="188"/>
      <c r="G20" s="188"/>
      <c r="H20" s="188"/>
      <c r="I20" s="188"/>
      <c r="J20" s="188"/>
      <c r="K20" s="188"/>
      <c r="L20" s="188"/>
      <c r="M20" s="188"/>
      <c r="N20" s="188"/>
      <c r="O20" s="346"/>
    </row>
    <row r="21" spans="1:16" ht="23.25" customHeight="1">
      <c r="A21" s="135"/>
      <c r="B21" s="349" t="s">
        <v>303</v>
      </c>
      <c r="C21" s="350"/>
      <c r="D21" s="350"/>
      <c r="E21" s="350"/>
      <c r="F21" s="350"/>
      <c r="G21" s="350"/>
      <c r="H21" s="350"/>
      <c r="I21" s="350"/>
      <c r="J21" s="350"/>
      <c r="K21" s="350"/>
      <c r="L21" s="350"/>
      <c r="M21" s="350"/>
      <c r="N21" s="350"/>
      <c r="O21" s="346"/>
    </row>
    <row r="22" spans="1:16" ht="24" customHeight="1">
      <c r="A22" s="135"/>
      <c r="B22" s="366" t="s">
        <v>304</v>
      </c>
      <c r="C22" s="352"/>
      <c r="D22" s="352"/>
      <c r="E22" s="352"/>
      <c r="F22" s="352"/>
      <c r="G22" s="352"/>
      <c r="H22" s="352"/>
      <c r="I22" s="352"/>
      <c r="J22" s="352"/>
      <c r="K22" s="352"/>
      <c r="L22" s="352"/>
      <c r="M22" s="347"/>
      <c r="N22" s="347"/>
      <c r="O22" s="346"/>
    </row>
    <row r="23" spans="1:16" ht="23.25">
      <c r="A23" s="135"/>
      <c r="B23" s="151"/>
      <c r="C23" s="152" t="s">
        <v>289</v>
      </c>
      <c r="D23" s="146"/>
      <c r="E23" s="146"/>
      <c r="F23" s="146"/>
      <c r="G23" s="146"/>
      <c r="H23" s="146"/>
      <c r="I23" s="146"/>
      <c r="J23" s="146"/>
      <c r="K23" s="146"/>
      <c r="L23" s="146"/>
      <c r="M23" s="146"/>
      <c r="N23" s="147"/>
      <c r="O23" s="148"/>
    </row>
    <row r="24" spans="1:16" ht="22.5" customHeight="1">
      <c r="A24" s="135"/>
      <c r="B24" s="151"/>
      <c r="C24" s="336" t="s">
        <v>299</v>
      </c>
      <c r="D24" s="298"/>
      <c r="E24" s="298"/>
      <c r="F24" s="298"/>
      <c r="G24" s="298"/>
      <c r="H24" s="298"/>
      <c r="I24" s="298"/>
      <c r="J24" s="298"/>
      <c r="K24" s="298"/>
      <c r="L24" s="298"/>
      <c r="M24" s="146"/>
      <c r="N24" s="147"/>
      <c r="O24" s="148"/>
    </row>
    <row r="25" spans="1:16" ht="23.25">
      <c r="A25" s="135"/>
      <c r="B25" s="151"/>
      <c r="C25" s="336" t="s">
        <v>276</v>
      </c>
      <c r="D25" s="298"/>
      <c r="E25" s="298"/>
      <c r="F25" s="298"/>
      <c r="G25" s="298"/>
      <c r="H25" s="298"/>
      <c r="I25" s="298"/>
      <c r="J25" s="298"/>
      <c r="K25" s="298"/>
      <c r="L25" s="298"/>
      <c r="M25" s="146"/>
      <c r="N25" s="147"/>
      <c r="O25" s="148"/>
    </row>
    <row r="26" spans="1:16" ht="24" thickBot="1">
      <c r="A26" s="135"/>
      <c r="B26" s="153"/>
      <c r="C26" s="337" t="s">
        <v>277</v>
      </c>
      <c r="D26" s="154"/>
      <c r="E26" s="154"/>
      <c r="F26" s="154"/>
      <c r="G26" s="154"/>
      <c r="H26" s="154"/>
      <c r="I26" s="154"/>
      <c r="J26" s="154"/>
      <c r="K26" s="154"/>
      <c r="L26" s="154"/>
      <c r="M26" s="154"/>
      <c r="N26" s="155"/>
      <c r="O26" s="156"/>
    </row>
    <row r="27" spans="1:16" ht="26.25" customHeight="1" thickBot="1">
      <c r="B27" s="157"/>
    </row>
    <row r="28" spans="1:16" ht="35.450000000000003" customHeight="1" thickBot="1">
      <c r="B28" s="547" t="s">
        <v>265</v>
      </c>
      <c r="C28" s="548"/>
      <c r="D28" s="548"/>
      <c r="E28" s="548"/>
      <c r="F28" s="548"/>
      <c r="G28" s="548"/>
      <c r="H28" s="548"/>
      <c r="I28" s="548"/>
      <c r="J28" s="548"/>
      <c r="K28" s="548"/>
      <c r="L28" s="548"/>
      <c r="M28" s="548"/>
      <c r="N28" s="548"/>
      <c r="O28" s="549"/>
    </row>
    <row r="29" spans="1:16" s="192" customFormat="1" ht="19.899999999999999" customHeight="1">
      <c r="B29" s="190"/>
      <c r="C29" s="191"/>
      <c r="M29" s="191"/>
      <c r="N29" s="191"/>
      <c r="O29" s="193"/>
      <c r="P29" s="136"/>
    </row>
    <row r="30" spans="1:16" s="192" customFormat="1" ht="46.5" customHeight="1">
      <c r="B30" s="190"/>
      <c r="G30" s="570" t="s">
        <v>230</v>
      </c>
      <c r="H30" s="571"/>
      <c r="I30" s="570" t="s">
        <v>229</v>
      </c>
      <c r="J30" s="571"/>
      <c r="K30" s="576" t="s">
        <v>232</v>
      </c>
      <c r="L30" s="577"/>
      <c r="M30" s="191"/>
      <c r="N30" s="191"/>
      <c r="O30" s="193"/>
      <c r="P30" s="136"/>
    </row>
    <row r="31" spans="1:16" s="192" customFormat="1" ht="41.25" customHeight="1">
      <c r="B31" s="630" t="s">
        <v>258</v>
      </c>
      <c r="C31" s="631"/>
      <c r="D31" s="296"/>
      <c r="E31" s="296"/>
      <c r="F31" s="296" t="s">
        <v>231</v>
      </c>
      <c r="G31" s="632">
        <f>+'Calcul Dommage'!G31</f>
        <v>0</v>
      </c>
      <c r="H31" s="633"/>
      <c r="I31" s="632">
        <f>+'Calcul Dommage'!I31</f>
        <v>0</v>
      </c>
      <c r="J31" s="633"/>
      <c r="K31" s="568">
        <f>(G31+I31)/2</f>
        <v>0</v>
      </c>
      <c r="L31" s="569"/>
      <c r="O31" s="193"/>
      <c r="P31" s="136"/>
    </row>
    <row r="32" spans="1:16" s="192" customFormat="1" ht="41.25" customHeight="1">
      <c r="B32" s="190"/>
      <c r="D32" s="296"/>
      <c r="E32" s="296"/>
      <c r="F32" s="296" t="s">
        <v>275</v>
      </c>
      <c r="G32" s="632">
        <f>+'Calcul Dommage'!G32</f>
        <v>0</v>
      </c>
      <c r="H32" s="633"/>
      <c r="I32" s="632">
        <f>+'Calcul Dommage'!I32</f>
        <v>0</v>
      </c>
      <c r="J32" s="633"/>
      <c r="K32" s="564">
        <f>(G32+I32)/2</f>
        <v>0</v>
      </c>
      <c r="L32" s="565"/>
      <c r="O32" s="193"/>
      <c r="P32" s="136"/>
    </row>
    <row r="33" spans="2:16" s="192" customFormat="1">
      <c r="B33" s="190"/>
      <c r="C33" s="194"/>
      <c r="D33" s="191"/>
      <c r="E33" s="191"/>
      <c r="F33" s="191"/>
      <c r="G33" s="191"/>
      <c r="H33" s="191"/>
      <c r="I33" s="191"/>
      <c r="J33" s="191"/>
      <c r="K33" s="191"/>
      <c r="M33" s="191"/>
      <c r="N33" s="191"/>
      <c r="O33" s="193"/>
      <c r="P33" s="136"/>
    </row>
    <row r="34" spans="2:16" s="192" customFormat="1" ht="44.25" customHeight="1">
      <c r="B34" s="190"/>
      <c r="D34" s="319"/>
      <c r="E34" s="335"/>
      <c r="F34" s="320" t="s">
        <v>254</v>
      </c>
      <c r="G34" s="560">
        <f>K32/12</f>
        <v>0</v>
      </c>
      <c r="H34" s="561"/>
      <c r="M34" s="191"/>
      <c r="N34" s="191"/>
      <c r="O34" s="193"/>
    </row>
    <row r="35" spans="2:16" s="192" customFormat="1" ht="19.5" customHeight="1">
      <c r="B35" s="190"/>
      <c r="D35" s="369" t="s">
        <v>309</v>
      </c>
      <c r="E35" s="368"/>
      <c r="F35" s="368"/>
      <c r="G35" s="368"/>
      <c r="H35" s="368"/>
      <c r="M35" s="191"/>
      <c r="N35" s="191"/>
      <c r="O35" s="193"/>
    </row>
    <row r="36" spans="2:16" ht="54.75" customHeight="1">
      <c r="B36" s="634" t="s">
        <v>259</v>
      </c>
      <c r="C36" s="635"/>
      <c r="D36" s="367"/>
      <c r="E36" s="299"/>
      <c r="F36" s="299"/>
      <c r="G36" s="299"/>
      <c r="H36" s="299"/>
      <c r="I36" s="299"/>
      <c r="J36" s="299"/>
      <c r="K36" s="299"/>
      <c r="L36" s="299"/>
      <c r="M36" s="299"/>
      <c r="N36" s="299"/>
      <c r="O36" s="300"/>
    </row>
    <row r="37" spans="2:16" ht="41.25" customHeight="1">
      <c r="B37" s="630" t="s">
        <v>260</v>
      </c>
      <c r="C37" s="631"/>
      <c r="D37" s="303"/>
      <c r="E37" s="303"/>
      <c r="F37" s="303" t="s">
        <v>257</v>
      </c>
      <c r="G37" s="636">
        <f>+'Calcul Dommage'!G37</f>
        <v>0</v>
      </c>
      <c r="H37" s="637"/>
      <c r="I37" s="252"/>
      <c r="J37" s="252"/>
      <c r="K37" s="252"/>
      <c r="L37" s="252"/>
      <c r="M37" s="147"/>
      <c r="N37" s="147"/>
      <c r="O37" s="148"/>
    </row>
    <row r="38" spans="2:16" s="192" customFormat="1" ht="12.75">
      <c r="B38" s="190"/>
      <c r="C38" s="195"/>
      <c r="D38" s="585" t="s">
        <v>295</v>
      </c>
      <c r="E38" s="586"/>
      <c r="F38" s="586"/>
      <c r="G38" s="586"/>
      <c r="H38" s="586"/>
      <c r="I38" s="586"/>
      <c r="J38" s="586"/>
      <c r="K38" s="586"/>
      <c r="L38" s="196"/>
      <c r="M38" s="191"/>
      <c r="N38" s="191"/>
      <c r="O38" s="193"/>
    </row>
    <row r="39" spans="2:16" ht="24" customHeight="1">
      <c r="B39" s="176"/>
      <c r="D39" s="586"/>
      <c r="E39" s="586"/>
      <c r="F39" s="586"/>
      <c r="G39" s="586"/>
      <c r="H39" s="586"/>
      <c r="I39" s="586"/>
      <c r="J39" s="586"/>
      <c r="K39" s="586"/>
      <c r="L39" s="297"/>
      <c r="M39" s="147"/>
      <c r="N39" s="147"/>
      <c r="O39" s="148"/>
    </row>
    <row r="40" spans="2:16" ht="20.25" customHeight="1" thickBot="1">
      <c r="B40" s="189"/>
      <c r="C40" s="155"/>
      <c r="D40" s="155"/>
      <c r="E40" s="155"/>
      <c r="F40" s="155"/>
      <c r="G40" s="155"/>
      <c r="H40" s="155"/>
      <c r="I40" s="155"/>
      <c r="J40" s="155"/>
      <c r="K40" s="155"/>
      <c r="L40" s="155"/>
      <c r="M40" s="155"/>
      <c r="N40" s="155"/>
      <c r="O40" s="156"/>
    </row>
    <row r="41" spans="2:16" ht="15" thickBot="1">
      <c r="B41" s="189"/>
      <c r="C41" s="155"/>
      <c r="D41" s="155"/>
      <c r="E41" s="155"/>
      <c r="F41" s="155"/>
      <c r="G41" s="155"/>
      <c r="H41" s="155"/>
      <c r="I41" s="155"/>
      <c r="J41" s="155"/>
      <c r="K41" s="155"/>
      <c r="L41" s="155"/>
      <c r="M41" s="155"/>
      <c r="N41" s="155"/>
      <c r="O41" s="156"/>
    </row>
    <row r="42" spans="2:16" ht="35.25" customHeight="1" thickBot="1">
      <c r="B42" s="547" t="s">
        <v>308</v>
      </c>
      <c r="C42" s="548"/>
      <c r="D42" s="548"/>
      <c r="E42" s="548"/>
      <c r="F42" s="548"/>
      <c r="G42" s="548"/>
      <c r="H42" s="548"/>
      <c r="I42" s="548"/>
      <c r="J42" s="548"/>
      <c r="K42" s="548"/>
      <c r="L42" s="548"/>
      <c r="M42" s="548"/>
      <c r="N42" s="548"/>
      <c r="O42" s="549"/>
    </row>
    <row r="43" spans="2:16" ht="16.899999999999999" customHeight="1">
      <c r="B43" s="158"/>
      <c r="C43" s="159"/>
      <c r="D43" s="159"/>
      <c r="E43" s="159"/>
      <c r="F43" s="159"/>
      <c r="G43" s="159"/>
      <c r="H43" s="159"/>
      <c r="I43" s="159"/>
      <c r="J43" s="159"/>
      <c r="K43" s="159"/>
      <c r="L43" s="159"/>
      <c r="M43" s="159"/>
      <c r="N43" s="159"/>
      <c r="O43" s="160"/>
    </row>
    <row r="44" spans="2:16" ht="15" thickBot="1">
      <c r="B44" s="161"/>
      <c r="O44" s="148"/>
    </row>
    <row r="45" spans="2:16" ht="29.25" customHeight="1">
      <c r="B45" s="161"/>
      <c r="C45" s="147"/>
      <c r="D45" s="304"/>
      <c r="E45" s="304"/>
      <c r="F45" s="305"/>
      <c r="G45" s="314"/>
      <c r="H45" s="624" t="s">
        <v>334</v>
      </c>
      <c r="I45" s="625"/>
      <c r="J45" s="625"/>
      <c r="K45" s="626"/>
      <c r="L45" s="627" t="s">
        <v>55</v>
      </c>
      <c r="M45" s="147"/>
      <c r="N45" s="147" t="s">
        <v>224</v>
      </c>
      <c r="O45" s="148"/>
    </row>
    <row r="46" spans="2:16" s="259" customFormat="1" ht="25.5" customHeight="1" thickBot="1">
      <c r="B46" s="260"/>
      <c r="C46" s="195"/>
      <c r="D46" s="306"/>
      <c r="E46" s="256"/>
      <c r="F46" s="256"/>
      <c r="G46" s="315"/>
      <c r="H46" s="456"/>
      <c r="I46" s="457"/>
      <c r="J46" s="508" t="s">
        <v>362</v>
      </c>
      <c r="K46" s="508" t="s">
        <v>361</v>
      </c>
      <c r="L46" s="628"/>
      <c r="M46" s="195"/>
      <c r="O46" s="258"/>
    </row>
    <row r="47" spans="2:16" ht="85.5" customHeight="1" thickBot="1">
      <c r="B47" s="165"/>
      <c r="D47" s="331"/>
      <c r="E47" s="332"/>
      <c r="F47" s="552" t="s">
        <v>306</v>
      </c>
      <c r="G47" s="592"/>
      <c r="H47" s="307"/>
      <c r="I47" s="236"/>
      <c r="J47" s="236">
        <f>$G$34</f>
        <v>0</v>
      </c>
      <c r="K47" s="236">
        <f>$G$34</f>
        <v>0</v>
      </c>
      <c r="L47" s="254">
        <f>SUM(D47:K47)</f>
        <v>0</v>
      </c>
      <c r="M47" s="162"/>
      <c r="N47" s="272"/>
      <c r="O47" s="148"/>
    </row>
    <row r="48" spans="2:16" ht="33.75" customHeight="1" thickBot="1">
      <c r="B48" s="161"/>
      <c r="C48" s="353" t="s">
        <v>259</v>
      </c>
      <c r="G48" s="169"/>
      <c r="O48" s="148"/>
    </row>
    <row r="49" spans="2:15" ht="85.5" customHeight="1" thickBot="1">
      <c r="B49" s="165"/>
      <c r="D49" s="333"/>
      <c r="E49" s="54"/>
      <c r="F49" s="552" t="s">
        <v>307</v>
      </c>
      <c r="G49" s="592"/>
      <c r="H49" s="236"/>
      <c r="I49" s="236"/>
      <c r="J49" s="236">
        <f>$G$37</f>
        <v>0</v>
      </c>
      <c r="K49" s="236">
        <f>$G$37</f>
        <v>0</v>
      </c>
      <c r="L49" s="273">
        <f>SUM(D49:K49)</f>
        <v>0</v>
      </c>
      <c r="M49" s="162"/>
      <c r="N49" s="272"/>
      <c r="O49" s="148"/>
    </row>
    <row r="50" spans="2:15" ht="37.5" customHeight="1" thickBot="1">
      <c r="B50" s="165"/>
      <c r="D50" s="334"/>
      <c r="E50" s="54"/>
      <c r="F50" s="554" t="s">
        <v>271</v>
      </c>
      <c r="G50" s="629"/>
      <c r="H50" s="219">
        <f>SUM(H47:H49)</f>
        <v>0</v>
      </c>
      <c r="I50" s="219">
        <f>SUM(I47:I49)</f>
        <v>0</v>
      </c>
      <c r="J50" s="219">
        <f t="shared" ref="J50:L50" si="0">SUM(J47:J49)</f>
        <v>0</v>
      </c>
      <c r="K50" s="219">
        <f t="shared" si="0"/>
        <v>0</v>
      </c>
      <c r="L50" s="254">
        <f t="shared" si="0"/>
        <v>0</v>
      </c>
      <c r="M50" s="162"/>
      <c r="O50" s="148"/>
    </row>
    <row r="51" spans="2:15" ht="27.75" customHeight="1">
      <c r="B51" s="165"/>
      <c r="C51" s="162"/>
      <c r="D51" s="147"/>
      <c r="E51" s="147"/>
      <c r="F51" s="147"/>
      <c r="G51" s="147"/>
      <c r="H51" s="147"/>
      <c r="I51" s="147"/>
      <c r="J51" s="147"/>
      <c r="K51" s="147"/>
      <c r="L51" s="166"/>
      <c r="M51" s="147"/>
      <c r="N51" s="147"/>
      <c r="O51" s="148"/>
    </row>
    <row r="52" spans="2:15" ht="65.45" customHeight="1">
      <c r="B52" s="165"/>
      <c r="C52" s="167" t="s">
        <v>56</v>
      </c>
      <c r="D52" s="275"/>
      <c r="E52" s="276"/>
      <c r="F52" s="276"/>
      <c r="G52" s="276"/>
      <c r="H52" s="276"/>
      <c r="I52" s="276"/>
      <c r="J52" s="276"/>
      <c r="K52" s="276"/>
      <c r="L52" s="277"/>
      <c r="M52" s="147"/>
      <c r="O52" s="148"/>
    </row>
    <row r="53" spans="2:15" ht="51.95" customHeight="1">
      <c r="B53" s="302"/>
      <c r="C53" s="168"/>
      <c r="D53" s="556" t="s">
        <v>225</v>
      </c>
      <c r="E53" s="557"/>
      <c r="F53" s="557"/>
      <c r="G53" s="557"/>
      <c r="H53" s="557"/>
      <c r="I53" s="557"/>
      <c r="J53" s="557"/>
      <c r="K53" s="557"/>
      <c r="L53" s="557"/>
      <c r="M53" s="169"/>
      <c r="N53" s="170"/>
      <c r="O53" s="148"/>
    </row>
    <row r="54" spans="2:15" ht="19.899999999999999" customHeight="1">
      <c r="B54" s="171"/>
      <c r="C54" s="162"/>
      <c r="D54" s="166"/>
      <c r="E54" s="166"/>
      <c r="F54" s="166"/>
      <c r="G54" s="166"/>
      <c r="H54" s="166"/>
      <c r="I54" s="166"/>
      <c r="J54" s="166"/>
      <c r="K54" s="166"/>
      <c r="L54" s="166"/>
      <c r="M54" s="147"/>
      <c r="N54" s="147"/>
      <c r="O54" s="148"/>
    </row>
    <row r="55" spans="2:15" ht="19.899999999999999" customHeight="1" thickBot="1">
      <c r="B55" s="172"/>
      <c r="C55" s="155"/>
      <c r="D55" s="155"/>
      <c r="E55" s="155"/>
      <c r="F55" s="155"/>
      <c r="G55" s="155"/>
      <c r="H55" s="155"/>
      <c r="I55" s="155"/>
      <c r="J55" s="155"/>
      <c r="K55" s="155"/>
      <c r="L55" s="155"/>
      <c r="M55" s="155"/>
      <c r="N55" s="155"/>
      <c r="O55" s="156"/>
    </row>
    <row r="56" spans="2:15" ht="26.25" customHeight="1" thickBot="1">
      <c r="B56" s="157"/>
    </row>
    <row r="57" spans="2:15" ht="35.25" customHeight="1" thickBot="1">
      <c r="B57" s="547" t="s">
        <v>267</v>
      </c>
      <c r="C57" s="548"/>
      <c r="D57" s="548"/>
      <c r="E57" s="548"/>
      <c r="F57" s="548"/>
      <c r="G57" s="548"/>
      <c r="H57" s="548"/>
      <c r="I57" s="548"/>
      <c r="J57" s="548"/>
      <c r="K57" s="548"/>
      <c r="L57" s="548"/>
      <c r="M57" s="548"/>
      <c r="N57" s="548"/>
      <c r="O57" s="549"/>
    </row>
    <row r="58" spans="2:15" ht="22.9" customHeight="1">
      <c r="B58" s="173"/>
      <c r="C58" s="174"/>
      <c r="D58" s="174"/>
      <c r="E58" s="174"/>
      <c r="F58" s="174"/>
      <c r="G58" s="174"/>
      <c r="H58" s="174"/>
      <c r="I58" s="174"/>
      <c r="J58" s="174"/>
      <c r="K58" s="174"/>
      <c r="L58" s="174"/>
      <c r="M58" s="174"/>
      <c r="N58" s="174"/>
      <c r="O58" s="175"/>
    </row>
    <row r="59" spans="2:15" ht="27.6" customHeight="1" thickBot="1">
      <c r="B59" s="176"/>
      <c r="C59" s="162"/>
      <c r="D59" s="163"/>
      <c r="E59" s="163"/>
      <c r="F59" s="163"/>
      <c r="G59" s="163"/>
      <c r="H59" s="163"/>
      <c r="I59" s="163"/>
      <c r="J59" s="163"/>
      <c r="K59" s="163"/>
      <c r="L59" s="164"/>
      <c r="M59" s="147"/>
      <c r="O59" s="148"/>
    </row>
    <row r="60" spans="2:15" ht="32.25" customHeight="1">
      <c r="B60" s="176"/>
      <c r="C60" s="147"/>
      <c r="D60" s="313"/>
      <c r="E60" s="313"/>
      <c r="F60" s="314"/>
      <c r="G60" s="314"/>
      <c r="H60" s="624" t="s">
        <v>334</v>
      </c>
      <c r="I60" s="625"/>
      <c r="J60" s="625"/>
      <c r="K60" s="626"/>
      <c r="L60" s="627" t="s">
        <v>55</v>
      </c>
      <c r="M60" s="147"/>
      <c r="N60" s="147"/>
      <c r="O60" s="148"/>
    </row>
    <row r="61" spans="2:15" s="259" customFormat="1" ht="25.5" customHeight="1" thickBot="1">
      <c r="B61" s="255"/>
      <c r="C61" s="256"/>
      <c r="D61" s="315"/>
      <c r="E61" s="315"/>
      <c r="F61" s="316"/>
      <c r="G61" s="317"/>
      <c r="H61" s="456"/>
      <c r="I61" s="457"/>
      <c r="J61" s="508" t="s">
        <v>362</v>
      </c>
      <c r="K61" s="508" t="s">
        <v>361</v>
      </c>
      <c r="L61" s="628"/>
      <c r="M61" s="256"/>
      <c r="N61" s="257" t="s">
        <v>224</v>
      </c>
      <c r="O61" s="258"/>
    </row>
    <row r="62" spans="2:15" ht="32.25" customHeight="1">
      <c r="B62" s="176"/>
      <c r="D62" s="323"/>
      <c r="E62" s="354"/>
      <c r="F62" s="355" t="s">
        <v>246</v>
      </c>
      <c r="G62" s="356"/>
      <c r="H62" s="309"/>
      <c r="I62" s="177"/>
      <c r="J62" s="177">
        <f>+'Calcul Dommage'!J62</f>
        <v>0</v>
      </c>
      <c r="K62" s="177">
        <f>+'Calcul Dommage'!K62</f>
        <v>0</v>
      </c>
      <c r="L62" s="264">
        <f t="shared" ref="L62:L68" si="1">SUM(D62:K62)</f>
        <v>0</v>
      </c>
      <c r="M62" s="147"/>
      <c r="N62" s="272"/>
      <c r="O62" s="148"/>
    </row>
    <row r="63" spans="2:15" ht="32.25" customHeight="1">
      <c r="B63" s="176"/>
      <c r="D63" s="324"/>
      <c r="E63" s="357"/>
      <c r="F63" s="358" t="s">
        <v>256</v>
      </c>
      <c r="G63" s="359"/>
      <c r="H63" s="310"/>
      <c r="I63" s="227"/>
      <c r="J63" s="227">
        <f>+'Calcul Dommage'!J63</f>
        <v>0</v>
      </c>
      <c r="K63" s="227">
        <f>+'Calcul Dommage'!K63</f>
        <v>0</v>
      </c>
      <c r="L63" s="265">
        <f t="shared" si="1"/>
        <v>0</v>
      </c>
      <c r="M63" s="147"/>
      <c r="N63" s="272"/>
      <c r="O63" s="148"/>
    </row>
    <row r="64" spans="2:15" ht="32.25" customHeight="1">
      <c r="B64" s="176"/>
      <c r="D64" s="325"/>
      <c r="E64" s="357"/>
      <c r="F64" s="358" t="s">
        <v>251</v>
      </c>
      <c r="G64" s="359"/>
      <c r="H64" s="310"/>
      <c r="I64" s="227"/>
      <c r="J64" s="227">
        <f>+'Calcul Dommage'!J64</f>
        <v>0</v>
      </c>
      <c r="K64" s="198">
        <f>+'Calcul Dommage'!K64</f>
        <v>0</v>
      </c>
      <c r="L64" s="265">
        <f t="shared" si="1"/>
        <v>0</v>
      </c>
      <c r="M64" s="147"/>
      <c r="N64" s="272"/>
      <c r="O64" s="148"/>
    </row>
    <row r="65" spans="2:20" ht="32.25" customHeight="1">
      <c r="B65" s="176"/>
      <c r="D65" s="323"/>
      <c r="E65" s="357"/>
      <c r="F65" s="360" t="s">
        <v>252</v>
      </c>
      <c r="G65" s="361"/>
      <c r="H65" s="310"/>
      <c r="I65" s="227"/>
      <c r="J65" s="227">
        <f>+'Calcul Dommage'!J65</f>
        <v>0</v>
      </c>
      <c r="K65" s="198">
        <f>+'Calcul Dommage'!K65</f>
        <v>0</v>
      </c>
      <c r="L65" s="265">
        <f t="shared" si="1"/>
        <v>0</v>
      </c>
      <c r="M65" s="147"/>
      <c r="N65" s="272"/>
      <c r="O65" s="148"/>
    </row>
    <row r="66" spans="2:20" ht="32.25" customHeight="1">
      <c r="B66" s="176"/>
      <c r="D66" s="326"/>
      <c r="E66" s="357"/>
      <c r="F66" s="358" t="s">
        <v>253</v>
      </c>
      <c r="G66" s="359"/>
      <c r="H66" s="310"/>
      <c r="I66" s="227"/>
      <c r="J66" s="227">
        <f>+'Calcul Dommage'!J66</f>
        <v>0</v>
      </c>
      <c r="K66" s="198">
        <f>+'Calcul Dommage'!K66</f>
        <v>0</v>
      </c>
      <c r="L66" s="265">
        <f t="shared" si="1"/>
        <v>0</v>
      </c>
      <c r="M66" s="147"/>
      <c r="N66" s="272"/>
      <c r="O66" s="148"/>
    </row>
    <row r="67" spans="2:20" ht="32.25" customHeight="1">
      <c r="B67" s="176"/>
      <c r="D67" s="327"/>
      <c r="E67" s="357"/>
      <c r="F67" s="362" t="s">
        <v>227</v>
      </c>
      <c r="G67" s="359"/>
      <c r="H67" s="310"/>
      <c r="I67" s="227"/>
      <c r="J67" s="227">
        <f>+'Calcul Dommage'!J67</f>
        <v>0</v>
      </c>
      <c r="K67" s="198">
        <f>+'Calcul Dommage'!K67</f>
        <v>0</v>
      </c>
      <c r="L67" s="265">
        <f t="shared" si="1"/>
        <v>0</v>
      </c>
      <c r="M67" s="147"/>
      <c r="N67" s="272"/>
      <c r="O67" s="148"/>
    </row>
    <row r="68" spans="2:20" ht="32.25" customHeight="1" thickBot="1">
      <c r="B68" s="176"/>
      <c r="D68" s="328"/>
      <c r="E68" s="363"/>
      <c r="F68" s="364" t="s">
        <v>226</v>
      </c>
      <c r="G68" s="365"/>
      <c r="H68" s="311"/>
      <c r="I68" s="253"/>
      <c r="J68" s="253">
        <f>+'Calcul Dommage'!J68</f>
        <v>0</v>
      </c>
      <c r="K68" s="253">
        <f>+'Calcul Dommage'!K68</f>
        <v>0</v>
      </c>
      <c r="L68" s="265">
        <f t="shared" si="1"/>
        <v>0</v>
      </c>
      <c r="M68" s="147"/>
      <c r="N68" s="272"/>
      <c r="O68" s="148"/>
    </row>
    <row r="69" spans="2:20" ht="34.5" customHeight="1" thickBot="1">
      <c r="B69" s="176"/>
      <c r="D69" s="329"/>
      <c r="E69" s="321"/>
      <c r="F69" s="330" t="s">
        <v>272</v>
      </c>
      <c r="G69" s="322"/>
      <c r="H69" s="308">
        <f>SUM(H62:H68)</f>
        <v>0</v>
      </c>
      <c r="I69" s="219">
        <f t="shared" ref="I69:L69" si="2">SUM(I62:I68)</f>
        <v>0</v>
      </c>
      <c r="J69" s="219">
        <f t="shared" si="2"/>
        <v>0</v>
      </c>
      <c r="K69" s="219">
        <f t="shared" si="2"/>
        <v>0</v>
      </c>
      <c r="L69" s="254">
        <f t="shared" si="2"/>
        <v>0</v>
      </c>
      <c r="M69" s="147"/>
      <c r="N69" s="147"/>
      <c r="O69" s="148"/>
    </row>
    <row r="70" spans="2:20" ht="30" customHeight="1">
      <c r="B70" s="176"/>
      <c r="C70" s="147"/>
      <c r="D70" s="147"/>
      <c r="E70" s="147"/>
      <c r="F70" s="147"/>
      <c r="G70" s="147"/>
      <c r="H70" s="147"/>
      <c r="I70" s="147"/>
      <c r="J70" s="147"/>
      <c r="K70" s="147"/>
      <c r="L70" s="147"/>
      <c r="M70" s="147"/>
      <c r="N70" s="147"/>
      <c r="O70" s="148"/>
      <c r="Q70" s="582"/>
      <c r="R70" s="582"/>
      <c r="S70" s="582"/>
      <c r="T70" s="582"/>
    </row>
    <row r="71" spans="2:20" ht="65.45" customHeight="1">
      <c r="B71" s="165"/>
      <c r="C71" s="167" t="s">
        <v>56</v>
      </c>
      <c r="D71" s="275"/>
      <c r="E71" s="276"/>
      <c r="F71" s="276"/>
      <c r="G71" s="276"/>
      <c r="H71" s="276"/>
      <c r="I71" s="276"/>
      <c r="J71" s="276"/>
      <c r="K71" s="276"/>
      <c r="L71" s="277"/>
      <c r="M71" s="147"/>
      <c r="O71" s="148"/>
    </row>
    <row r="72" spans="2:20" ht="9.75" customHeight="1">
      <c r="B72" s="165"/>
      <c r="C72" s="168"/>
      <c r="D72" s="225"/>
      <c r="E72" s="225"/>
      <c r="F72" s="225"/>
      <c r="G72" s="225"/>
      <c r="H72" s="225"/>
      <c r="I72" s="225"/>
      <c r="J72" s="225"/>
      <c r="K72" s="225"/>
      <c r="L72" s="225"/>
      <c r="M72" s="169"/>
      <c r="N72" s="170"/>
      <c r="O72" s="148"/>
    </row>
    <row r="73" spans="2:20" ht="42.75" customHeight="1">
      <c r="B73" s="176"/>
      <c r="C73" s="301"/>
      <c r="D73" s="595" t="s">
        <v>250</v>
      </c>
      <c r="E73" s="596"/>
      <c r="F73" s="596"/>
      <c r="G73" s="596"/>
      <c r="H73" s="596"/>
      <c r="I73" s="596"/>
      <c r="J73" s="596"/>
      <c r="K73" s="596"/>
      <c r="L73" s="596"/>
      <c r="M73" s="147"/>
      <c r="N73" s="147"/>
      <c r="O73" s="148"/>
    </row>
    <row r="74" spans="2:20" ht="10.5" customHeight="1" thickBot="1">
      <c r="B74" s="178"/>
      <c r="N74" s="155"/>
      <c r="O74" s="156"/>
    </row>
    <row r="75" spans="2:20" ht="26.25" customHeight="1" thickBot="1">
      <c r="C75" s="179"/>
      <c r="D75" s="179"/>
      <c r="E75" s="179"/>
      <c r="F75" s="179"/>
      <c r="G75" s="179"/>
      <c r="H75" s="179"/>
      <c r="I75" s="179"/>
      <c r="J75" s="179"/>
      <c r="K75" s="179"/>
      <c r="L75" s="179"/>
      <c r="M75" s="179"/>
    </row>
    <row r="76" spans="2:20" ht="35.450000000000003" customHeight="1" thickBot="1">
      <c r="B76" s="547" t="s">
        <v>268</v>
      </c>
      <c r="C76" s="548"/>
      <c r="D76" s="548"/>
      <c r="E76" s="548"/>
      <c r="F76" s="548"/>
      <c r="G76" s="548"/>
      <c r="H76" s="548"/>
      <c r="I76" s="548"/>
      <c r="J76" s="548"/>
      <c r="K76" s="548"/>
      <c r="L76" s="548"/>
      <c r="M76" s="548"/>
      <c r="N76" s="548"/>
      <c r="O76" s="549"/>
    </row>
    <row r="77" spans="2:20" ht="19.899999999999999" customHeight="1">
      <c r="B77" s="180"/>
      <c r="C77" s="147"/>
      <c r="M77" s="147"/>
      <c r="N77" s="147"/>
      <c r="O77" s="148"/>
    </row>
    <row r="78" spans="2:20" ht="19.899999999999999" customHeight="1" thickBot="1">
      <c r="B78" s="180"/>
      <c r="C78" s="147"/>
      <c r="M78" s="147"/>
      <c r="N78" s="147"/>
      <c r="O78" s="148"/>
    </row>
    <row r="79" spans="2:20" ht="21.75" customHeight="1">
      <c r="B79" s="161"/>
      <c r="C79" s="147"/>
      <c r="D79" s="304"/>
      <c r="E79" s="304"/>
      <c r="F79" s="305"/>
      <c r="G79" s="305"/>
      <c r="H79" s="578" t="s">
        <v>334</v>
      </c>
      <c r="I79" s="623"/>
      <c r="J79" s="623"/>
      <c r="K79" s="579"/>
      <c r="L79" s="566" t="s">
        <v>55</v>
      </c>
      <c r="M79" s="147"/>
      <c r="N79" s="147"/>
      <c r="O79" s="148"/>
    </row>
    <row r="80" spans="2:20" s="259" customFormat="1" ht="22.5" customHeight="1" thickBot="1">
      <c r="B80" s="260"/>
      <c r="C80" s="195"/>
      <c r="D80" s="306"/>
      <c r="E80" s="306"/>
      <c r="F80" s="256"/>
      <c r="G80" s="312"/>
      <c r="H80" s="456"/>
      <c r="I80" s="457"/>
      <c r="J80" s="508" t="s">
        <v>362</v>
      </c>
      <c r="K80" s="509" t="s">
        <v>361</v>
      </c>
      <c r="L80" s="567"/>
      <c r="M80" s="195"/>
      <c r="O80" s="258"/>
    </row>
    <row r="81" spans="2:15" ht="39" customHeight="1" thickBot="1">
      <c r="B81" s="180"/>
      <c r="C81" s="147"/>
      <c r="D81" s="318"/>
      <c r="E81" s="318"/>
      <c r="F81" s="147"/>
      <c r="G81" s="318"/>
      <c r="H81" s="261"/>
      <c r="I81" s="262"/>
      <c r="J81" s="262">
        <f>J50-J69</f>
        <v>0</v>
      </c>
      <c r="K81" s="263">
        <f>K50-K69</f>
        <v>0</v>
      </c>
      <c r="L81" s="181">
        <f>L50-L69</f>
        <v>0</v>
      </c>
      <c r="M81" s="147"/>
      <c r="N81" s="147"/>
      <c r="O81" s="148"/>
    </row>
    <row r="82" spans="2:15" ht="19.899999999999999" customHeight="1" thickBot="1">
      <c r="B82" s="180"/>
      <c r="C82" s="147"/>
      <c r="D82" s="147"/>
      <c r="E82" s="147"/>
      <c r="F82" s="147"/>
      <c r="G82" s="147"/>
      <c r="H82" s="147"/>
      <c r="I82" s="147" t="s">
        <v>296</v>
      </c>
      <c r="J82" s="147"/>
      <c r="K82" s="147"/>
      <c r="L82" s="182"/>
      <c r="M82" s="147"/>
      <c r="N82" s="183" t="str">
        <f>IF(L81&lt;0,"ATTENTION MONTANT NEGATIF !","")</f>
        <v/>
      </c>
      <c r="O82" s="148"/>
    </row>
    <row r="83" spans="2:15" ht="25.5" customHeight="1" thickBot="1">
      <c r="B83" s="180"/>
      <c r="C83" s="184"/>
      <c r="D83" s="185"/>
      <c r="E83" s="185"/>
      <c r="F83" s="185"/>
      <c r="G83" s="185"/>
      <c r="H83" s="185"/>
      <c r="I83" s="185"/>
      <c r="K83" s="185" t="s">
        <v>228</v>
      </c>
      <c r="L83" s="181">
        <f>IF(L81&gt;0,L81,0)</f>
        <v>0</v>
      </c>
      <c r="M83" s="147"/>
      <c r="N83" s="147"/>
      <c r="O83" s="148"/>
    </row>
    <row r="84" spans="2:15" ht="27" thickBot="1">
      <c r="B84" s="180"/>
      <c r="C84" s="186"/>
      <c r="D84" s="147"/>
      <c r="E84" s="147"/>
      <c r="F84" s="147"/>
      <c r="G84" s="147"/>
      <c r="H84" s="147"/>
      <c r="I84" s="147"/>
      <c r="J84" s="147"/>
      <c r="K84" s="147"/>
      <c r="L84" s="187"/>
      <c r="M84" s="147"/>
      <c r="N84" s="147"/>
      <c r="O84" s="148"/>
    </row>
    <row r="85" spans="2:15" ht="24" thickBot="1">
      <c r="B85" s="180"/>
      <c r="D85" s="185"/>
      <c r="E85" s="185"/>
      <c r="F85" s="185"/>
      <c r="G85" s="185"/>
      <c r="H85" s="185"/>
      <c r="I85" s="185"/>
      <c r="K85" s="185" t="s">
        <v>188</v>
      </c>
      <c r="L85" s="181">
        <f>ROUND((L83*0.8),0)</f>
        <v>0</v>
      </c>
      <c r="M85" s="147"/>
      <c r="N85" s="147"/>
      <c r="O85" s="148"/>
    </row>
    <row r="86" spans="2:15" ht="15" thickBot="1">
      <c r="B86" s="189"/>
      <c r="C86" s="155"/>
      <c r="D86" s="155"/>
      <c r="E86" s="155"/>
      <c r="F86" s="155"/>
      <c r="G86" s="155"/>
      <c r="H86" s="155"/>
      <c r="I86" s="155"/>
      <c r="J86" s="155"/>
      <c r="K86" s="155"/>
      <c r="L86" s="155"/>
      <c r="M86" s="155"/>
      <c r="N86" s="155"/>
      <c r="O86" s="156"/>
    </row>
    <row r="87" spans="2:15" ht="26.25" customHeight="1"/>
    <row r="88" spans="2:15" ht="26.25" customHeight="1" thickBot="1"/>
    <row r="89" spans="2:15" ht="35.450000000000003" customHeight="1" thickBot="1">
      <c r="B89" s="547" t="s">
        <v>57</v>
      </c>
      <c r="C89" s="548"/>
      <c r="D89" s="548"/>
      <c r="E89" s="548"/>
      <c r="F89" s="548"/>
      <c r="G89" s="548"/>
      <c r="H89" s="548"/>
      <c r="I89" s="548"/>
      <c r="J89" s="548"/>
      <c r="K89" s="548"/>
      <c r="L89" s="548"/>
      <c r="M89" s="548"/>
      <c r="N89" s="548"/>
      <c r="O89" s="549"/>
    </row>
    <row r="90" spans="2:15" ht="28.5" customHeight="1">
      <c r="B90" s="205"/>
      <c r="C90" s="206"/>
      <c r="D90" s="199"/>
      <c r="E90" s="199"/>
      <c r="F90" s="199"/>
      <c r="G90" s="199"/>
      <c r="H90" s="199"/>
      <c r="I90" s="199"/>
      <c r="J90" s="199"/>
      <c r="K90" s="199"/>
      <c r="L90" s="199"/>
      <c r="M90" s="199"/>
      <c r="N90" s="199"/>
      <c r="O90" s="200"/>
    </row>
    <row r="91" spans="2:15" ht="11.25" customHeight="1">
      <c r="B91" s="207"/>
      <c r="C91" s="208"/>
      <c r="D91" s="201"/>
      <c r="E91" s="201"/>
      <c r="F91" s="201"/>
      <c r="G91" s="201"/>
      <c r="H91" s="201"/>
      <c r="I91" s="201"/>
      <c r="J91" s="201"/>
      <c r="K91" s="201"/>
      <c r="L91" s="201"/>
      <c r="M91" s="201"/>
      <c r="N91" s="201"/>
      <c r="O91" s="202"/>
    </row>
    <row r="92" spans="2:15" ht="14.45" customHeight="1">
      <c r="B92" s="207"/>
      <c r="C92" s="208"/>
      <c r="D92" s="201"/>
      <c r="E92" s="201"/>
      <c r="F92" s="201"/>
      <c r="G92" s="201"/>
      <c r="H92" s="201"/>
      <c r="I92" s="201"/>
      <c r="J92" s="201"/>
      <c r="K92" s="201"/>
      <c r="L92" s="201"/>
      <c r="M92" s="201"/>
      <c r="N92" s="201"/>
      <c r="O92" s="202"/>
    </row>
    <row r="93" spans="2:15" ht="14.45" customHeight="1">
      <c r="B93" s="207"/>
      <c r="C93" s="208"/>
      <c r="D93" s="201"/>
      <c r="E93" s="201"/>
      <c r="F93" s="201"/>
      <c r="G93" s="201"/>
      <c r="H93" s="201"/>
      <c r="I93" s="201"/>
      <c r="J93" s="201"/>
      <c r="K93" s="201"/>
      <c r="L93" s="201"/>
      <c r="M93" s="201"/>
      <c r="N93" s="201"/>
      <c r="O93" s="202"/>
    </row>
    <row r="94" spans="2:15" ht="14.45" customHeight="1">
      <c r="B94" s="207"/>
      <c r="C94" s="208"/>
      <c r="D94" s="201"/>
      <c r="E94" s="201"/>
      <c r="F94" s="201"/>
      <c r="G94" s="201"/>
      <c r="H94" s="201"/>
      <c r="I94" s="201"/>
      <c r="J94" s="201"/>
      <c r="K94" s="201"/>
      <c r="L94" s="201"/>
      <c r="M94" s="201"/>
      <c r="N94" s="201"/>
      <c r="O94" s="202"/>
    </row>
    <row r="95" spans="2:15" ht="14.45" customHeight="1">
      <c r="B95" s="207"/>
      <c r="C95" s="208"/>
      <c r="D95" s="201"/>
      <c r="E95" s="201"/>
      <c r="F95" s="201"/>
      <c r="G95" s="201"/>
      <c r="H95" s="201"/>
      <c r="I95" s="201"/>
      <c r="J95" s="201"/>
      <c r="K95" s="201"/>
      <c r="L95" s="201"/>
      <c r="M95" s="201"/>
      <c r="N95" s="201"/>
      <c r="O95" s="202"/>
    </row>
    <row r="96" spans="2:15" ht="14.45" customHeight="1">
      <c r="B96" s="207"/>
      <c r="C96" s="208"/>
      <c r="D96" s="201"/>
      <c r="E96" s="201"/>
      <c r="F96" s="201"/>
      <c r="G96" s="201"/>
      <c r="H96" s="201"/>
      <c r="I96" s="201"/>
      <c r="J96" s="201"/>
      <c r="K96" s="201"/>
      <c r="L96" s="201"/>
      <c r="M96" s="201"/>
      <c r="N96" s="201"/>
      <c r="O96" s="202"/>
    </row>
    <row r="97" spans="2:15" ht="14.45" customHeight="1">
      <c r="B97" s="207"/>
      <c r="C97" s="208"/>
      <c r="D97" s="201"/>
      <c r="E97" s="201"/>
      <c r="F97" s="201"/>
      <c r="G97" s="201"/>
      <c r="H97" s="201"/>
      <c r="I97" s="201"/>
      <c r="J97" s="201"/>
      <c r="K97" s="201"/>
      <c r="L97" s="201"/>
      <c r="M97" s="201"/>
      <c r="N97" s="201"/>
      <c r="O97" s="202"/>
    </row>
    <row r="98" spans="2:15" ht="14.45" customHeight="1">
      <c r="B98" s="207"/>
      <c r="C98" s="208"/>
      <c r="D98" s="201"/>
      <c r="E98" s="201"/>
      <c r="F98" s="201"/>
      <c r="G98" s="201"/>
      <c r="H98" s="201"/>
      <c r="I98" s="201"/>
      <c r="J98" s="201"/>
      <c r="K98" s="201"/>
      <c r="L98" s="201"/>
      <c r="M98" s="201"/>
      <c r="N98" s="201"/>
      <c r="O98" s="202"/>
    </row>
    <row r="99" spans="2:15" ht="14.45" customHeight="1">
      <c r="B99" s="207"/>
      <c r="C99" s="208"/>
      <c r="D99" s="201"/>
      <c r="E99" s="201"/>
      <c r="F99" s="201"/>
      <c r="G99" s="201"/>
      <c r="H99" s="201"/>
      <c r="I99" s="201"/>
      <c r="J99" s="201"/>
      <c r="K99" s="201"/>
      <c r="L99" s="201"/>
      <c r="M99" s="201"/>
      <c r="N99" s="201"/>
      <c r="O99" s="202"/>
    </row>
    <row r="100" spans="2:15" ht="15" customHeight="1" thickBot="1">
      <c r="B100" s="209"/>
      <c r="C100" s="210"/>
      <c r="D100" s="203"/>
      <c r="E100" s="203"/>
      <c r="F100" s="203"/>
      <c r="G100" s="203"/>
      <c r="H100" s="203"/>
      <c r="I100" s="203"/>
      <c r="J100" s="203"/>
      <c r="K100" s="203"/>
      <c r="L100" s="203"/>
      <c r="M100" s="203"/>
      <c r="N100" s="203"/>
      <c r="O100" s="204"/>
    </row>
  </sheetData>
  <sheetProtection pivotTables="0"/>
  <mergeCells count="34">
    <mergeCell ref="I2:J2"/>
    <mergeCell ref="B19:L19"/>
    <mergeCell ref="B28:O28"/>
    <mergeCell ref="G30:H30"/>
    <mergeCell ref="I30:J30"/>
    <mergeCell ref="K30:L30"/>
    <mergeCell ref="B42:O42"/>
    <mergeCell ref="B31:C31"/>
    <mergeCell ref="G31:H31"/>
    <mergeCell ref="I31:J31"/>
    <mergeCell ref="K31:L31"/>
    <mergeCell ref="G32:H32"/>
    <mergeCell ref="I32:J32"/>
    <mergeCell ref="K32:L32"/>
    <mergeCell ref="G34:H34"/>
    <mergeCell ref="B36:C36"/>
    <mergeCell ref="B37:C37"/>
    <mergeCell ref="G37:H37"/>
    <mergeCell ref="D38:K39"/>
    <mergeCell ref="Q70:T70"/>
    <mergeCell ref="D73:L73"/>
    <mergeCell ref="B76:O76"/>
    <mergeCell ref="H45:K45"/>
    <mergeCell ref="L45:L46"/>
    <mergeCell ref="F47:G47"/>
    <mergeCell ref="F49:G49"/>
    <mergeCell ref="F50:G50"/>
    <mergeCell ref="D53:L53"/>
    <mergeCell ref="H79:K79"/>
    <mergeCell ref="L79:L80"/>
    <mergeCell ref="B89:O89"/>
    <mergeCell ref="B57:O57"/>
    <mergeCell ref="H60:K60"/>
    <mergeCell ref="L60:L61"/>
  </mergeCells>
  <printOptions horizontalCentered="1" verticalCentered="1"/>
  <pageMargins left="0.70866141732283472" right="0.70866141732283472" top="0.74803149606299213" bottom="0.74803149606299213" header="0.31496062992125984" footer="0.31496062992125984"/>
  <pageSetup paperSize="8" scale="4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N95"/>
  <sheetViews>
    <sheetView showGridLines="0" zoomScale="85" zoomScaleNormal="85" workbookViewId="0">
      <selection activeCell="F22" sqref="F22"/>
    </sheetView>
  </sheetViews>
  <sheetFormatPr baseColWidth="10" defaultRowHeight="12.75"/>
  <cols>
    <col min="1" max="1" width="3.140625" customWidth="1"/>
    <col min="2" max="2" width="56.42578125" bestFit="1" customWidth="1"/>
    <col min="3" max="3" width="6.28515625" customWidth="1"/>
    <col min="4" max="4" width="19.42578125" bestFit="1" customWidth="1"/>
    <col min="5" max="5" width="16.28515625" customWidth="1"/>
    <col min="6" max="6" width="14" customWidth="1"/>
    <col min="7" max="7" width="19" customWidth="1"/>
    <col min="9" max="9" width="23.140625" customWidth="1"/>
    <col min="10" max="10" width="28.28515625" customWidth="1"/>
    <col min="12" max="12" width="4.85546875" customWidth="1"/>
  </cols>
  <sheetData>
    <row r="1" spans="1:12" ht="15">
      <c r="A1" s="370"/>
      <c r="B1" s="370"/>
      <c r="C1" s="370"/>
      <c r="D1" s="370"/>
      <c r="E1" s="370"/>
      <c r="F1" s="370"/>
      <c r="G1" s="370"/>
      <c r="H1" s="370"/>
      <c r="I1" s="370"/>
      <c r="J1" s="370"/>
      <c r="K1" s="370"/>
    </row>
    <row r="2" spans="1:12" ht="18.75">
      <c r="A2" s="370"/>
      <c r="B2" s="371" t="s">
        <v>310</v>
      </c>
      <c r="C2" s="371"/>
      <c r="D2" s="370"/>
      <c r="E2" s="370"/>
      <c r="F2" s="370"/>
      <c r="G2" s="370"/>
      <c r="H2" s="370"/>
      <c r="I2" s="370"/>
      <c r="J2" s="370"/>
      <c r="K2" s="370"/>
    </row>
    <row r="3" spans="1:12" ht="15">
      <c r="A3" s="370"/>
      <c r="B3" s="370"/>
      <c r="C3" s="370"/>
      <c r="D3" s="370"/>
      <c r="E3" s="370"/>
      <c r="F3" s="370"/>
      <c r="G3" s="370"/>
      <c r="H3" s="370"/>
      <c r="I3" s="370"/>
      <c r="J3" s="370"/>
      <c r="K3" s="370"/>
    </row>
    <row r="4" spans="1:12" ht="15">
      <c r="A4" s="370"/>
      <c r="B4" s="370"/>
      <c r="C4" s="370"/>
      <c r="D4" s="372" t="s">
        <v>189</v>
      </c>
      <c r="E4" s="372"/>
      <c r="F4" s="372"/>
      <c r="G4" s="373">
        <f>+Demande!F19</f>
        <v>0</v>
      </c>
      <c r="H4" s="370"/>
      <c r="I4" s="370"/>
      <c r="J4" s="370"/>
      <c r="K4" s="370"/>
    </row>
    <row r="5" spans="1:12" ht="15">
      <c r="A5" s="370"/>
      <c r="B5" s="657" t="s">
        <v>311</v>
      </c>
      <c r="C5" s="370"/>
      <c r="D5" s="372"/>
      <c r="E5" s="372"/>
      <c r="F5" s="372"/>
      <c r="G5" s="370"/>
      <c r="H5" s="370"/>
      <c r="I5" s="370"/>
      <c r="J5" s="370"/>
      <c r="K5" s="370"/>
    </row>
    <row r="6" spans="1:12" ht="15">
      <c r="A6" s="370"/>
      <c r="B6" s="658"/>
      <c r="C6" s="370"/>
      <c r="D6" s="372" t="s">
        <v>190</v>
      </c>
      <c r="E6" s="372"/>
      <c r="F6" s="372"/>
      <c r="G6" s="374">
        <f>+Demande!L14</f>
        <v>0</v>
      </c>
      <c r="H6" s="370"/>
      <c r="I6" s="370"/>
      <c r="J6" s="370"/>
      <c r="K6" s="370"/>
    </row>
    <row r="7" spans="1:12" ht="15">
      <c r="A7" s="370"/>
      <c r="B7" s="659"/>
      <c r="C7" s="370"/>
      <c r="D7" s="372"/>
      <c r="E7" s="372"/>
      <c r="F7" s="372"/>
      <c r="G7" s="370"/>
      <c r="H7" s="370"/>
      <c r="I7" s="370"/>
      <c r="J7" s="370"/>
      <c r="K7" s="370"/>
    </row>
    <row r="8" spans="1:12" ht="15">
      <c r="A8" s="370"/>
      <c r="B8" s="375" t="s">
        <v>312</v>
      </c>
      <c r="C8" s="370"/>
      <c r="D8" s="372" t="s">
        <v>313</v>
      </c>
      <c r="E8" s="372"/>
      <c r="F8" s="372"/>
      <c r="G8" s="376"/>
      <c r="H8" s="370"/>
      <c r="I8" s="370"/>
      <c r="J8" s="370"/>
      <c r="K8" s="370"/>
    </row>
    <row r="9" spans="1:12" ht="15">
      <c r="A9" s="370"/>
      <c r="B9" s="370"/>
      <c r="C9" s="370"/>
      <c r="D9" s="372"/>
      <c r="E9" s="372"/>
      <c r="F9" s="372"/>
      <c r="G9" s="370"/>
      <c r="H9" s="370"/>
      <c r="I9" s="370"/>
      <c r="J9" s="370"/>
      <c r="K9" s="370"/>
    </row>
    <row r="10" spans="1:12" ht="15">
      <c r="A10" s="370"/>
      <c r="B10" s="370"/>
      <c r="C10" s="370"/>
      <c r="D10" s="372" t="s">
        <v>314</v>
      </c>
      <c r="E10" s="372"/>
      <c r="F10" s="372"/>
      <c r="G10" s="377">
        <f>D55</f>
        <v>0</v>
      </c>
      <c r="H10" s="370"/>
      <c r="I10" s="370"/>
      <c r="J10" s="370"/>
      <c r="K10" s="370"/>
    </row>
    <row r="11" spans="1:12" ht="15.75" thickBot="1">
      <c r="A11" s="370"/>
      <c r="B11" s="370"/>
      <c r="C11" s="370"/>
      <c r="D11" s="370"/>
      <c r="E11" s="370"/>
      <c r="F11" s="370"/>
      <c r="G11" s="370"/>
      <c r="H11" s="370"/>
      <c r="I11" s="370"/>
      <c r="J11" s="370"/>
      <c r="K11" s="370"/>
    </row>
    <row r="12" spans="1:12" ht="15">
      <c r="A12" s="370"/>
      <c r="B12" s="378"/>
      <c r="C12" s="379"/>
      <c r="D12" s="380"/>
      <c r="E12" s="380"/>
      <c r="F12" s="380"/>
      <c r="G12" s="380"/>
      <c r="H12" s="380"/>
      <c r="I12" s="380"/>
      <c r="J12" s="380"/>
      <c r="K12" s="380"/>
      <c r="L12" s="381"/>
    </row>
    <row r="13" spans="1:12" ht="15">
      <c r="A13" s="370"/>
      <c r="B13" s="382"/>
      <c r="C13" s="383"/>
      <c r="D13" s="384" t="s">
        <v>315</v>
      </c>
      <c r="E13" s="384" t="s">
        <v>316</v>
      </c>
      <c r="F13" s="384" t="s">
        <v>317</v>
      </c>
      <c r="G13" s="370"/>
      <c r="H13" s="370"/>
      <c r="I13" s="370"/>
      <c r="J13" s="370"/>
      <c r="K13" s="370"/>
      <c r="L13" s="385"/>
    </row>
    <row r="14" spans="1:12" ht="15">
      <c r="A14" s="370"/>
      <c r="B14" s="382"/>
      <c r="C14" s="383"/>
      <c r="D14" s="370"/>
      <c r="E14" s="370"/>
      <c r="F14" s="370"/>
      <c r="G14" s="660" t="s">
        <v>318</v>
      </c>
      <c r="H14" s="661"/>
      <c r="I14" s="661"/>
      <c r="J14" s="661"/>
      <c r="K14" s="662"/>
      <c r="L14" s="385"/>
    </row>
    <row r="15" spans="1:12" ht="46.5" customHeight="1">
      <c r="A15" s="370"/>
      <c r="B15" s="386" t="s">
        <v>319</v>
      </c>
      <c r="C15" s="387"/>
      <c r="D15" s="388"/>
      <c r="E15" s="388"/>
      <c r="F15" s="387"/>
      <c r="G15" s="663"/>
      <c r="H15" s="664"/>
      <c r="I15" s="664"/>
      <c r="J15" s="664"/>
      <c r="K15" s="665"/>
      <c r="L15" s="385"/>
    </row>
    <row r="16" spans="1:12" ht="15">
      <c r="A16" s="370"/>
      <c r="B16" s="389"/>
      <c r="C16" s="390"/>
      <c r="D16" s="391"/>
      <c r="E16" s="391"/>
      <c r="F16" s="370"/>
      <c r="G16" s="370"/>
      <c r="H16" s="370"/>
      <c r="I16" s="370"/>
      <c r="J16" s="370"/>
      <c r="K16" s="370"/>
      <c r="L16" s="385"/>
    </row>
    <row r="17" spans="1:12" ht="15">
      <c r="A17" s="370"/>
      <c r="B17" s="392" t="s">
        <v>258</v>
      </c>
      <c r="C17" s="387"/>
      <c r="D17" s="393">
        <f>+'Calcul Dommage_BER'!L47</f>
        <v>0</v>
      </c>
      <c r="E17" s="393">
        <f>+'Calcul Dommage'!L47</f>
        <v>0</v>
      </c>
      <c r="F17" s="394">
        <f>+D17-E17</f>
        <v>0</v>
      </c>
      <c r="G17" s="666"/>
      <c r="H17" s="667"/>
      <c r="I17" s="667"/>
      <c r="J17" s="667"/>
      <c r="K17" s="668"/>
      <c r="L17" s="385"/>
    </row>
    <row r="18" spans="1:12" ht="15">
      <c r="A18" s="370"/>
      <c r="B18" s="395"/>
      <c r="C18" s="390"/>
      <c r="D18" s="391"/>
      <c r="E18" s="391"/>
      <c r="F18" s="370"/>
      <c r="G18" s="370"/>
      <c r="H18" s="370"/>
      <c r="I18" s="370"/>
      <c r="J18" s="370"/>
      <c r="K18" s="370"/>
      <c r="L18" s="385"/>
    </row>
    <row r="19" spans="1:12" ht="15">
      <c r="A19" s="370"/>
      <c r="B19" s="392" t="s">
        <v>260</v>
      </c>
      <c r="C19" s="387"/>
      <c r="D19" s="393">
        <f>+'Calcul Dommage_BER'!L49</f>
        <v>0</v>
      </c>
      <c r="E19" s="393">
        <f>+'Calcul Dommage'!L49</f>
        <v>0</v>
      </c>
      <c r="F19" s="394">
        <f>+D19-E19</f>
        <v>0</v>
      </c>
      <c r="G19" s="669"/>
      <c r="H19" s="670"/>
      <c r="I19" s="670"/>
      <c r="J19" s="670"/>
      <c r="K19" s="671"/>
      <c r="L19" s="385"/>
    </row>
    <row r="20" spans="1:12" ht="15">
      <c r="A20" s="370"/>
      <c r="B20" s="386"/>
      <c r="C20" s="387"/>
      <c r="D20" s="391"/>
      <c r="E20" s="391"/>
      <c r="F20" s="370"/>
      <c r="G20" s="370"/>
      <c r="H20" s="370"/>
      <c r="I20" s="370"/>
      <c r="J20" s="370"/>
      <c r="K20" s="370"/>
      <c r="L20" s="385"/>
    </row>
    <row r="21" spans="1:12" ht="15">
      <c r="A21" s="370"/>
      <c r="B21" s="386"/>
      <c r="C21" s="387"/>
      <c r="D21" s="396"/>
      <c r="E21" s="396"/>
      <c r="F21" s="394"/>
      <c r="G21" s="387"/>
      <c r="H21" s="370"/>
      <c r="I21" s="370"/>
      <c r="J21" s="370"/>
      <c r="K21" s="370"/>
      <c r="L21" s="385"/>
    </row>
    <row r="22" spans="1:12" ht="15.75" thickBot="1">
      <c r="A22" s="370"/>
      <c r="B22" s="397"/>
      <c r="C22" s="370"/>
      <c r="D22" s="396"/>
      <c r="E22" s="396"/>
      <c r="F22" s="394"/>
      <c r="G22" s="370"/>
      <c r="H22" s="398"/>
      <c r="I22" s="387"/>
      <c r="J22" s="370"/>
      <c r="K22" s="370"/>
      <c r="L22" s="385"/>
    </row>
    <row r="23" spans="1:12" ht="15.75" thickBot="1">
      <c r="A23" s="370"/>
      <c r="B23" s="399" t="s">
        <v>320</v>
      </c>
      <c r="C23" s="400"/>
      <c r="D23" s="401">
        <f>+D17+D19</f>
        <v>0</v>
      </c>
      <c r="E23" s="401">
        <f>+E17+E19</f>
        <v>0</v>
      </c>
      <c r="F23" s="394">
        <f>+D23-E23</f>
        <v>0</v>
      </c>
      <c r="G23" s="638"/>
      <c r="H23" s="639"/>
      <c r="I23" s="639"/>
      <c r="J23" s="639"/>
      <c r="K23" s="640"/>
      <c r="L23" s="385"/>
    </row>
    <row r="24" spans="1:12" ht="15">
      <c r="A24" s="370"/>
      <c r="B24" s="399"/>
      <c r="C24" s="400"/>
      <c r="D24" s="402"/>
      <c r="E24" s="396"/>
      <c r="F24" s="394"/>
      <c r="G24" s="370"/>
      <c r="H24" s="398"/>
      <c r="I24" s="387"/>
      <c r="J24" s="370"/>
      <c r="K24" s="370"/>
      <c r="L24" s="385"/>
    </row>
    <row r="25" spans="1:12" ht="15">
      <c r="A25" s="370"/>
      <c r="B25" s="399"/>
      <c r="C25" s="400"/>
      <c r="D25" s="402"/>
      <c r="E25" s="396"/>
      <c r="F25" s="394"/>
      <c r="G25" s="370"/>
      <c r="H25" s="398"/>
      <c r="I25" s="387"/>
      <c r="J25" s="370"/>
      <c r="K25" s="370"/>
      <c r="L25" s="385"/>
    </row>
    <row r="26" spans="1:12" ht="15">
      <c r="A26" s="370"/>
      <c r="B26" s="399"/>
      <c r="C26" s="400"/>
      <c r="D26" s="403"/>
      <c r="E26" s="403"/>
      <c r="F26" s="394"/>
      <c r="G26" s="370"/>
      <c r="H26" s="398"/>
      <c r="I26" s="387"/>
      <c r="J26" s="370"/>
      <c r="K26" s="370"/>
      <c r="L26" s="385"/>
    </row>
    <row r="27" spans="1:12" ht="15">
      <c r="A27" s="370"/>
      <c r="B27" s="399"/>
      <c r="C27" s="400"/>
      <c r="D27" s="403"/>
      <c r="E27" s="403"/>
      <c r="F27" s="404"/>
      <c r="G27" s="370"/>
      <c r="H27" s="398"/>
      <c r="I27" s="387"/>
      <c r="J27" s="370"/>
      <c r="K27" s="370"/>
      <c r="L27" s="385"/>
    </row>
    <row r="28" spans="1:12" ht="46.5" customHeight="1">
      <c r="A28" s="370"/>
      <c r="B28" s="386" t="s">
        <v>321</v>
      </c>
      <c r="C28" s="387"/>
      <c r="D28" s="388"/>
      <c r="E28" s="388"/>
      <c r="F28" s="387"/>
      <c r="G28" s="663"/>
      <c r="H28" s="664"/>
      <c r="I28" s="664"/>
      <c r="J28" s="664"/>
      <c r="K28" s="665"/>
      <c r="L28" s="385"/>
    </row>
    <row r="29" spans="1:12" ht="15">
      <c r="A29" s="370"/>
      <c r="B29" s="389"/>
      <c r="C29" s="390"/>
      <c r="D29" s="391"/>
      <c r="E29" s="391"/>
      <c r="F29" s="370"/>
      <c r="G29" s="370"/>
      <c r="H29" s="370"/>
      <c r="I29" s="370"/>
      <c r="J29" s="370"/>
      <c r="K29" s="370"/>
      <c r="L29" s="385"/>
    </row>
    <row r="30" spans="1:12" ht="15">
      <c r="A30" s="370"/>
      <c r="B30" s="405" t="s">
        <v>322</v>
      </c>
      <c r="C30" s="387"/>
      <c r="D30" s="393">
        <f>+'Calcul Dommage_BER'!L69</f>
        <v>0</v>
      </c>
      <c r="E30" s="393">
        <f>+'Calcul Dommage'!L69</f>
        <v>0</v>
      </c>
      <c r="F30" s="394">
        <f>+D30-E30</f>
        <v>0</v>
      </c>
      <c r="G30" s="666"/>
      <c r="H30" s="667"/>
      <c r="I30" s="667"/>
      <c r="J30" s="667"/>
      <c r="K30" s="668"/>
      <c r="L30" s="385"/>
    </row>
    <row r="31" spans="1:12" ht="15">
      <c r="A31" s="370"/>
      <c r="B31" s="395"/>
      <c r="C31" s="390"/>
      <c r="D31" s="391"/>
      <c r="E31" s="391"/>
      <c r="F31" s="370"/>
      <c r="G31" s="370"/>
      <c r="H31" s="370"/>
      <c r="I31" s="370"/>
      <c r="J31" s="370"/>
      <c r="K31" s="370"/>
      <c r="L31" s="385"/>
    </row>
    <row r="32" spans="1:12" ht="15">
      <c r="A32" s="370"/>
      <c r="B32" s="386"/>
      <c r="C32" s="387"/>
      <c r="D32" s="396"/>
      <c r="E32" s="396"/>
      <c r="F32" s="394"/>
      <c r="G32" s="387"/>
      <c r="H32" s="370"/>
      <c r="I32" s="370"/>
      <c r="J32" s="370"/>
      <c r="K32" s="370"/>
      <c r="L32" s="385"/>
    </row>
    <row r="33" spans="1:12" ht="15.75" thickBot="1">
      <c r="A33" s="370"/>
      <c r="B33" s="397"/>
      <c r="C33" s="370"/>
      <c r="D33" s="396"/>
      <c r="E33" s="396"/>
      <c r="F33" s="394"/>
      <c r="G33" s="370"/>
      <c r="H33" s="398"/>
      <c r="I33" s="387"/>
      <c r="J33" s="370"/>
      <c r="K33" s="370"/>
      <c r="L33" s="385"/>
    </row>
    <row r="34" spans="1:12" ht="15.75" thickBot="1">
      <c r="A34" s="370"/>
      <c r="B34" s="399" t="s">
        <v>323</v>
      </c>
      <c r="C34" s="400"/>
      <c r="D34" s="401">
        <f>+D23-D30</f>
        <v>0</v>
      </c>
      <c r="E34" s="401">
        <f>+E23-E30</f>
        <v>0</v>
      </c>
      <c r="F34" s="404">
        <f>+D34-E34</f>
        <v>0</v>
      </c>
      <c r="G34" s="638"/>
      <c r="H34" s="639"/>
      <c r="I34" s="639"/>
      <c r="J34" s="639"/>
      <c r="K34" s="640"/>
      <c r="L34" s="385"/>
    </row>
    <row r="35" spans="1:12" ht="15">
      <c r="A35" s="370"/>
      <c r="B35" s="399"/>
      <c r="C35" s="400"/>
      <c r="D35" s="402"/>
      <c r="E35" s="396"/>
      <c r="F35" s="404"/>
      <c r="G35" s="370"/>
      <c r="H35" s="398"/>
      <c r="I35" s="387"/>
      <c r="J35" s="370"/>
      <c r="K35" s="370"/>
      <c r="L35" s="385"/>
    </row>
    <row r="36" spans="1:12" ht="15.75" thickBot="1">
      <c r="A36" s="370"/>
      <c r="B36" s="399"/>
      <c r="C36" s="400"/>
      <c r="D36" s="403"/>
      <c r="E36" s="403"/>
      <c r="F36" s="404"/>
      <c r="G36" s="370"/>
      <c r="H36" s="398"/>
      <c r="I36" s="387"/>
      <c r="J36" s="370"/>
      <c r="K36" s="370"/>
      <c r="L36" s="385"/>
    </row>
    <row r="37" spans="1:12" ht="15.75" thickBot="1">
      <c r="A37" s="370"/>
      <c r="B37" s="399" t="s">
        <v>324</v>
      </c>
      <c r="C37" s="400"/>
      <c r="D37" s="406">
        <f>ROUND((+D34*0.8),0)</f>
        <v>0</v>
      </c>
      <c r="E37" s="406">
        <f>ROUND((+E34*0.8),0)</f>
        <v>0</v>
      </c>
      <c r="F37" s="404">
        <f>+D37-E37</f>
        <v>0</v>
      </c>
      <c r="G37" s="638"/>
      <c r="H37" s="639"/>
      <c r="I37" s="639"/>
      <c r="J37" s="639"/>
      <c r="K37" s="640"/>
      <c r="L37" s="385"/>
    </row>
    <row r="38" spans="1:12" ht="15">
      <c r="A38" s="370"/>
      <c r="B38" s="397"/>
      <c r="C38" s="370"/>
      <c r="D38" s="370"/>
      <c r="E38" s="370"/>
      <c r="F38" s="404"/>
      <c r="G38" s="370"/>
      <c r="H38" s="370"/>
      <c r="I38" s="370"/>
      <c r="J38" s="370"/>
      <c r="K38" s="370"/>
      <c r="L38" s="385"/>
    </row>
    <row r="39" spans="1:12" ht="15">
      <c r="A39" s="370"/>
      <c r="B39" s="397"/>
      <c r="C39" s="370"/>
      <c r="D39" s="370"/>
      <c r="E39" s="370"/>
      <c r="F39" s="404"/>
      <c r="G39" s="370"/>
      <c r="H39" s="370"/>
      <c r="I39" s="370"/>
      <c r="J39" s="370"/>
      <c r="K39" s="370"/>
      <c r="L39" s="385"/>
    </row>
    <row r="40" spans="1:12" ht="15">
      <c r="A40" s="370"/>
      <c r="B40" s="397"/>
      <c r="C40" s="370"/>
      <c r="D40" s="370"/>
      <c r="E40" s="370"/>
      <c r="F40" s="404"/>
      <c r="G40" s="370"/>
      <c r="H40" s="370"/>
      <c r="I40" s="370"/>
      <c r="J40" s="370"/>
      <c r="K40" s="370"/>
      <c r="L40" s="385"/>
    </row>
    <row r="41" spans="1:12" ht="15">
      <c r="A41" s="370"/>
      <c r="B41" s="407" t="s">
        <v>191</v>
      </c>
      <c r="C41" s="370"/>
      <c r="D41" s="370"/>
      <c r="E41" s="370"/>
      <c r="F41" s="404"/>
      <c r="G41" s="370"/>
      <c r="H41" s="370"/>
      <c r="I41" s="370"/>
      <c r="J41" s="370"/>
      <c r="K41" s="370"/>
      <c r="L41" s="385"/>
    </row>
    <row r="42" spans="1:12" ht="15">
      <c r="A42" s="370"/>
      <c r="B42" s="408"/>
      <c r="C42" s="370"/>
      <c r="D42" s="370"/>
      <c r="E42" s="370"/>
      <c r="F42" s="404"/>
      <c r="G42" s="660" t="s">
        <v>318</v>
      </c>
      <c r="H42" s="661"/>
      <c r="I42" s="661"/>
      <c r="J42" s="661"/>
      <c r="K42" s="662"/>
      <c r="L42" s="385"/>
    </row>
    <row r="43" spans="1:12" ht="15">
      <c r="A43" s="370"/>
      <c r="B43" s="408" t="s">
        <v>192</v>
      </c>
      <c r="C43" s="370"/>
      <c r="D43" s="409"/>
      <c r="E43" s="370"/>
      <c r="F43" s="404"/>
      <c r="G43" s="638"/>
      <c r="H43" s="639"/>
      <c r="I43" s="639"/>
      <c r="J43" s="639"/>
      <c r="K43" s="640"/>
      <c r="L43" s="385"/>
    </row>
    <row r="44" spans="1:12" ht="15">
      <c r="A44" s="370"/>
      <c r="B44" s="408"/>
      <c r="C44" s="370"/>
      <c r="D44" s="370"/>
      <c r="E44" s="370"/>
      <c r="F44" s="404"/>
      <c r="G44" s="370"/>
      <c r="H44" s="370"/>
      <c r="I44" s="370"/>
      <c r="J44" s="370"/>
      <c r="K44" s="370"/>
      <c r="L44" s="385"/>
    </row>
    <row r="45" spans="1:12" ht="15">
      <c r="A45" s="370"/>
      <c r="B45" s="408" t="s">
        <v>193</v>
      </c>
      <c r="C45" s="370"/>
      <c r="D45" s="409"/>
      <c r="E45" s="370"/>
      <c r="F45" s="404"/>
      <c r="G45" s="638"/>
      <c r="H45" s="639"/>
      <c r="I45" s="639"/>
      <c r="J45" s="639"/>
      <c r="K45" s="640"/>
      <c r="L45" s="385"/>
    </row>
    <row r="46" spans="1:12" ht="15">
      <c r="A46" s="370"/>
      <c r="B46" s="408"/>
      <c r="C46" s="370"/>
      <c r="D46" s="370"/>
      <c r="E46" s="370"/>
      <c r="F46" s="404"/>
      <c r="G46" s="370"/>
      <c r="H46" s="370"/>
      <c r="I46" s="370"/>
      <c r="J46" s="370"/>
      <c r="K46" s="370"/>
      <c r="L46" s="385"/>
    </row>
    <row r="47" spans="1:12" ht="15">
      <c r="A47" s="370"/>
      <c r="B47" s="408" t="s">
        <v>194</v>
      </c>
      <c r="C47" s="370"/>
      <c r="D47" s="409"/>
      <c r="E47" s="370"/>
      <c r="F47" s="404"/>
      <c r="G47" s="641"/>
      <c r="H47" s="642"/>
      <c r="I47" s="642"/>
      <c r="J47" s="642"/>
      <c r="K47" s="643"/>
      <c r="L47" s="385"/>
    </row>
    <row r="48" spans="1:12" ht="15">
      <c r="A48" s="370"/>
      <c r="B48" s="408"/>
      <c r="C48" s="370"/>
      <c r="D48" s="370"/>
      <c r="E48" s="370"/>
      <c r="F48" s="370"/>
      <c r="G48" s="370"/>
      <c r="H48" s="370"/>
      <c r="I48" s="370"/>
      <c r="J48" s="370"/>
      <c r="K48" s="370"/>
      <c r="L48" s="385"/>
    </row>
    <row r="49" spans="1:14" ht="15">
      <c r="A49" s="370"/>
      <c r="B49" s="410" t="s">
        <v>325</v>
      </c>
      <c r="C49" s="370"/>
      <c r="D49" s="370"/>
      <c r="E49" s="370"/>
      <c r="F49" s="370"/>
      <c r="G49" s="644"/>
      <c r="H49" s="644"/>
      <c r="I49" s="644"/>
      <c r="J49" s="644"/>
      <c r="K49" s="644"/>
      <c r="L49" s="385"/>
    </row>
    <row r="50" spans="1:14" ht="15">
      <c r="A50" s="370"/>
      <c r="B50" s="397"/>
      <c r="C50" s="370"/>
      <c r="D50" s="370"/>
      <c r="E50" s="370"/>
      <c r="F50" s="370"/>
      <c r="G50" s="370"/>
      <c r="H50" s="370"/>
      <c r="I50" s="370"/>
      <c r="J50" s="370"/>
      <c r="K50" s="370"/>
      <c r="L50" s="385"/>
    </row>
    <row r="51" spans="1:14" ht="15">
      <c r="A51" s="370"/>
      <c r="B51" s="408" t="s">
        <v>195</v>
      </c>
      <c r="C51" s="370"/>
      <c r="D51" s="409"/>
      <c r="E51" s="370"/>
      <c r="F51" s="370"/>
      <c r="G51" s="370" t="s">
        <v>326</v>
      </c>
      <c r="H51" s="370"/>
      <c r="I51" s="370"/>
      <c r="J51" s="370"/>
      <c r="K51" s="374"/>
      <c r="L51" s="385"/>
    </row>
    <row r="52" spans="1:14" ht="15">
      <c r="A52" s="370"/>
      <c r="B52" s="397"/>
      <c r="C52" s="370"/>
      <c r="D52" s="370"/>
      <c r="E52" s="370"/>
      <c r="F52" s="370"/>
      <c r="G52" s="370"/>
      <c r="H52" s="370"/>
      <c r="I52" s="370"/>
      <c r="J52" s="370"/>
      <c r="K52" s="370"/>
      <c r="L52" s="385"/>
    </row>
    <row r="53" spans="1:14" ht="15">
      <c r="A53" s="370"/>
      <c r="B53" s="397"/>
      <c r="C53" s="370"/>
      <c r="D53" s="370"/>
      <c r="E53" s="370"/>
      <c r="F53" s="370"/>
      <c r="G53" s="370"/>
      <c r="H53" s="370"/>
      <c r="I53" s="370"/>
      <c r="J53" s="370"/>
      <c r="K53" s="370"/>
      <c r="L53" s="385"/>
    </row>
    <row r="54" spans="1:14" ht="15">
      <c r="A54" s="370"/>
      <c r="B54" s="397"/>
      <c r="C54" s="370"/>
      <c r="D54" s="370"/>
      <c r="E54" s="370"/>
      <c r="F54" s="370"/>
      <c r="G54" s="370"/>
      <c r="H54" s="370"/>
      <c r="I54" s="370"/>
      <c r="J54" s="370"/>
      <c r="K54" s="370"/>
      <c r="L54" s="385"/>
    </row>
    <row r="55" spans="1:14" s="36" customFormat="1" ht="15">
      <c r="B55" s="411" t="s">
        <v>327</v>
      </c>
      <c r="D55" s="377"/>
      <c r="G55" s="645"/>
      <c r="H55" s="646"/>
      <c r="I55" s="646"/>
      <c r="J55" s="646"/>
      <c r="K55" s="646"/>
      <c r="L55" s="647"/>
      <c r="N55"/>
    </row>
    <row r="56" spans="1:14" ht="15">
      <c r="A56" s="370"/>
      <c r="B56" s="397"/>
      <c r="C56" s="370"/>
      <c r="D56" s="370"/>
      <c r="E56" s="370"/>
      <c r="F56" s="370"/>
      <c r="G56" s="370"/>
      <c r="H56" s="370"/>
      <c r="I56" s="370"/>
      <c r="J56" s="370"/>
      <c r="K56" s="370"/>
      <c r="L56" s="385"/>
    </row>
    <row r="57" spans="1:14" ht="15">
      <c r="A57" s="370"/>
      <c r="B57" s="397"/>
      <c r="C57" s="370"/>
      <c r="D57" s="412" t="s">
        <v>328</v>
      </c>
      <c r="E57" s="413"/>
      <c r="F57" s="413"/>
      <c r="G57" s="413"/>
      <c r="H57" s="413"/>
      <c r="I57" s="413"/>
      <c r="J57" s="413"/>
      <c r="K57" s="414"/>
      <c r="L57" s="385"/>
    </row>
    <row r="58" spans="1:14" ht="15">
      <c r="A58" s="370"/>
      <c r="B58" s="397"/>
      <c r="C58" s="370"/>
      <c r="D58" s="648"/>
      <c r="E58" s="649"/>
      <c r="F58" s="649"/>
      <c r="G58" s="649"/>
      <c r="H58" s="649"/>
      <c r="I58" s="649"/>
      <c r="J58" s="649"/>
      <c r="K58" s="650"/>
      <c r="L58" s="385"/>
    </row>
    <row r="59" spans="1:14" ht="15">
      <c r="A59" s="370"/>
      <c r="B59" s="397"/>
      <c r="C59" s="370"/>
      <c r="D59" s="651"/>
      <c r="E59" s="652"/>
      <c r="F59" s="652"/>
      <c r="G59" s="652"/>
      <c r="H59" s="652"/>
      <c r="I59" s="652"/>
      <c r="J59" s="652"/>
      <c r="K59" s="653"/>
      <c r="L59" s="385"/>
    </row>
    <row r="60" spans="1:14" ht="15">
      <c r="A60" s="370"/>
      <c r="B60" s="397"/>
      <c r="C60" s="370"/>
      <c r="D60" s="651"/>
      <c r="E60" s="652"/>
      <c r="F60" s="652"/>
      <c r="G60" s="652"/>
      <c r="H60" s="652"/>
      <c r="I60" s="652"/>
      <c r="J60" s="652"/>
      <c r="K60" s="653"/>
      <c r="L60" s="385"/>
    </row>
    <row r="61" spans="1:14" ht="32.25" customHeight="1">
      <c r="A61" s="370"/>
      <c r="B61" s="397"/>
      <c r="C61" s="370"/>
      <c r="D61" s="654"/>
      <c r="E61" s="655"/>
      <c r="F61" s="655"/>
      <c r="G61" s="655"/>
      <c r="H61" s="655"/>
      <c r="I61" s="655"/>
      <c r="J61" s="655"/>
      <c r="K61" s="656"/>
      <c r="L61" s="385"/>
    </row>
    <row r="62" spans="1:14" ht="15.75" thickBot="1">
      <c r="A62" s="370"/>
      <c r="B62" s="415"/>
      <c r="C62" s="416"/>
      <c r="D62" s="416"/>
      <c r="E62" s="416"/>
      <c r="F62" s="416"/>
      <c r="G62" s="416"/>
      <c r="H62" s="416"/>
      <c r="I62" s="416"/>
      <c r="J62" s="416"/>
      <c r="K62" s="416"/>
      <c r="L62" s="417"/>
    </row>
    <row r="63" spans="1:14">
      <c r="A63" s="418"/>
      <c r="B63" s="418"/>
      <c r="C63" s="418"/>
      <c r="D63" s="418"/>
      <c r="E63" s="418"/>
      <c r="F63" s="418"/>
      <c r="G63" s="418"/>
      <c r="H63" s="418"/>
      <c r="I63" s="418"/>
      <c r="J63" s="418"/>
      <c r="K63" s="418"/>
    </row>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sheetData>
  <sheetProtection pivotTables="0"/>
  <mergeCells count="17">
    <mergeCell ref="G43:K43"/>
    <mergeCell ref="B5:B7"/>
    <mergeCell ref="G14:K14"/>
    <mergeCell ref="G15:K15"/>
    <mergeCell ref="G17:K17"/>
    <mergeCell ref="G19:K19"/>
    <mergeCell ref="G23:K23"/>
    <mergeCell ref="G28:K28"/>
    <mergeCell ref="G30:K30"/>
    <mergeCell ref="G34:K34"/>
    <mergeCell ref="G37:K37"/>
    <mergeCell ref="G42:K42"/>
    <mergeCell ref="G45:K45"/>
    <mergeCell ref="G47:K47"/>
    <mergeCell ref="G49:K49"/>
    <mergeCell ref="G55:L55"/>
    <mergeCell ref="D58:K61"/>
  </mergeCells>
  <conditionalFormatting sqref="D55">
    <cfRule type="containsText" dxfId="5" priority="4" operator="containsText" text="C) aide immédiate">
      <formula>NOT(ISERROR(SEARCH("C) aide immédiate",D55)))</formula>
    </cfRule>
    <cfRule type="containsText" dxfId="4" priority="5" operator="containsText" text="B) à discuter">
      <formula>NOT(ISERROR(SEARCH("B) à discuter",D55)))</formula>
    </cfRule>
    <cfRule type="containsText" dxfId="3" priority="6" operator="containsText" text="attente">
      <formula>NOT(ISERROR(SEARCH("attente",D55)))</formula>
    </cfRule>
  </conditionalFormatting>
  <conditionalFormatting sqref="G10">
    <cfRule type="containsText" dxfId="2" priority="1" operator="containsText" text="C) aide immédiate">
      <formula>NOT(ISERROR(SEARCH("C) aide immédiate",G10)))</formula>
    </cfRule>
    <cfRule type="containsText" dxfId="1" priority="2" operator="containsText" text="B) à discuter">
      <formula>NOT(ISERROR(SEARCH("B) à discuter",G10)))</formula>
    </cfRule>
    <cfRule type="containsText" dxfId="0" priority="3" operator="containsText" text="attente">
      <formula>NOT(ISERROR(SEARCH("attente",G10)))</formula>
    </cfRule>
  </conditionalFormatting>
  <dataValidations count="2">
    <dataValidation type="list" allowBlank="1" showInputMessage="1" showErrorMessage="1" sqref="D55">
      <formula1>"A) en attente,B) à discuter,C) aide immédiate"</formula1>
    </dataValidation>
    <dataValidation type="list" allowBlank="1" showInputMessage="1" showErrorMessage="1" sqref="D43 D45 D47 D51">
      <formula1>"Oui,Non"</formula1>
    </dataValidation>
  </dataValidations>
  <pageMargins left="0.7" right="0.7" top="0.75" bottom="0.75" header="0.3" footer="0.3"/>
  <pageSetup paperSize="9" scale="41"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1"/>
  <sheetViews>
    <sheetView workbookViewId="0">
      <selection activeCell="D1" sqref="D1"/>
    </sheetView>
  </sheetViews>
  <sheetFormatPr baseColWidth="10" defaultRowHeight="12.75"/>
  <sheetData>
    <row r="1" spans="1:4">
      <c r="A1" t="s">
        <v>329</v>
      </c>
      <c r="D1">
        <f>+'Calcul Dommage'!L50</f>
        <v>0</v>
      </c>
    </row>
  </sheetData>
  <sheetProtection algorithmName="SHA-512" hashValue="HCq2mjyYO2RabjNCxNfbnGMx0FGS/ORwLhxxWURPInzch+j+XxbQFf/Fl9d7lIP7lUIkHjXV7OjqPhl3mxnzVg==" saltValue="0RM1spgGUOhEeD7e7qeHWw=="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1"/>
  <sheetViews>
    <sheetView workbookViewId="0">
      <selection activeCell="D1" sqref="D1"/>
    </sheetView>
  </sheetViews>
  <sheetFormatPr baseColWidth="10" defaultRowHeight="12.75"/>
  <sheetData>
    <row r="1" spans="1:4">
      <c r="A1" t="s">
        <v>329</v>
      </c>
      <c r="D1">
        <f>+'Calcul Dommage'!L69</f>
        <v>0</v>
      </c>
    </row>
  </sheetData>
  <sheetProtection algorithmName="SHA-512" hashValue="VMS8uSbG1OPdSMYO1tL4myWAqwGxuOkQUqkbF1CskNkcW3elSKKmj7SMwMcZv2gyXFBDj7s6yFQImwJUHySk5g==" saltValue="QJTUA+ZK2grE1Nt9U1qSx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6</vt:i4>
      </vt:variant>
    </vt:vector>
  </HeadingPairs>
  <TitlesOfParts>
    <vt:vector size="16" baseType="lpstr">
      <vt:lpstr>Marche à suivre</vt:lpstr>
      <vt:lpstr>Demande</vt:lpstr>
      <vt:lpstr>Calcul Dommage</vt:lpstr>
      <vt:lpstr>Annexes</vt:lpstr>
      <vt:lpstr>Attestation</vt:lpstr>
      <vt:lpstr>Calcul Dommage_BER</vt:lpstr>
      <vt:lpstr>INTER</vt:lpstr>
      <vt:lpstr>réco_Revenus antérieurs</vt:lpstr>
      <vt:lpstr>réco_Revenus actuels</vt:lpstr>
      <vt:lpstr>Data_IPFA</vt:lpstr>
      <vt:lpstr>Annexes!Zone_d_impression</vt:lpstr>
      <vt:lpstr>Attestation!Zone_d_impression</vt:lpstr>
      <vt:lpstr>'Calcul Dommage'!Zone_d_impression</vt:lpstr>
      <vt:lpstr>'Calcul Dommage_BER'!Zone_d_impression</vt:lpstr>
      <vt:lpstr>Demande!Zone_d_impression</vt:lpstr>
      <vt:lpstr>'Marche à suivre'!Zone_d_impression</vt:lpstr>
    </vt:vector>
  </TitlesOfParts>
  <Company>Investintech.com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A2E_Engine</dc:creator>
  <cp:lastModifiedBy>Hippenmeyer Marie (DCS)</cp:lastModifiedBy>
  <cp:lastPrinted>2021-07-21T13:59:31Z</cp:lastPrinted>
  <dcterms:created xsi:type="dcterms:W3CDTF">2020-04-19T11:17:51Z</dcterms:created>
  <dcterms:modified xsi:type="dcterms:W3CDTF">2022-07-11T08:18:53Z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1323034780</vt:i4>
  </property>
  <property fmtid="{D5CDD505-2E9C-101B-9397-08002B2CF9AE}" pid="3" name="_NewReviewCycle">
    <vt:lpwstr/>
  </property>
  <property fmtid="{D5CDD505-2E9C-101B-9397-08002B2CF9AE}" pid="4" name="_EmailSubject">
    <vt:lpwstr>Formulaire à changer </vt:lpwstr>
  </property>
  <property fmtid="{D5CDD505-2E9C-101B-9397-08002B2CF9AE}" pid="5" name="_AuthorEmail">
    <vt:lpwstr>marie.hippenmeyer@etat.ge.ch</vt:lpwstr>
  </property>
  <property fmtid="{D5CDD505-2E9C-101B-9397-08002B2CF9AE}" pid="6" name="_AuthorEmailDisplayName">
    <vt:lpwstr>Hippenmeyer Marie (DCS)</vt:lpwstr>
  </property>
  <property fmtid="{D5CDD505-2E9C-101B-9397-08002B2CF9AE}" pid="7" name="_PreviousAdHocReviewCycleID">
    <vt:i4>1689005706</vt:i4>
  </property>
</Properties>
</file>