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updateLinks="always" defaultThemeVersion="124226"/>
  <mc:AlternateContent xmlns:mc="http://schemas.openxmlformats.org/markup-compatibility/2006">
    <mc:Choice Requires="x15">
      <x15ac:absPath xmlns:x15ac="http://schemas.microsoft.com/office/spreadsheetml/2010/11/ac" url="O:\ESPACE COLLABORATIF\COVID CULTURE GE\1_Documentation\Guichet 1.2022 - Formulaires de demande\"/>
    </mc:Choice>
  </mc:AlternateContent>
  <xr:revisionPtr revIDLastSave="0" documentId="13_ncr:1_{77F315C6-1F4B-4F5B-A681-E4279DFF781F}" xr6:coauthVersionLast="46" xr6:coauthVersionMax="46" xr10:uidLastSave="{00000000-0000-0000-0000-000000000000}"/>
  <bookViews>
    <workbookView xWindow="-120" yWindow="-120" windowWidth="37080" windowHeight="16440" activeTab="2" xr2:uid="{00000000-000D-0000-FFFF-FFFF00000000}"/>
  </bookViews>
  <sheets>
    <sheet name="Marche à suivre" sheetId="4" r:id="rId1"/>
    <sheet name="Demande" sheetId="6" r:id="rId2"/>
    <sheet name="Calcul Dommage" sheetId="8" r:id="rId3"/>
    <sheet name="Annexes" sheetId="11" r:id="rId4"/>
    <sheet name="Attestation" sheetId="7" r:id="rId5"/>
    <sheet name="Calcul Dommage_BER" sheetId="12" state="hidden" r:id="rId6"/>
    <sheet name="IPFA" sheetId="15" state="hidden" r:id="rId7"/>
    <sheet name="réco_Revenus de référence" sheetId="13" state="hidden" r:id="rId8"/>
    <sheet name="réco_Revenus perçus" sheetId="14" state="hidden" r:id="rId9"/>
    <sheet name="Data_IPFA" sheetId="9" state="hidden" r:id="rId10"/>
  </sheets>
  <definedNames>
    <definedName name="CaseACocher2" localSheetId="4">Attestation!#REF!</definedName>
    <definedName name="CaseACocher6" localSheetId="4">Attestation!#REF!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43834.320775463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3">Annexes!$A$1:$R$59</definedName>
    <definedName name="_xlnm.Print_Area" localSheetId="4">Attestation!$A$1:$Q$72</definedName>
    <definedName name="_xlnm.Print_Area" localSheetId="2">'Calcul Dommage'!$A$1:$K$123</definedName>
    <definedName name="_xlnm.Print_Area" localSheetId="5">'Calcul Dommage_BER'!$A$1:$L$120</definedName>
    <definedName name="_xlnm.Print_Area" localSheetId="1">Demande!$B$1:$M$255</definedName>
    <definedName name="_xlnm.Print_Area" localSheetId="0">'Marche à suivre'!$A$1:$J$26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12" l="1"/>
  <c r="F25" i="12"/>
  <c r="H52" i="8"/>
  <c r="H53" i="8"/>
  <c r="H54" i="8"/>
  <c r="H55" i="8"/>
  <c r="H56" i="8"/>
  <c r="H57" i="8"/>
  <c r="H60" i="8"/>
  <c r="H51" i="8"/>
  <c r="H33" i="8" l="1"/>
  <c r="H34" i="8"/>
  <c r="H35" i="8"/>
  <c r="H36" i="8"/>
  <c r="H37" i="8"/>
  <c r="H38" i="8"/>
  <c r="H32" i="8"/>
  <c r="A121" i="6"/>
  <c r="G30" i="15" l="1"/>
  <c r="G22" i="15"/>
  <c r="G32" i="15" s="1"/>
  <c r="F31" i="12" l="1"/>
  <c r="G31" i="12"/>
  <c r="F32" i="12"/>
  <c r="G32" i="12"/>
  <c r="F33" i="12"/>
  <c r="G33" i="12"/>
  <c r="F34" i="12"/>
  <c r="G34" i="12"/>
  <c r="F35" i="12"/>
  <c r="G35" i="12"/>
  <c r="F36" i="12"/>
  <c r="G36" i="12"/>
  <c r="F37" i="12"/>
  <c r="G37" i="12"/>
  <c r="E57" i="15"/>
  <c r="F39" i="8"/>
  <c r="G39" i="8"/>
  <c r="F52" i="12"/>
  <c r="G52" i="12"/>
  <c r="F55" i="12"/>
  <c r="G55" i="12"/>
  <c r="E45" i="15"/>
  <c r="E47" i="15"/>
  <c r="E49" i="15"/>
  <c r="E55" i="15"/>
  <c r="E68" i="15"/>
  <c r="E74" i="15"/>
  <c r="K84" i="8"/>
  <c r="K88" i="8" s="1"/>
  <c r="K83" i="8"/>
  <c r="H83" i="12"/>
  <c r="G83" i="12"/>
  <c r="H82" i="12"/>
  <c r="G82" i="12"/>
  <c r="G59" i="12"/>
  <c r="F59" i="12"/>
  <c r="G56" i="12"/>
  <c r="F56" i="12"/>
  <c r="G54" i="12"/>
  <c r="F54" i="12"/>
  <c r="G53" i="12"/>
  <c r="F53" i="12"/>
  <c r="G51" i="12"/>
  <c r="F51" i="12"/>
  <c r="G50" i="12"/>
  <c r="F50" i="12"/>
  <c r="F30" i="15"/>
  <c r="E30" i="15"/>
  <c r="D30" i="15"/>
  <c r="F22" i="15"/>
  <c r="F32" i="15" s="1"/>
  <c r="E22" i="15"/>
  <c r="E32" i="15" s="1"/>
  <c r="D22" i="15"/>
  <c r="G10" i="15"/>
  <c r="K100" i="12"/>
  <c r="J100" i="12"/>
  <c r="K99" i="12"/>
  <c r="J99" i="12"/>
  <c r="K98" i="12"/>
  <c r="J98" i="12"/>
  <c r="K97" i="12"/>
  <c r="J97" i="12"/>
  <c r="K96" i="12"/>
  <c r="J96" i="12"/>
  <c r="K95" i="12"/>
  <c r="J95" i="12"/>
  <c r="K94" i="12"/>
  <c r="J94" i="12"/>
  <c r="K93" i="12"/>
  <c r="J93" i="12"/>
  <c r="K2" i="12"/>
  <c r="E76" i="15"/>
  <c r="J101" i="8"/>
  <c r="E53" i="15"/>
  <c r="E64" i="15"/>
  <c r="E66" i="15"/>
  <c r="E70" i="15"/>
  <c r="E72" i="15"/>
  <c r="E82" i="15"/>
  <c r="Q10" i="11"/>
  <c r="A119" i="6"/>
  <c r="J104" i="8"/>
  <c r="I104" i="8"/>
  <c r="J103" i="8"/>
  <c r="I103" i="8"/>
  <c r="J102" i="8"/>
  <c r="I102" i="8"/>
  <c r="I101" i="8"/>
  <c r="J100" i="8"/>
  <c r="I100" i="8"/>
  <c r="J99" i="8"/>
  <c r="I99" i="8"/>
  <c r="J98" i="8"/>
  <c r="I98" i="8"/>
  <c r="J97" i="8"/>
  <c r="I97" i="8"/>
  <c r="A244" i="6"/>
  <c r="A243" i="6"/>
  <c r="A236" i="6"/>
  <c r="A235" i="6"/>
  <c r="A228" i="6"/>
  <c r="A227" i="6"/>
  <c r="A223" i="6"/>
  <c r="A222" i="6"/>
  <c r="A218" i="6"/>
  <c r="A217" i="6"/>
  <c r="A212" i="6"/>
  <c r="A211" i="6"/>
  <c r="A209" i="6"/>
  <c r="A203" i="6"/>
  <c r="A198" i="6"/>
  <c r="A199" i="6"/>
  <c r="DR3" i="9"/>
  <c r="DR4" i="9" s="1"/>
  <c r="DQ3" i="9"/>
  <c r="DQ4" i="9" s="1"/>
  <c r="DP3" i="9"/>
  <c r="DP4" i="9" s="1"/>
  <c r="DO3" i="9"/>
  <c r="DO4" i="9" s="1"/>
  <c r="CL3" i="9"/>
  <c r="CL4" i="9" s="1"/>
  <c r="CK3" i="9"/>
  <c r="CK4" i="9" s="1"/>
  <c r="CJ3" i="9"/>
  <c r="CJ4" i="9"/>
  <c r="AQ3" i="9"/>
  <c r="AQ4" i="9" s="1"/>
  <c r="AP3" i="9"/>
  <c r="AP4" i="9" s="1"/>
  <c r="AO3" i="9"/>
  <c r="AO4" i="9" s="1"/>
  <c r="AN3" i="9"/>
  <c r="AN4" i="9" s="1"/>
  <c r="A146" i="6"/>
  <c r="A136" i="6"/>
  <c r="A126" i="6"/>
  <c r="A105" i="6"/>
  <c r="A84" i="6"/>
  <c r="A80" i="6"/>
  <c r="B3" i="9"/>
  <c r="B4" i="9" s="1"/>
  <c r="D3" i="9"/>
  <c r="D4" i="9" s="1"/>
  <c r="F3" i="9"/>
  <c r="F4" i="9" s="1"/>
  <c r="G3" i="9"/>
  <c r="G4" i="9" s="1"/>
  <c r="H3" i="9"/>
  <c r="H4" i="9" s="1"/>
  <c r="I3" i="9"/>
  <c r="I4" i="9" s="1"/>
  <c r="J3" i="9"/>
  <c r="J4" i="9" s="1"/>
  <c r="K3" i="9"/>
  <c r="K4" i="9" s="1"/>
  <c r="L3" i="9"/>
  <c r="L4" i="9" s="1"/>
  <c r="M3" i="9"/>
  <c r="M4" i="9" s="1"/>
  <c r="N3" i="9"/>
  <c r="N4" i="9" s="1"/>
  <c r="O3" i="9"/>
  <c r="O4" i="9" s="1"/>
  <c r="P3" i="9"/>
  <c r="P4" i="9" s="1"/>
  <c r="Q3" i="9"/>
  <c r="Q4" i="9" s="1"/>
  <c r="R3" i="9"/>
  <c r="R4" i="9" s="1"/>
  <c r="S3" i="9"/>
  <c r="S4" i="9" s="1"/>
  <c r="T3" i="9"/>
  <c r="T4" i="9" s="1"/>
  <c r="U3" i="9"/>
  <c r="U4" i="9" s="1"/>
  <c r="V3" i="9"/>
  <c r="V4" i="9" s="1"/>
  <c r="W3" i="9"/>
  <c r="W4" i="9" s="1"/>
  <c r="X3" i="9"/>
  <c r="X4" i="9" s="1"/>
  <c r="Y3" i="9"/>
  <c r="Y4" i="9" s="1"/>
  <c r="AE3" i="9"/>
  <c r="AE4" i="9" s="1"/>
  <c r="AM3" i="9"/>
  <c r="AM4" i="9" s="1"/>
  <c r="AR3" i="9"/>
  <c r="AR4" i="9" s="1"/>
  <c r="AS3" i="9"/>
  <c r="AS4" i="9" s="1"/>
  <c r="AT3" i="9"/>
  <c r="AT4" i="9" s="1"/>
  <c r="AU3" i="9"/>
  <c r="AU4" i="9" s="1"/>
  <c r="AV3" i="9"/>
  <c r="AV4" i="9" s="1"/>
  <c r="AW3" i="9"/>
  <c r="AW4" i="9" s="1"/>
  <c r="AX3" i="9"/>
  <c r="AX4" i="9" s="1"/>
  <c r="AY3" i="9"/>
  <c r="AY4" i="9" s="1"/>
  <c r="AZ3" i="9"/>
  <c r="AZ4" i="9" s="1"/>
  <c r="BA3" i="9"/>
  <c r="BA4" i="9" s="1"/>
  <c r="BB3" i="9"/>
  <c r="BB4" i="9" s="1"/>
  <c r="BC3" i="9"/>
  <c r="BC4" i="9" s="1"/>
  <c r="BD3" i="9"/>
  <c r="BD4" i="9" s="1"/>
  <c r="BE3" i="9"/>
  <c r="BE4" i="9" s="1"/>
  <c r="BF3" i="9"/>
  <c r="BF4" i="9" s="1"/>
  <c r="BG3" i="9"/>
  <c r="BG4" i="9" s="1"/>
  <c r="BH3" i="9"/>
  <c r="BH4" i="9" s="1"/>
  <c r="BJ3" i="9"/>
  <c r="BJ4" i="9" s="1"/>
  <c r="BK3" i="9"/>
  <c r="BK4" i="9" s="1"/>
  <c r="BL3" i="9"/>
  <c r="BL4" i="9" s="1"/>
  <c r="BM3" i="9"/>
  <c r="BM4" i="9" s="1"/>
  <c r="BP3" i="9"/>
  <c r="BP4" i="9" s="1"/>
  <c r="BQ3" i="9"/>
  <c r="BQ4" i="9" s="1"/>
  <c r="BR3" i="9"/>
  <c r="BR4" i="9" s="1"/>
  <c r="BV3" i="9"/>
  <c r="BV4" i="9" s="1"/>
  <c r="BW3" i="9"/>
  <c r="BW4" i="9" s="1"/>
  <c r="BX3" i="9"/>
  <c r="BX4" i="9" s="1"/>
  <c r="CC3" i="9"/>
  <c r="CC4" i="9" s="1"/>
  <c r="CD3" i="9"/>
  <c r="CD4" i="9" s="1"/>
  <c r="CE3" i="9"/>
  <c r="CE4" i="9" s="1"/>
  <c r="CF3" i="9"/>
  <c r="CF4" i="9" s="1"/>
  <c r="CG3" i="9"/>
  <c r="CG4" i="9" s="1"/>
  <c r="CH3" i="9"/>
  <c r="CH4" i="9" s="1"/>
  <c r="CI3" i="9"/>
  <c r="CI4" i="9" s="1"/>
  <c r="CM3" i="9"/>
  <c r="CM4" i="9" s="1"/>
  <c r="CN3" i="9"/>
  <c r="CN4" i="9" s="1"/>
  <c r="CP3" i="9"/>
  <c r="CP4" i="9" s="1"/>
  <c r="CQ3" i="9"/>
  <c r="CQ4" i="9" s="1"/>
  <c r="CR3" i="9"/>
  <c r="CR4" i="9" s="1"/>
  <c r="CS3" i="9"/>
  <c r="CS4" i="9" s="1"/>
  <c r="CT3" i="9"/>
  <c r="CT4" i="9" s="1"/>
  <c r="CU3" i="9"/>
  <c r="CU4" i="9" s="1"/>
  <c r="CV3" i="9"/>
  <c r="CV4" i="9" s="1"/>
  <c r="CW3" i="9"/>
  <c r="CW4" i="9" s="1"/>
  <c r="CX3" i="9"/>
  <c r="CX4" i="9" s="1"/>
  <c r="CY3" i="9"/>
  <c r="CY4" i="9" s="1"/>
  <c r="CZ3" i="9"/>
  <c r="CZ4" i="9" s="1"/>
  <c r="DA3" i="9"/>
  <c r="DA4" i="9" s="1"/>
  <c r="DB3" i="9"/>
  <c r="DB4" i="9" s="1"/>
  <c r="DC3" i="9"/>
  <c r="DC4" i="9" s="1"/>
  <c r="DD3" i="9"/>
  <c r="DD4" i="9" s="1"/>
  <c r="DE3" i="9"/>
  <c r="DE4" i="9" s="1"/>
  <c r="DF3" i="9"/>
  <c r="DF4" i="9" s="1"/>
  <c r="DG3" i="9"/>
  <c r="DG4" i="9" s="1"/>
  <c r="DH3" i="9"/>
  <c r="DH4" i="9" s="1"/>
  <c r="DI3" i="9"/>
  <c r="DI4" i="9" s="1"/>
  <c r="DJ3" i="9"/>
  <c r="DJ4" i="9" s="1"/>
  <c r="DK3" i="9"/>
  <c r="DK4" i="9" s="1"/>
  <c r="ED3" i="9"/>
  <c r="ED4" i="9" s="1"/>
  <c r="EC3" i="9"/>
  <c r="EC4" i="9"/>
  <c r="EB3" i="9"/>
  <c r="EB4" i="9" s="1"/>
  <c r="EA3" i="9"/>
  <c r="EA4" i="9" s="1"/>
  <c r="DZ3" i="9"/>
  <c r="DZ4" i="9" s="1"/>
  <c r="DY3" i="9"/>
  <c r="DY4" i="9" s="1"/>
  <c r="DX3" i="9"/>
  <c r="DX4" i="9" s="1"/>
  <c r="DW3" i="9"/>
  <c r="DW4" i="9" s="1"/>
  <c r="DV3" i="9"/>
  <c r="DV4" i="9" s="1"/>
  <c r="DU3" i="9"/>
  <c r="DU4" i="9" s="1"/>
  <c r="DT3" i="9"/>
  <c r="DT4" i="9"/>
  <c r="DS3" i="9"/>
  <c r="DS4" i="9" s="1"/>
  <c r="DN3" i="9"/>
  <c r="DN4" i="9" s="1"/>
  <c r="DM3" i="9"/>
  <c r="DM4" i="9" s="1"/>
  <c r="DL3" i="9"/>
  <c r="DL4" i="9" s="1"/>
  <c r="AL3" i="9"/>
  <c r="AL4" i="9" s="1"/>
  <c r="AK3" i="9"/>
  <c r="AK4" i="9" s="1"/>
  <c r="AJ3" i="9"/>
  <c r="AJ4" i="9" s="1"/>
  <c r="AI3" i="9"/>
  <c r="AI4" i="9" s="1"/>
  <c r="AH3" i="9"/>
  <c r="AH4" i="9" s="1"/>
  <c r="AG3" i="9"/>
  <c r="AG4" i="9" s="1"/>
  <c r="AF3" i="9"/>
  <c r="AF4" i="9" s="1"/>
  <c r="AD3" i="9"/>
  <c r="AD4" i="9" s="1"/>
  <c r="AC3" i="9"/>
  <c r="AC4" i="9" s="1"/>
  <c r="AB3" i="9"/>
  <c r="AB4" i="9" s="1"/>
  <c r="AA3" i="9"/>
  <c r="AA4" i="9" s="1"/>
  <c r="Z3" i="9"/>
  <c r="Z4" i="9" s="1"/>
  <c r="E3" i="9"/>
  <c r="E4" i="9" s="1"/>
  <c r="A241" i="6"/>
  <c r="A233" i="6"/>
  <c r="A197" i="6"/>
  <c r="A242" i="6"/>
  <c r="A234" i="6"/>
  <c r="A226" i="6"/>
  <c r="A221" i="6"/>
  <c r="A216" i="6"/>
  <c r="A210" i="6"/>
  <c r="A204" i="6"/>
  <c r="B5" i="7"/>
  <c r="A3" i="9"/>
  <c r="BI3" i="9"/>
  <c r="BI4" i="9" s="1"/>
  <c r="BN3" i="9"/>
  <c r="BN4" i="9" s="1"/>
  <c r="BO3" i="9"/>
  <c r="BO4" i="9" s="1"/>
  <c r="BS3" i="9"/>
  <c r="BS4" i="9" s="1"/>
  <c r="BT3" i="9"/>
  <c r="BT4" i="9" s="1"/>
  <c r="BU3" i="9"/>
  <c r="BU4" i="9" s="1"/>
  <c r="BY3" i="9"/>
  <c r="BY4" i="9" s="1"/>
  <c r="BZ3" i="9"/>
  <c r="BZ4" i="9" s="1"/>
  <c r="CA3" i="9"/>
  <c r="CA4" i="9" s="1"/>
  <c r="CB3" i="9"/>
  <c r="CB4" i="9" s="1"/>
  <c r="B6" i="7"/>
  <c r="B7" i="7"/>
  <c r="P10" i="7"/>
  <c r="A21" i="6"/>
  <c r="A174" i="6"/>
  <c r="A25" i="6"/>
  <c r="A27" i="6"/>
  <c r="A29" i="6"/>
  <c r="A31" i="6"/>
  <c r="A33" i="6"/>
  <c r="A37" i="6"/>
  <c r="A39" i="6"/>
  <c r="A43" i="6"/>
  <c r="A45" i="6"/>
  <c r="A50" i="6"/>
  <c r="A67" i="6"/>
  <c r="A128" i="6"/>
  <c r="A130" i="6"/>
  <c r="A138" i="6"/>
  <c r="A140" i="6"/>
  <c r="A148" i="6"/>
  <c r="A150" i="6"/>
  <c r="A155" i="6"/>
  <c r="A157" i="6"/>
  <c r="A159" i="6"/>
  <c r="A163" i="6"/>
  <c r="A164" i="6"/>
  <c r="A166" i="6"/>
  <c r="A168" i="6"/>
  <c r="A186" i="6"/>
  <c r="K2" i="8"/>
  <c r="B5" i="6"/>
  <c r="B6" i="6"/>
  <c r="A17" i="6"/>
  <c r="A19" i="6"/>
  <c r="K103" i="12" l="1"/>
  <c r="D32" i="15"/>
  <c r="H33" i="12"/>
  <c r="D49" i="15" s="1"/>
  <c r="F49" i="15" s="1"/>
  <c r="G58" i="12"/>
  <c r="F26" i="8"/>
  <c r="G26" i="8"/>
  <c r="H35" i="12"/>
  <c r="D53" i="15" s="1"/>
  <c r="F53" i="15" s="1"/>
  <c r="H39" i="8"/>
  <c r="C3" i="9"/>
  <c r="C4" i="9" s="1"/>
  <c r="A1" i="6"/>
  <c r="J103" i="12"/>
  <c r="K83" i="12"/>
  <c r="K86" i="12" s="1"/>
  <c r="H55" i="12"/>
  <c r="D74" i="15" s="1"/>
  <c r="F74" i="15" s="1"/>
  <c r="A4" i="9"/>
  <c r="F58" i="12"/>
  <c r="I106" i="8"/>
  <c r="E51" i="15"/>
  <c r="H37" i="12"/>
  <c r="D57" i="15" s="1"/>
  <c r="F57" i="15" s="1"/>
  <c r="G38" i="12"/>
  <c r="J106" i="8"/>
  <c r="H53" i="12"/>
  <c r="D70" i="15" s="1"/>
  <c r="F70" i="15" s="1"/>
  <c r="H54" i="12"/>
  <c r="D72" i="15" s="1"/>
  <c r="F72" i="15" s="1"/>
  <c r="H56" i="12"/>
  <c r="D76" i="15" s="1"/>
  <c r="F76" i="15" s="1"/>
  <c r="H59" i="12"/>
  <c r="D82" i="15" s="1"/>
  <c r="K82" i="12"/>
  <c r="E38" i="12"/>
  <c r="H36" i="12"/>
  <c r="D55" i="15" s="1"/>
  <c r="F55" i="15" s="1"/>
  <c r="H32" i="12"/>
  <c r="D47" i="15" s="1"/>
  <c r="F47" i="15" s="1"/>
  <c r="F38" i="12"/>
  <c r="D38" i="12"/>
  <c r="H31" i="12"/>
  <c r="D45" i="15" s="1"/>
  <c r="F45" i="15" s="1"/>
  <c r="H50" i="12"/>
  <c r="D64" i="15" s="1"/>
  <c r="H51" i="12"/>
  <c r="D66" i="15" s="1"/>
  <c r="F66" i="15" s="1"/>
  <c r="H34" i="12"/>
  <c r="D51" i="15" s="1"/>
  <c r="H52" i="12"/>
  <c r="D68" i="15" s="1"/>
  <c r="F68" i="15" s="1"/>
  <c r="H58" i="12" l="1"/>
  <c r="D80" i="15" s="1"/>
  <c r="H26" i="8"/>
  <c r="H58" i="8"/>
  <c r="H59" i="8"/>
  <c r="E80" i="15" s="1"/>
  <c r="H38" i="12"/>
  <c r="F51" i="15"/>
  <c r="F64" i="15"/>
  <c r="F80" i="15" l="1"/>
  <c r="F57" i="12"/>
  <c r="F60" i="12" s="1"/>
  <c r="F71" i="12" s="1"/>
  <c r="F61" i="8"/>
  <c r="F72" i="8" s="1"/>
  <c r="E42" i="15"/>
  <c r="E60" i="15" s="1"/>
  <c r="D1" i="13"/>
  <c r="E60" i="12"/>
  <c r="G57" i="12"/>
  <c r="G60" i="12" s="1"/>
  <c r="G71" i="12" s="1"/>
  <c r="G61" i="8"/>
  <c r="G72" i="8" s="1"/>
  <c r="H25" i="12"/>
  <c r="H57" i="12" l="1"/>
  <c r="D60" i="12"/>
  <c r="E78" i="15"/>
  <c r="E85" i="15" s="1"/>
  <c r="E88" i="15" s="1"/>
  <c r="E90" i="15" s="1"/>
  <c r="H61" i="8"/>
  <c r="H72" i="8" s="1"/>
  <c r="D42" i="15"/>
  <c r="D78" i="15" l="1"/>
  <c r="H60" i="12"/>
  <c r="D1" i="14"/>
  <c r="H74" i="8"/>
  <c r="H76" i="8" s="1"/>
  <c r="F42" i="15"/>
  <c r="D60" i="15"/>
  <c r="H71" i="12" l="1"/>
  <c r="H73" i="12" s="1"/>
  <c r="H75" i="12" s="1"/>
  <c r="J184" i="6"/>
  <c r="L184" i="6"/>
  <c r="CO3" i="9" s="1"/>
  <c r="CO4" i="9" s="1"/>
  <c r="F78" i="15"/>
  <c r="D85" i="15"/>
  <c r="F85" i="15" s="1"/>
  <c r="F60" i="15"/>
  <c r="D88" i="15" l="1"/>
  <c r="F88" i="15" l="1"/>
  <c r="D90" i="15"/>
  <c r="F90" i="15" s="1"/>
</calcChain>
</file>

<file path=xl/sharedStrings.xml><?xml version="1.0" encoding="utf-8"?>
<sst xmlns="http://schemas.openxmlformats.org/spreadsheetml/2006/main" count="633" uniqueCount="447">
  <si>
    <t>Marche à suivre</t>
  </si>
  <si>
    <t>•</t>
  </si>
  <si>
    <t>Adresse (rue/no, CP, ville)</t>
  </si>
  <si>
    <t>Données bancaires pour le virement (nom titulaire du compte et IBAN)</t>
  </si>
  <si>
    <t>Remarques</t>
  </si>
  <si>
    <t>ATTESTATION</t>
  </si>
  <si>
    <t>Lien</t>
  </si>
  <si>
    <t>1.</t>
  </si>
  <si>
    <t>2.</t>
  </si>
  <si>
    <t>3.</t>
  </si>
  <si>
    <t>Remplir et imprimer l'onglet 'Attestation', 
le signer et le scanner</t>
  </si>
  <si>
    <t>Attestation</t>
  </si>
  <si>
    <t>4.</t>
  </si>
  <si>
    <t>Sauvegarder votre document EXCEL rempli</t>
  </si>
  <si>
    <t>5.</t>
  </si>
  <si>
    <t>Envoyer par courrier électronique à :</t>
  </si>
  <si>
    <t>culture.occs@etat.ge.ch</t>
  </si>
  <si>
    <t>a.</t>
  </si>
  <si>
    <t xml:space="preserve">b. </t>
  </si>
  <si>
    <t>c.</t>
  </si>
  <si>
    <t>Annexes</t>
  </si>
  <si>
    <t>-</t>
  </si>
  <si>
    <t>Rue / no</t>
  </si>
  <si>
    <t>Code postal</t>
  </si>
  <si>
    <t>Ville</t>
  </si>
  <si>
    <t>Téléphone:</t>
  </si>
  <si>
    <t>E-mail:</t>
  </si>
  <si>
    <t>Site internet:</t>
  </si>
  <si>
    <t>Nom du titulaire</t>
  </si>
  <si>
    <t>IBAN#</t>
  </si>
  <si>
    <t xml:space="preserve">Une demande d’indemnité en cas de réduction de l’horaire </t>
  </si>
  <si>
    <t>de travail des employé·e·s a-t-elle été envoyée ?</t>
  </si>
  <si>
    <t>Si non:</t>
  </si>
  <si>
    <t>est-ce prévu ?</t>
  </si>
  <si>
    <t xml:space="preserve">Si oui: </t>
  </si>
  <si>
    <t>Assurance privée</t>
  </si>
  <si>
    <t>Une demande de couverture des dommages via une</t>
  </si>
  <si>
    <t>Autres indemnités demandées ?</t>
  </si>
  <si>
    <t>Nature / descritpif:</t>
  </si>
  <si>
    <t>CHF</t>
  </si>
  <si>
    <t>que toutes les informations fournies sont complètes et véridiques.</t>
  </si>
  <si>
    <t>Lieu et date:</t>
  </si>
  <si>
    <t>(Lieu)</t>
  </si>
  <si>
    <t>(format de date: jj.mm.aaaa)</t>
  </si>
  <si>
    <t>Signature 1</t>
  </si>
  <si>
    <t xml:space="preserve"> culture.occs@etat.ge.ch</t>
  </si>
  <si>
    <t>(merci de compléter le lieu et la date dans l'Excel avant d'imprimer pour signature)</t>
  </si>
  <si>
    <t>Autres:</t>
  </si>
  <si>
    <t>Description</t>
  </si>
  <si>
    <t>Date de naissance (format jj.mm.aaaa)</t>
  </si>
  <si>
    <t>Aide d'urgence auprès de Suisseculture Sociale</t>
  </si>
  <si>
    <t xml:space="preserve">Une demande d’aide d’urgence a-t-elle été déposée auprès </t>
  </si>
  <si>
    <t>Allocation perte de gain (APG)</t>
  </si>
  <si>
    <t xml:space="preserve">Une demande d’allocation de perte de gain a-t-elle </t>
  </si>
  <si>
    <t>été envoyée ?</t>
  </si>
  <si>
    <t>assurance privée a-t-elle été déposée ?</t>
  </si>
  <si>
    <t>Téléphone du mandataire</t>
  </si>
  <si>
    <r>
      <rPr>
        <u/>
        <sz val="9"/>
        <rFont val="Arial"/>
        <family val="2"/>
      </rPr>
      <t>Annexe:</t>
    </r>
    <r>
      <rPr>
        <sz val="9"/>
        <rFont val="Arial"/>
        <family val="2"/>
      </rPr>
      <t xml:space="preserve"> Copie de la procuration à joindre</t>
    </r>
  </si>
  <si>
    <t>Prénom / Nom du mandataire</t>
  </si>
  <si>
    <t xml:space="preserve">Je confirme qu’aucune entreprise culturelle pour laquelle j’ai été </t>
  </si>
  <si>
    <t>préjudice.</t>
  </si>
  <si>
    <t>Si non, indiquez le nom de l'entreprise culturelle:</t>
  </si>
  <si>
    <t>Marche à suivre:</t>
  </si>
  <si>
    <t>TOTAL</t>
  </si>
  <si>
    <t>Commentaires</t>
  </si>
  <si>
    <t>Commentaire général</t>
  </si>
  <si>
    <t>Montant global estimé des pertes financières non-couvertes selon Onglet Calcul Dommage</t>
  </si>
  <si>
    <t>=&gt; Calcul Dommage</t>
  </si>
  <si>
    <t>Calcul Dommage</t>
  </si>
  <si>
    <t>6.</t>
  </si>
  <si>
    <t xml:space="preserve"># de dossier: </t>
  </si>
  <si>
    <t># de dossier:</t>
  </si>
  <si>
    <t>IPFA_</t>
  </si>
  <si>
    <t>Si signé par un mandataire</t>
  </si>
  <si>
    <r>
      <t xml:space="preserve">(format </t>
    </r>
    <r>
      <rPr>
        <b/>
        <sz val="10"/>
        <rFont val="Arial"/>
        <family val="2"/>
      </rPr>
      <t>CH</t>
    </r>
    <r>
      <rPr>
        <sz val="10"/>
        <rFont val="Arial"/>
        <family val="2"/>
      </rPr>
      <t xml:space="preserve">12345678901234567 - commencer par CH suivi de 19 chiffres </t>
    </r>
    <r>
      <rPr>
        <u/>
        <sz val="10"/>
        <rFont val="Arial"/>
        <family val="2"/>
      </rPr>
      <t>sans espace</t>
    </r>
    <r>
      <rPr>
        <sz val="10"/>
        <rFont val="Arial"/>
        <family val="2"/>
      </rPr>
      <t xml:space="preserve"> )</t>
    </r>
  </si>
  <si>
    <t>Type</t>
  </si>
  <si>
    <t>#Dem</t>
  </si>
  <si>
    <t>RefDem</t>
  </si>
  <si>
    <t>DateDem</t>
  </si>
  <si>
    <t>RueReq</t>
  </si>
  <si>
    <t>CPReq</t>
  </si>
  <si>
    <t>VilReq</t>
  </si>
  <si>
    <t>TelReq</t>
  </si>
  <si>
    <t>EmaReq</t>
  </si>
  <si>
    <t>SitReq</t>
  </si>
  <si>
    <t>DdnReq</t>
  </si>
  <si>
    <t>AVS</t>
  </si>
  <si>
    <t>NomTit</t>
  </si>
  <si>
    <t>IBAN</t>
  </si>
  <si>
    <t>DescAct</t>
  </si>
  <si>
    <t>AduScs</t>
  </si>
  <si>
    <t>AduScsP</t>
  </si>
  <si>
    <t>AduScsDateDem</t>
  </si>
  <si>
    <t>AduScsDec</t>
  </si>
  <si>
    <t>AduScsDateDec</t>
  </si>
  <si>
    <t>AduScsMont</t>
  </si>
  <si>
    <t>Apg</t>
  </si>
  <si>
    <t>ApgP</t>
  </si>
  <si>
    <t>ApgDateDem</t>
  </si>
  <si>
    <t>ApgDec</t>
  </si>
  <si>
    <t>ApgDateDec</t>
  </si>
  <si>
    <t>ApgMont</t>
  </si>
  <si>
    <t>AC</t>
  </si>
  <si>
    <t>ACP</t>
  </si>
  <si>
    <t>ACDateDem</t>
  </si>
  <si>
    <t>ACDec</t>
  </si>
  <si>
    <t>ACDateDec</t>
  </si>
  <si>
    <t>ACMont</t>
  </si>
  <si>
    <t>RHT</t>
  </si>
  <si>
    <t>RHTP</t>
  </si>
  <si>
    <t>RHTDateDem</t>
  </si>
  <si>
    <t>RHTDec</t>
  </si>
  <si>
    <t>RHTDateDec</t>
  </si>
  <si>
    <t>RHTMont</t>
  </si>
  <si>
    <t>AP</t>
  </si>
  <si>
    <t>APP</t>
  </si>
  <si>
    <t>APDateDem</t>
  </si>
  <si>
    <t>APDec</t>
  </si>
  <si>
    <t>APDateDec</t>
  </si>
  <si>
    <t>APMont</t>
  </si>
  <si>
    <t>AI</t>
  </si>
  <si>
    <t>AIDesc</t>
  </si>
  <si>
    <t>AIP</t>
  </si>
  <si>
    <t>AIDateDem</t>
  </si>
  <si>
    <t>AIDec</t>
  </si>
  <si>
    <t>AIDateDec</t>
  </si>
  <si>
    <t>AIMont</t>
  </si>
  <si>
    <t>NomProjet</t>
  </si>
  <si>
    <t>TypeProjet</t>
  </si>
  <si>
    <t>DuréeProjet</t>
  </si>
  <si>
    <t>#Repres</t>
  </si>
  <si>
    <t>APAR</t>
  </si>
  <si>
    <t>LienCanton</t>
  </si>
  <si>
    <t>Canton</t>
  </si>
  <si>
    <t>InfoEntreprise</t>
  </si>
  <si>
    <t>DomDesc</t>
  </si>
  <si>
    <t>DomMont</t>
  </si>
  <si>
    <t>ConfPas2x</t>
  </si>
  <si>
    <t>NomECultX2</t>
  </si>
  <si>
    <t>Remarq</t>
  </si>
  <si>
    <t>Subvention Ville de Genève</t>
  </si>
  <si>
    <t>Contribution Loterie Romande</t>
  </si>
  <si>
    <t>Subventions monétaires des collectivités publiques :</t>
  </si>
  <si>
    <t>Subvention(s) non monétaire(s)</t>
  </si>
  <si>
    <t>Total</t>
  </si>
  <si>
    <t>Lire attentivement les conditions d'octroi</t>
  </si>
  <si>
    <t>Nom</t>
  </si>
  <si>
    <t>Civilité</t>
  </si>
  <si>
    <t>Prénom</t>
  </si>
  <si>
    <t>Banque</t>
  </si>
  <si>
    <t>Nom de la banque</t>
  </si>
  <si>
    <t>Danse</t>
  </si>
  <si>
    <t>Performance</t>
  </si>
  <si>
    <t>Autre</t>
  </si>
  <si>
    <t>Design</t>
  </si>
  <si>
    <t>Cinéma</t>
  </si>
  <si>
    <t>Littérature</t>
  </si>
  <si>
    <t>Musées</t>
  </si>
  <si>
    <t>Mesures de soutien selon l’Ordonnance COVID-19 du 14 octobre 2020 dans le secteur de la culture</t>
  </si>
  <si>
    <t>EL</t>
  </si>
  <si>
    <t>Canton de Genève</t>
  </si>
  <si>
    <t>Montant</t>
  </si>
  <si>
    <t>Ville de Genève</t>
  </si>
  <si>
    <t>Communes (Veuillez indiquer le nom de la/des commune/s)</t>
  </si>
  <si>
    <t>Loterie Romande</t>
  </si>
  <si>
    <t>Pro Helvetia</t>
  </si>
  <si>
    <t>OFC</t>
  </si>
  <si>
    <t>Autres subventions publiques (Veuillez indiquer le nom)</t>
  </si>
  <si>
    <t>Soutien privé (Veuillez indiquer le nom des fondations)</t>
  </si>
  <si>
    <t>Subvention Pro Helvetia</t>
  </si>
  <si>
    <t>Eligibilité</t>
  </si>
  <si>
    <t xml:space="preserve">Indépendant </t>
  </si>
  <si>
    <t>Nom banque</t>
  </si>
  <si>
    <t>NPA, localité</t>
  </si>
  <si>
    <t>Nom de contact banque</t>
  </si>
  <si>
    <t xml:space="preserve">Téléphone </t>
  </si>
  <si>
    <t>Email</t>
  </si>
  <si>
    <t xml:space="preserve">Théâtre </t>
  </si>
  <si>
    <t>Pluri</t>
  </si>
  <si>
    <t>Classique</t>
  </si>
  <si>
    <t>Actuelle</t>
  </si>
  <si>
    <t>Art-visuel</t>
  </si>
  <si>
    <t>Enseignements</t>
  </si>
  <si>
    <t>Canton GE</t>
  </si>
  <si>
    <t xml:space="preserve">montant </t>
  </si>
  <si>
    <t>Ville GE</t>
  </si>
  <si>
    <t>montant</t>
  </si>
  <si>
    <t>Commune nom</t>
  </si>
  <si>
    <t>Commune</t>
  </si>
  <si>
    <t>Loro</t>
  </si>
  <si>
    <t>montnt</t>
  </si>
  <si>
    <t>Autre publique nom</t>
  </si>
  <si>
    <t>Autre publique</t>
  </si>
  <si>
    <t>Autre privé nom</t>
  </si>
  <si>
    <t>Autre privé</t>
  </si>
  <si>
    <t>décompte coti</t>
  </si>
  <si>
    <t>attestation</t>
  </si>
  <si>
    <t>derniers comptes</t>
  </si>
  <si>
    <t>Suisseculture</t>
  </si>
  <si>
    <t>APG</t>
  </si>
  <si>
    <t>Chômage</t>
  </si>
  <si>
    <t>Autres</t>
  </si>
  <si>
    <t>procuration</t>
  </si>
  <si>
    <t>domicile</t>
  </si>
  <si>
    <t>budget</t>
  </si>
  <si>
    <t>facture</t>
  </si>
  <si>
    <t>Autre nom</t>
  </si>
  <si>
    <t>Numéro AVS (format 756.xxxx.xxxx.xx)</t>
  </si>
  <si>
    <t>Montant maximum autorisé (80%)</t>
  </si>
  <si>
    <t>Fiche analyse financière IPFA</t>
  </si>
  <si>
    <t>Requérant</t>
  </si>
  <si>
    <t># de dossier</t>
  </si>
  <si>
    <t>Comptes annuels (si applicable)</t>
  </si>
  <si>
    <t>Comptes audités?</t>
  </si>
  <si>
    <t>Revenus</t>
  </si>
  <si>
    <t>Produits financiers</t>
  </si>
  <si>
    <t>Produits hors exploitation</t>
  </si>
  <si>
    <t>Produits exceptionnels ou hors période</t>
  </si>
  <si>
    <t>Total des revenus</t>
  </si>
  <si>
    <t>Subvention monétaire canton</t>
  </si>
  <si>
    <t>Subvention Pro Helvetia, Confédération</t>
  </si>
  <si>
    <t>Total subventions Etat GE</t>
  </si>
  <si>
    <t>Autres subventions</t>
  </si>
  <si>
    <t>Subventions des pouvoirs publics</t>
  </si>
  <si>
    <t>Revenus sans subventions</t>
  </si>
  <si>
    <t>Résultat de l'exercice</t>
  </si>
  <si>
    <t>Indemnités reçues et coûts budgétisés non encourus</t>
  </si>
  <si>
    <t>Total pertes financières</t>
  </si>
  <si>
    <t>4) Points de contrôle complémentaires:</t>
  </si>
  <si>
    <t>a) Continuité d'exploitation raisonnablement assurée?</t>
  </si>
  <si>
    <t>b) Montant de l'indemnité raisonnable?</t>
  </si>
  <si>
    <t>c) Fonds propres insuffisants?</t>
  </si>
  <si>
    <t xml:space="preserve">(Il est à noter que cette procédure simplifiée vous évite des démarches </t>
  </si>
  <si>
    <t>Procédure simplifiée</t>
  </si>
  <si>
    <t>Ne PAS remplir en cas de procédure simplifiée</t>
  </si>
  <si>
    <t>Le·la requérant·e s’engage à transmettre, de sa propre initiative, toutes les demandes d'indemnisation adressées à des tiers en rapport avec le coronavirus (Covid-19), comme les éventuelles décisions, au service cantonal compétent, ceci dans un délai de cinq jours ouvrables.</t>
  </si>
  <si>
    <t>Garantie du·de la requérant·e :</t>
  </si>
  <si>
    <t>Traitement et transfert des données :</t>
  </si>
  <si>
    <t xml:space="preserve">Le·la requérant·e autorise les cantons à échanger entre eux toutes les données fournies relatives à l'application de la loi fédérale COVID-19.  </t>
  </si>
  <si>
    <t>Le·la requérant·e autorise les cantons à également échanger ces données avec Suisseculture Sociale, les compagnies d'assurance privées et les autorités fédérales, cantonales et communales compétentes.</t>
  </si>
  <si>
    <t>Le·la requérant·e autorise les cantons à se procurer toutes les informations nécessaires à l'application de la loi fédérale COVID-19 auprès des organismes et personnes susmentionnés.</t>
  </si>
  <si>
    <t xml:space="preserve">Le·la requérant·e libère les organismes et personnes susmentionnés des règles de confidentialité, en particulier du secret bancaire et de fonction. </t>
  </si>
  <si>
    <t>Aller aux renseignements généraux</t>
  </si>
  <si>
    <t>l'attestation avec signature manuscrite scannée</t>
  </si>
  <si>
    <t>Les champs obligatoires sont encadrés en rouge</t>
  </si>
  <si>
    <t>BenApg</t>
  </si>
  <si>
    <t>RenApg</t>
  </si>
  <si>
    <t>ProSimpl</t>
  </si>
  <si>
    <t>DemMarsOct</t>
  </si>
  <si>
    <t>EntravAct</t>
  </si>
  <si>
    <t>DebEntrav</t>
  </si>
  <si>
    <t>FinEntrav</t>
  </si>
  <si>
    <t>decomprod2019</t>
  </si>
  <si>
    <t>Budget</t>
  </si>
  <si>
    <t>declarenonc</t>
  </si>
  <si>
    <t>decompteApg</t>
  </si>
  <si>
    <t>Toutes les informations supplémentaires, les mises à jour et la FAQ se trouvent sous le lien ci-dessous:</t>
  </si>
  <si>
    <t>Aller à l'attestation</t>
  </si>
  <si>
    <t>Aller à la marche à suivre</t>
  </si>
  <si>
    <t>Conditions d'octroi</t>
  </si>
  <si>
    <t>https://www.ge.ch/covid-19-mesures-soutien-au-domaine-culturel/acteurs-actrices-culturels-indemnisation-urgence</t>
  </si>
  <si>
    <t>Remplir les champs du formulaire</t>
  </si>
  <si>
    <t>Remplir l'onglet 'Calcul Dommage'</t>
  </si>
  <si>
    <t>administratives à plusieurs guichets, et que le montant final que vous</t>
  </si>
  <si>
    <t>était-il inférieur à 60 francs par jour ?</t>
  </si>
  <si>
    <t xml:space="preserve">Si oui, afin de faciliter vos démarches, êtes-vous d'accord de </t>
  </si>
  <si>
    <t>renoncer aux APG ainsi qu'à l'aide d'urgence de Suisseculture</t>
  </si>
  <si>
    <t xml:space="preserve">recevrez sera identique, selon que vous fassiez usage de la procédure simplifiée </t>
  </si>
  <si>
    <t>ou que vous effectuiez la démarche auprès des différents guichets).</t>
  </si>
  <si>
    <t xml:space="preserve">Si oui, confirmez-vous votre souhait d'un traitement de votre </t>
  </si>
  <si>
    <t>demande d'indemnisation par procédure simplifiée (en renonçant</t>
  </si>
  <si>
    <t>aux autres aides publiques : APG, Suisseculture sociale, autres) ?</t>
  </si>
  <si>
    <t>Pertes ventes non réalisées</t>
  </si>
  <si>
    <t>Locations non perçues</t>
  </si>
  <si>
    <t>Droits d'auteurs non perçus</t>
  </si>
  <si>
    <t>Autres revenus manquants</t>
  </si>
  <si>
    <t>1) Revenus perdus</t>
  </si>
  <si>
    <t>Justificatifs annexés</t>
  </si>
  <si>
    <t>Exemples de justificatifs admis: Contrats signés entre le/la requérant/e et une tierce partie; Factures émises par une tierce partie; Confirmation écrite et signée d'une tierce partie. Tous les justificatifs doivent au minimum documenter le montant des cachets ou honoraires/prestation de vente ou de location.</t>
  </si>
  <si>
    <t xml:space="preserve">Autres </t>
  </si>
  <si>
    <t>Total des indemnités</t>
  </si>
  <si>
    <t>Indemnité versée par une assurance privée</t>
  </si>
  <si>
    <t>Total des pertes financières</t>
  </si>
  <si>
    <t>2019</t>
  </si>
  <si>
    <t>2018</t>
  </si>
  <si>
    <t>Sommes indicatives à utiliser pour calculer la perte de revenus pour la période concernée par la demande d'indemnisation :</t>
  </si>
  <si>
    <t>3. Informations concernant l’activité culturelle</t>
  </si>
  <si>
    <t>Merci de joindre une déclaration de renonciation signée à la main.</t>
  </si>
  <si>
    <t xml:space="preserve">sociale pour l’ensemble de la période de dommages dans laquelle </t>
  </si>
  <si>
    <t>se situe la perte pour laquelle vous demandez une indemnisation</t>
  </si>
  <si>
    <t xml:space="preserve">Le·la requérant·e s’engage à communiquer spontanément toute modification importante (manifestations et projets concernés, et restrictions y relatives, autres restrictions imposées à l’activité; montant du dommage; indemnisation par des tiers) concernant la demande à l'office cantonal de la culture et du sport dans un délai de cinq jours ouvrables. </t>
  </si>
  <si>
    <t>Le·la requérant·e est conscient·e qu'en cas de violation de l'obligation d'information et de divulgation, il·elle peut être tenu·e pénalement responsable de fraude (art. 146 du code pénal suisse), de falsification de documents (art. 251 du code pénal suisse), etc., et de violation de la loi fédérale sur les aides financières et les indemnités (loi sur les subventions LSu, art. 37-40) conformément aux dispositions, et peut être puni·e d'une peine d’emprisonnement jusqu’à cinq ans maximum ou d'une amende. En outre, une amende pouvant aller jusqu'à CHF 100'000.- est infligée à toute personne qui fait délibérément de fausses déclarations pour obtenir une compensation d’un manque à gagner, conformément à l’articles 11, al. 2 de la Covid-19 et les articles 4-6 de l’ordonnance Covid-19 dans le domaine de la culture. Toute indemnité pour pertes financières qui aurait été versée illégalement peut être récupérée dans les 30 jours après que le canton ait établi qu'elle a été versée illégalement.</t>
  </si>
  <si>
    <t>Uniquement pour les candidats qui sollicitent la procédure simplifiée: le candidat confirme qu'il a causé à ses frais des écarts entre le montant qu'il reçoit dans le cadre de la procédure simplifiée en raison de la fluctuation des contributions d'aide d'urgence, et les montants qu'il / elle recevrait dans la procédure normale.</t>
  </si>
  <si>
    <t>(par exemple relevé d’impôts, liste des engagements, mandats, exposition, etc);</t>
  </si>
  <si>
    <t>En cas de demande incomplète, le canton fixe un court délai pour la communication des informations ou documents manquants. Si les informations ne sont pas fournies dans le délai supplémentaire, le canton ne répondra pas à la demande.</t>
  </si>
  <si>
    <t xml:space="preserve">Documents attestant d’une activité principale dans le domaine culturel </t>
  </si>
  <si>
    <t>DOCUMENTS A TRANSMETTRE</t>
  </si>
  <si>
    <t>l'attestation avec signature manuscrite scannée (uniquement cette page)</t>
  </si>
  <si>
    <t>Demande</t>
  </si>
  <si>
    <r>
      <rPr>
        <sz val="10"/>
        <color theme="1"/>
        <rFont val="Arial"/>
        <family val="2"/>
      </rPr>
      <t xml:space="preserve">Indemnité RHT pour les employé.e.s </t>
    </r>
    <r>
      <rPr>
        <b/>
        <sz val="10"/>
        <color theme="1"/>
        <rFont val="Arial"/>
        <family val="2"/>
      </rPr>
      <t xml:space="preserve">
Ne PAS remplir en cas de procédure simplifiée</t>
    </r>
  </si>
  <si>
    <t>Allocations chômage</t>
  </si>
  <si>
    <t>Subvention canton de Genève</t>
  </si>
  <si>
    <t>Subvention communes</t>
  </si>
  <si>
    <t>Autres subventions publiques</t>
  </si>
  <si>
    <t>Autres subventions privées</t>
  </si>
  <si>
    <t>Les colonnes 2020 et 2021 sont remplies automatiquement en fonction des données annoncées dans l'onglet "Demande"</t>
  </si>
  <si>
    <t>5. Informations concernant les autres mesures entreprises pour couvrir les dommages</t>
  </si>
  <si>
    <t xml:space="preserve">
</t>
  </si>
  <si>
    <r>
      <t xml:space="preserve">Allocation de perte de gains (APG) "Corona"  (1)
</t>
    </r>
    <r>
      <rPr>
        <b/>
        <sz val="10"/>
        <color theme="1"/>
        <rFont val="Arial"/>
        <family val="2"/>
      </rPr>
      <t>Ne PAS remplir en cas de procédure simplifiée</t>
    </r>
  </si>
  <si>
    <t xml:space="preserve">(1) Conformément aux conditions d'octroi, le principe de subsidiarité doit être appliqué. C'est pourquoi le/la requérant/e est tenu de fournir la preuve d'une demande d'allocation pour perte de gain ou d'aide d'urgence Suisseculture Sociale, ainsi que de fournir les décomptes versés mensuellement par la caisse de compensation compétente.  </t>
  </si>
  <si>
    <t>Aide d'urgence - Suisseculture Sociale (1)</t>
  </si>
  <si>
    <r>
      <t xml:space="preserve">Autres dépenses encourues
</t>
    </r>
    <r>
      <rPr>
        <b/>
        <sz val="10"/>
        <color theme="1"/>
        <rFont val="Arial"/>
        <family val="2"/>
      </rPr>
      <t>Remplir uniquement pour les entreprises (raisons inviduelles, sociétés en nom collectif, sociétés en commandite simple, etc)</t>
    </r>
  </si>
  <si>
    <t>Moyenne des cachets / honoraires perdus par mois</t>
  </si>
  <si>
    <t>Moyenne annuelle</t>
  </si>
  <si>
    <t>Pour la ligne Pertes de revenus pour contrats non planifiés,</t>
  </si>
  <si>
    <t>Revenus perdus</t>
  </si>
  <si>
    <t>Pertes de revenus pour des contrats non planifiés ou non aboutis - calcul du montant indemnisable</t>
  </si>
  <si>
    <t>Total des pertes financières et montant maximum autorisé</t>
  </si>
  <si>
    <r>
      <t>3)</t>
    </r>
    <r>
      <rPr>
        <sz val="16"/>
        <rFont val="Arial"/>
        <family val="2"/>
      </rPr>
      <t xml:space="preserve"> La perte financière est calculée en soustreyant le total des indemnités effectivement reçues et des coûts budgétisés non encourus à la perte réelle de revenu (hors profit budgétisé). 
    Ce montant est automatiquement calculé dans le tableau </t>
    </r>
    <r>
      <rPr>
        <b/>
        <sz val="16"/>
        <rFont val="Arial"/>
        <family val="2"/>
      </rPr>
      <t>Total des pertes financières et montant maximum autorisé</t>
    </r>
    <r>
      <rPr>
        <sz val="16"/>
        <rFont val="Arial"/>
        <family val="2"/>
      </rPr>
      <t>. Seul le 80% de ce dernier est retenu.</t>
    </r>
  </si>
  <si>
    <r>
      <t xml:space="preserve">Pour que votre demande puisse être traitée, veuillez adresser par </t>
    </r>
    <r>
      <rPr>
        <u/>
        <sz val="13"/>
        <rFont val="Arial"/>
        <family val="2"/>
      </rPr>
      <t>courrier électronique</t>
    </r>
    <r>
      <rPr>
        <sz val="13"/>
        <rFont val="Arial"/>
        <family val="2"/>
      </rPr>
      <t xml:space="preserve"> à :</t>
    </r>
  </si>
  <si>
    <t>Veuillez svp remplir les tableaux ci-dessous en fonction des étapes suivantes:</t>
  </si>
  <si>
    <t xml:space="preserve">Montants non perçus de la billetterie </t>
  </si>
  <si>
    <t>2. Informations concernant l’activité professionnelle</t>
  </si>
  <si>
    <r>
      <t>le formulaire dûment complété et enregistré en format</t>
    </r>
    <r>
      <rPr>
        <sz val="13"/>
        <color rgb="FF00B050"/>
        <rFont val="Arial Bold"/>
      </rPr>
      <t xml:space="preserve"> </t>
    </r>
    <r>
      <rPr>
        <b/>
        <sz val="13"/>
        <color rgb="FF00B050"/>
        <rFont val="Arial Bold"/>
      </rPr>
      <t>EXCEL</t>
    </r>
    <r>
      <rPr>
        <sz val="13"/>
        <color rgb="FF00B050"/>
        <rFont val="Arial Bold"/>
      </rPr>
      <t xml:space="preserve"> </t>
    </r>
    <r>
      <rPr>
        <sz val="13"/>
        <rFont val="Arial Bold"/>
      </rPr>
      <t>(.xls uniquement)</t>
    </r>
  </si>
  <si>
    <r>
      <t xml:space="preserve">les différentes annexes en format </t>
    </r>
    <r>
      <rPr>
        <b/>
        <sz val="13"/>
        <color rgb="FFFF0000"/>
        <rFont val="Arial Bold"/>
      </rPr>
      <t>PDF</t>
    </r>
  </si>
  <si>
    <t>(champs à remplir par OCCS)</t>
  </si>
  <si>
    <t>COVID-Culture ?</t>
  </si>
  <si>
    <t>de Suisseculture Sociale pour la période du dommage?</t>
  </si>
  <si>
    <t>indiquez la décision prise</t>
  </si>
  <si>
    <t>6. Informations concernant les indemnités pour pertes financières (demande)</t>
  </si>
  <si>
    <t xml:space="preserve"> (nature des coûts encourus et/ou des recettes perdues)</t>
  </si>
  <si>
    <t>Court descriptif du type de dommage subi: projet annulé, reporté, réduit</t>
  </si>
  <si>
    <r>
      <t xml:space="preserve">merci de remplir le tableau </t>
    </r>
    <r>
      <rPr>
        <b/>
        <sz val="16"/>
        <rFont val="Arial"/>
        <family val="2"/>
      </rPr>
      <t>Pertes de revenus pour des contrats non planifiés - calcul du montant indemnisable (à partir de la ligne 72).</t>
    </r>
  </si>
  <si>
    <r>
      <t xml:space="preserve">Le montant calculé sera automatiquement reporté dans le tableau </t>
    </r>
    <r>
      <rPr>
        <b/>
        <sz val="16"/>
        <rFont val="Arial"/>
        <family val="2"/>
      </rPr>
      <t>Revenus perdus.</t>
    </r>
  </si>
  <si>
    <t>2) Indemnités effectivement reçues et coûts budgétisés non encourus.</t>
  </si>
  <si>
    <t>Notes importantes:</t>
  </si>
  <si>
    <t xml:space="preserve">- Le/la requérant/e peut indiquer dans la case prévue à cet effet tout commentaire nécessaire à la compréhension de la nature de la charge ou des indemnités/revenus.
</t>
  </si>
  <si>
    <t>- Le/la requérant/e a l'obligation de documenter les montants sur la base de justificatifs.</t>
  </si>
  <si>
    <r>
      <t xml:space="preserve">- Sous les rubriques indemnités reçues, merci de compléter les montants </t>
    </r>
    <r>
      <rPr>
        <b/>
        <i/>
        <sz val="16"/>
        <color theme="1"/>
        <rFont val="Arial"/>
        <family val="2"/>
      </rPr>
      <t>BRUTS</t>
    </r>
    <r>
      <rPr>
        <i/>
        <sz val="16"/>
        <color theme="1"/>
        <rFont val="Arial"/>
        <family val="2"/>
      </rPr>
      <t xml:space="preserve">.
</t>
    </r>
  </si>
  <si>
    <t>Indemnités effectivement reçues, revenus perçus et coûts budgétisés non encourus</t>
  </si>
  <si>
    <t>Revenus de l'activité ordinaire</t>
  </si>
  <si>
    <t>Tableau des subventions</t>
  </si>
  <si>
    <t xml:space="preserve">(2) Les coûts non encourus sont définis comme des coûts usuellement nécessaires à l'obtention du revenu, mais qui en raison de la crise actuelle ne seront pas à payer. Rentrent dans cette catégorie: les frais de déplacement, les per diem, etc. 
Pour que ces coûts ne soient pas calculés au forfait, veuillez en faire la demande et nous fournir les justificatifs. </t>
  </si>
  <si>
    <r>
      <t>le formulaire dûment complété et enregistré en format</t>
    </r>
    <r>
      <rPr>
        <sz val="13"/>
        <color rgb="FF00B050"/>
        <rFont val="Arial"/>
        <family val="2"/>
      </rPr>
      <t xml:space="preserve"> </t>
    </r>
    <r>
      <rPr>
        <b/>
        <u/>
        <sz val="13"/>
        <color rgb="FF00B050"/>
        <rFont val="Arial"/>
        <family val="2"/>
      </rPr>
      <t>EXCEL (.xls uniquement)</t>
    </r>
  </si>
  <si>
    <r>
      <rPr>
        <b/>
        <sz val="12"/>
        <color rgb="FFFF0000"/>
        <rFont val="Arial"/>
        <family val="2"/>
      </rPr>
      <t>RIB</t>
    </r>
    <r>
      <rPr>
        <sz val="12"/>
        <rFont val="Arial"/>
        <family val="2"/>
      </rPr>
      <t xml:space="preserve"> (Relevé d'identité bancaire) ou la </t>
    </r>
    <r>
      <rPr>
        <b/>
        <sz val="12"/>
        <color rgb="FFFF0000"/>
        <rFont val="Arial"/>
        <family val="2"/>
      </rPr>
      <t>confirmation de relation d'affaires</t>
    </r>
    <r>
      <rPr>
        <sz val="12"/>
        <rFont val="Arial"/>
        <family val="2"/>
      </rPr>
      <t xml:space="preserve"> (disponible sur postfinance.ch)</t>
    </r>
  </si>
  <si>
    <r>
      <t xml:space="preserve">les différentes annexes en format </t>
    </r>
    <r>
      <rPr>
        <b/>
        <sz val="13"/>
        <color rgb="FFFF0000"/>
        <rFont val="Arial"/>
        <family val="2"/>
      </rPr>
      <t>PDF</t>
    </r>
    <r>
      <rPr>
        <sz val="11"/>
        <rFont val="Arial"/>
        <family val="2"/>
      </rPr>
      <t xml:space="preserve"> (confirmer l'envoi en cochant la case correspondante)</t>
    </r>
  </si>
  <si>
    <t>Attestation de domicile (datée de moins de 2 ans).</t>
  </si>
  <si>
    <t>Copie de la procuration (si formulaire signé par un mandataire).</t>
  </si>
  <si>
    <t>Copies des factures ou autres pièces justificatives attestant du dommage (par exemple copies des contrats ou attestation d’engagements).</t>
  </si>
  <si>
    <t>Ne PAS déposer en cas de procédure simplifiée: Copie de toutes les demandes/décisions envoyées/reçues concernant la couverture des dommages via l’aide d’urgence pour acteurs culturels de Suisseculture Sociale, allocations pour perte de gain Corona, ou indemnités en cas de réduction du temps de travail et/ou une assurance privée et/ou tout autre demande d’indemnité (obligatoire au moment du dépôt de la demande, si une demande a déjà été envoyée ou une décision reçue ; à transmettre obligatoirement plus tard, si une demande n’a pas encore été envoyée ou la décision est en attente).</t>
  </si>
  <si>
    <t>En cas d’usage de la procédure simplifiée, déclaration de renonciation écrite, dans laquelle vous renoncez à recevoir durant la période de dommages concernée une allocation pour perte de gain APG Corona et une aide d’urgence Suisseculture Sociale. Par contre, vous devez joindre une déclaration APG de votre caisse de compensation qui est antérieure (de 2020 ou 2021).</t>
  </si>
  <si>
    <r>
      <t xml:space="preserve">Cachets/honoraires non perçus (uniquement pour les contrats planifiés puis annulés)
</t>
    </r>
    <r>
      <rPr>
        <b/>
        <sz val="10"/>
        <color theme="1"/>
        <rFont val="Arial"/>
        <family val="2"/>
      </rPr>
      <t>Ne pas reporter les mêmes contrats que ci-dessus</t>
    </r>
  </si>
  <si>
    <r>
      <t xml:space="preserve">Aide publique à la culture (subventions, Loterie Romande, ...) 
</t>
    </r>
    <r>
      <rPr>
        <b/>
        <sz val="10"/>
        <color theme="1"/>
        <rFont val="Arial"/>
        <family val="2"/>
      </rPr>
      <t>Hors indemnités covid-culture</t>
    </r>
  </si>
  <si>
    <t xml:space="preserve">Nombre d'engagements annuels (contrats / mandats)    </t>
  </si>
  <si>
    <t xml:space="preserve">    Montant total des cachets / honoraires reçus</t>
  </si>
  <si>
    <t>OU</t>
  </si>
  <si>
    <t>Option 1</t>
  </si>
  <si>
    <t>Option 2</t>
  </si>
  <si>
    <t>Précédente demande</t>
  </si>
  <si>
    <t>Précédent # de dossier</t>
  </si>
  <si>
    <t>Date revue BER</t>
  </si>
  <si>
    <t>Préavis BER</t>
  </si>
  <si>
    <t>Commentaire BER</t>
  </si>
  <si>
    <t>./. Subvention non monétaires</t>
  </si>
  <si>
    <t>Total des revenues</t>
  </si>
  <si>
    <t>Subvention Ville de Genève, communes</t>
  </si>
  <si>
    <t>BER</t>
  </si>
  <si>
    <t>Requérent</t>
  </si>
  <si>
    <t>Différence</t>
  </si>
  <si>
    <t>Commentaires BER</t>
  </si>
  <si>
    <t>Pertes de revenus pour contrats non planifiés</t>
  </si>
  <si>
    <t>Cachets/honoraires non perçus</t>
  </si>
  <si>
    <t>Montants non perçus de la billeterie</t>
  </si>
  <si>
    <t>Autres dépenses encourues</t>
  </si>
  <si>
    <t>Aide d'urgence - Suisseculture Sociale</t>
  </si>
  <si>
    <t>Allocation de perte de gain (APG)</t>
  </si>
  <si>
    <t>Indemnités RHT</t>
  </si>
  <si>
    <t>Aide publique à la culture</t>
  </si>
  <si>
    <t>Total indemnité maximale (80%)</t>
  </si>
  <si>
    <t>Critères décisionnels</t>
  </si>
  <si>
    <t>1) Lien COVID</t>
  </si>
  <si>
    <t>2) Subsidiarité</t>
  </si>
  <si>
    <t>3) Justificatifs</t>
  </si>
  <si>
    <t>Pré-avis BER</t>
  </si>
  <si>
    <t>A) en attente</t>
  </si>
  <si>
    <t>Conclusion BER</t>
  </si>
  <si>
    <t>Total selon requérant</t>
  </si>
  <si>
    <t xml:space="preserve">Cachets/honoraires non perçus (uniquement pour les contrats planifiés puis annulés)
</t>
  </si>
  <si>
    <t>Autres indemnités</t>
  </si>
  <si>
    <t>Le·la requérant·e confirme que le dommage subi n'est pas couvert par une assurance privée ou sociale (en particulier l’allocation pour perte de gain Coronavirus de la caisse de compensation AVS selon la loi COVID-19).</t>
  </si>
  <si>
    <t>4. Informations concernant une éventuelle procédure simplifiée (seulement pour les acteurs et</t>
  </si>
  <si>
    <t xml:space="preserve">Une demande IPFA a-t-elle été déposée auprès du guichet </t>
  </si>
  <si>
    <t>Les indemnités covid-culture sont des aides extraordinaires. Ne pas les reporter dans ce formulaire.</t>
  </si>
  <si>
    <r>
      <t xml:space="preserve">Coûts non encourus (2) - </t>
    </r>
    <r>
      <rPr>
        <b/>
        <sz val="10"/>
        <color theme="1"/>
        <rFont val="Arial"/>
        <family val="2"/>
      </rPr>
      <t>OPTION 1</t>
    </r>
    <r>
      <rPr>
        <sz val="10"/>
        <color theme="1"/>
        <rFont val="Arial"/>
        <family val="2"/>
      </rPr>
      <t xml:space="preserve">
</t>
    </r>
    <r>
      <rPr>
        <b/>
        <sz val="10"/>
        <color theme="1"/>
        <rFont val="Arial"/>
        <family val="2"/>
      </rPr>
      <t>Déduction forfaitaire des charges correspondant à 5% de la perte de revenu</t>
    </r>
  </si>
  <si>
    <r>
      <t xml:space="preserve">Coûts non encourus (2) - </t>
    </r>
    <r>
      <rPr>
        <b/>
        <sz val="10"/>
        <color theme="1"/>
        <rFont val="Arial"/>
        <family val="2"/>
      </rPr>
      <t>OPTION 2</t>
    </r>
    <r>
      <rPr>
        <sz val="10"/>
        <color theme="1"/>
        <rFont val="Arial"/>
        <family val="2"/>
      </rPr>
      <t xml:space="preserve">
</t>
    </r>
    <r>
      <rPr>
        <b/>
        <sz val="10"/>
        <color theme="1"/>
        <rFont val="Arial"/>
        <family val="2"/>
      </rPr>
      <t>Déduction forfaitaire des charges correspondant à 5% de la perte de revenu</t>
    </r>
  </si>
  <si>
    <r>
      <t xml:space="preserve">merci de remplir le tableau </t>
    </r>
    <r>
      <rPr>
        <b/>
        <sz val="16"/>
        <rFont val="Arial"/>
        <family val="2"/>
      </rPr>
      <t>Pertes de revenus pour des contrats non planifiés ou non aboutis - calcul du montant indemnisable (à partir de la ligne 79).</t>
    </r>
  </si>
  <si>
    <r>
      <t xml:space="preserve">Pertes de revenus pour contrats non planifiés
</t>
    </r>
    <r>
      <rPr>
        <b/>
        <sz val="10"/>
        <color theme="1"/>
        <rFont val="Arial"/>
        <family val="2"/>
      </rPr>
      <t>Merci de compléter le tableau Pertes de revenus pour des contrats non planifiés - calcul du montant indemnisable (à partir de la ligne 79)   
Cette ligne se remplira automatiquement</t>
    </r>
  </si>
  <si>
    <t>Revenus prévus lors de la période septembre 2021 à décembre 2021 mais non-perçus en raison de la pandémie</t>
  </si>
  <si>
    <t>Coûts non encourus (OPTION 2)</t>
  </si>
  <si>
    <t>Coûts non encourus (OPTION 1)</t>
  </si>
  <si>
    <t>Le montant des APG Corona dont vous bénéficiez en 2022</t>
  </si>
  <si>
    <t xml:space="preserve">Informations concernant les subventions accordées en 2021 et 2022 </t>
  </si>
  <si>
    <r>
      <t xml:space="preserve">Fiche de calcul de l'indemnisation - acteurs et actrices culturel.le.s indépendant.e.s - </t>
    </r>
    <r>
      <rPr>
        <b/>
        <sz val="18"/>
        <color theme="4"/>
        <rFont val="Arial"/>
        <family val="2"/>
      </rPr>
      <t>janvier à avril 2022</t>
    </r>
  </si>
  <si>
    <t>Revenus prévus lors de la période janvier 2022 à avril 2022 mais non-perçus en raison de la pandémie</t>
  </si>
  <si>
    <t>Les comptes annuels 2018, 2019, 2020 et 2021 révisés et/ou approuvés  (Bilan, PP, annexes, rapport du réviseur).
Les comptes annuels provisoires 2022 ou le budget 2022 actualisé.</t>
  </si>
  <si>
    <t>Indemnisation des pertes financières des acteurs et actrices culturel·le·s indépendant·e·s</t>
  </si>
  <si>
    <t>1. Requérant·e</t>
  </si>
  <si>
    <t xml:space="preserve">Indépendant·e </t>
  </si>
  <si>
    <r>
      <t xml:space="preserve">IMPORTANT: </t>
    </r>
    <r>
      <rPr>
        <sz val="10"/>
        <rFont val="Arial"/>
        <family val="2"/>
      </rPr>
      <t xml:space="preserve">pour les Intermittent·e·s (au moins 4 engagements à durée déterminée avec au moins deux employeurs différents dans le secteur culturel depuis 2018) ou les personnes combinant les deux statuts, merci de remplir le formulaire pour les acteurs et actrices culturel·le·s intermittent·e·s disponible sur </t>
    </r>
  </si>
  <si>
    <t>Secteur culturel dans lequel l’acteur ou actrice culturel·le est engagé·e:</t>
  </si>
  <si>
    <t>Courte description de l’activité culturelle du ou de la requérant·e (max 7 lignes)</t>
  </si>
  <si>
    <t>actrices culturel·le·s indépendant·e·s - voir les conditions d’octroi, art. 6)</t>
  </si>
  <si>
    <r>
      <t>• Demande IPFA</t>
    </r>
    <r>
      <rPr>
        <b/>
        <sz val="11"/>
        <rFont val="Arial"/>
        <family val="2"/>
      </rPr>
      <t xml:space="preserve"> </t>
    </r>
    <r>
      <rPr>
        <sz val="11"/>
        <rFont val="Arial"/>
        <family val="2"/>
      </rPr>
      <t>(indemnisation des pertes financières pour les acteurs et actrices culturel·le·s indépendant·e·s)</t>
    </r>
  </si>
  <si>
    <t>Nº Référence dossier</t>
  </si>
  <si>
    <t>Réduction de l'horaire de travail des employé·e·s ("RHT")</t>
  </si>
  <si>
    <t xml:space="preserve">engagé·e ne fait valoir aucun droit de dommage au titre de mon propre </t>
  </si>
  <si>
    <t xml:space="preserve">- Le ou la requérant·e peut indiquer dans la case prévue à cet effet tout commentaire nécessaire à la compréhension de la nature de la charge ou des indemnités/revenus.
</t>
  </si>
  <si>
    <t xml:space="preserve">- Le ou la requérant·e a l'obligation de documenter les montants sur la base de justificatifs.
</t>
  </si>
  <si>
    <t>Droits d'auteur·rice·s non perçus</t>
  </si>
  <si>
    <t>Exemples de justificatifs admis: Contrats signés entre le ou la requérant·e et une tierce partie; Factures émises par une tierce partie; Confirmation écrite et signée d'une tierce partie. Tous les justificatifs doivent au minimum documenter le montant des cachets ou honoraires/prestation de vente ou de location.</t>
  </si>
  <si>
    <r>
      <rPr>
        <sz val="10"/>
        <color theme="1"/>
        <rFont val="Arial"/>
        <family val="2"/>
      </rPr>
      <t xml:space="preserve">Indemnité RHT pour les employé·e·s </t>
    </r>
    <r>
      <rPr>
        <b/>
        <sz val="10"/>
        <color theme="1"/>
        <rFont val="Arial"/>
        <family val="2"/>
      </rPr>
      <t xml:space="preserve">
Ne PAS remplir en cas de procédure simplifiée</t>
    </r>
  </si>
  <si>
    <t xml:space="preserve">(1) Conformément aux conditions d'octroi, le principe de subsidiarité doit être appliqué. C'est pourquoi le ou la requérant·e est tenu de fournir la preuve d'une demande d'allocation pour perte de gain ou d'aide d'urgence Suisseculture Sociale, ainsi que de fournir les décomptes versés mensuellement par la caisse de compensation compétente.  </t>
  </si>
  <si>
    <t>Décompte des cotisations d’indépendant·e auprès de la caisse de compensation AVS.</t>
  </si>
  <si>
    <r>
      <t xml:space="preserve">Copie des éventuelles décisions d’aide d’urgence de Suisseculture Sociale et/ou des indemnités de chômage </t>
    </r>
    <r>
      <rPr>
        <i/>
        <sz val="12"/>
        <rFont val="Arial"/>
        <family val="2"/>
      </rPr>
      <t>(obligatoire lors du dépôt de la requête)</t>
    </r>
    <r>
      <rPr>
        <sz val="12"/>
        <rFont val="Arial"/>
        <family val="2"/>
      </rPr>
      <t xml:space="preserve"> si la demande ou la décision a déjà été faite; ou </t>
    </r>
    <r>
      <rPr>
        <i/>
        <sz val="12"/>
        <rFont val="Arial"/>
        <family val="2"/>
      </rPr>
      <t>à fournir obligatoirement</t>
    </r>
    <r>
      <rPr>
        <sz val="12"/>
        <rFont val="Arial"/>
        <family val="2"/>
      </rPr>
      <t xml:space="preserve"> </t>
    </r>
    <r>
      <rPr>
        <i/>
        <sz val="12"/>
        <rFont val="Arial"/>
        <family val="2"/>
      </rPr>
      <t>ultérieurement</t>
    </r>
    <r>
      <rPr>
        <sz val="12"/>
        <rFont val="Arial"/>
        <family val="2"/>
      </rPr>
      <t xml:space="preserve"> si cela n’était pas encore le cas.</t>
    </r>
  </si>
  <si>
    <t xml:space="preserve">Le ou la requérant·e confirme </t>
  </si>
  <si>
    <t>qu’il ou elle a lu et compris tous les points du formulaire de dépôt de demande et qu’il ou elle les accepte.</t>
  </si>
  <si>
    <t>Pour le ou la requérant·e</t>
  </si>
  <si>
    <t xml:space="preserve">Seulement pour les requérant·e·s choisissant la procédure simplifiée: Le ou la requérant·e confirme qu’il ou elle prend à sa charge le fait qu’une fluctuation des aides d’urgence SCS peut entraîner un écart d’indemnité entre les procédures simplifiée et normale.  </t>
  </si>
  <si>
    <r>
      <t xml:space="preserve">Formulaire de dépôt de demande pour les requérant·e·s - </t>
    </r>
    <r>
      <rPr>
        <b/>
        <sz val="11"/>
        <color theme="4"/>
        <rFont val="Arial"/>
        <family val="2"/>
      </rPr>
      <t>mai à juin 2022</t>
    </r>
  </si>
  <si>
    <r>
      <t xml:space="preserve">Formulaire de dépôt de demande - période de dommage </t>
    </r>
    <r>
      <rPr>
        <b/>
        <sz val="13"/>
        <color theme="4"/>
        <rFont val="Arial Bold"/>
      </rPr>
      <t>mai à juin 2022</t>
    </r>
  </si>
  <si>
    <t>(inscrit·e en tant que tel auprès de la caisse de compensation</t>
  </si>
  <si>
    <t>depuis au moins le 30 avril 2022)</t>
  </si>
  <si>
    <t xml:space="preserve">conformément à l’art. 6, al.1 de l’Ordonnance culture COVID-19? </t>
  </si>
  <si>
    <r>
      <t xml:space="preserve">Fiche de calcul de l'indemnisation - acteurs et actrices culturel·le·s indépendant·e·s - </t>
    </r>
    <r>
      <rPr>
        <b/>
        <sz val="18"/>
        <color theme="4"/>
        <rFont val="Arial"/>
        <family val="2"/>
      </rPr>
      <t xml:space="preserve"> mai à juin 2022</t>
    </r>
  </si>
  <si>
    <t>Montant total des cachets/honoraires perçus durant la période mai - juin 2022</t>
  </si>
  <si>
    <t>Mai 2022</t>
  </si>
  <si>
    <t>Juin 2022</t>
  </si>
  <si>
    <r>
      <t>Indemnisation des pertes financières des acteurs et actrices culturel·le·s indépendant·e.s -</t>
    </r>
    <r>
      <rPr>
        <b/>
        <sz val="12"/>
        <color theme="4"/>
        <rFont val="Arial"/>
        <family val="2"/>
      </rPr>
      <t xml:space="preserve"> mai à juin 2022</t>
    </r>
  </si>
  <si>
    <t>mars à octobre 2020</t>
  </si>
  <si>
    <t>nov. 20 à janvier 2021</t>
  </si>
  <si>
    <t>mai à août 2021</t>
  </si>
  <si>
    <t>septembre à décembre 2021</t>
  </si>
  <si>
    <t>aide au revenu 2021</t>
  </si>
  <si>
    <t>janvier à avril 2022</t>
  </si>
  <si>
    <t>nov. 20 à avril 21 /ou/ fév. à avril 2021</t>
  </si>
  <si>
    <t>(6000 à 8300, sans #)</t>
  </si>
  <si>
    <t>Mai à Juin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</si>
</sst>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0000"/>
    <numFmt numFmtId="166" formatCode="#,##0.00_ ;\-#,##0.00\ "/>
  </numFmts>
  <fonts count="112">
    <font>
      <sz val="10"/>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3"/>
      <name val="Arial Bold"/>
      <family val="2"/>
    </font>
    <font>
      <sz val="12"/>
      <name val="Arial"/>
      <family val="2"/>
    </font>
    <font>
      <sz val="9"/>
      <name val="Arial"/>
      <family val="2"/>
    </font>
    <font>
      <sz val="12"/>
      <name val="Arial Bold"/>
      <family val="2"/>
    </font>
    <font>
      <sz val="16"/>
      <name val="Arial Bold"/>
      <family val="2"/>
    </font>
    <font>
      <sz val="10"/>
      <name val="Arial"/>
      <family val="2"/>
    </font>
    <font>
      <u/>
      <sz val="10"/>
      <color theme="10"/>
      <name val="Arial"/>
      <family val="2"/>
    </font>
    <font>
      <sz val="11"/>
      <color theme="1"/>
      <name val="Arial"/>
      <family val="2"/>
    </font>
    <font>
      <b/>
      <sz val="11"/>
      <color theme="1"/>
      <name val="Arial"/>
      <family val="2"/>
    </font>
    <font>
      <b/>
      <sz val="12"/>
      <color theme="1"/>
      <name val="Arial"/>
      <family val="2"/>
    </font>
    <font>
      <b/>
      <u/>
      <sz val="11"/>
      <color theme="1"/>
      <name val="Arial"/>
      <family val="2"/>
    </font>
    <font>
      <b/>
      <i/>
      <sz val="12"/>
      <color theme="1"/>
      <name val="Arial"/>
      <family val="2"/>
    </font>
    <font>
      <u/>
      <sz val="11"/>
      <color theme="10"/>
      <name val="Calibri"/>
      <family val="2"/>
      <scheme val="minor"/>
    </font>
    <font>
      <sz val="13"/>
      <name val="Arial Bold"/>
    </font>
    <font>
      <sz val="13"/>
      <color rgb="FF00B050"/>
      <name val="Arial Bold"/>
    </font>
    <font>
      <b/>
      <sz val="12"/>
      <name val="Arial"/>
      <family val="2"/>
    </font>
    <font>
      <u/>
      <sz val="12"/>
      <name val="Arial"/>
      <family val="2"/>
    </font>
    <font>
      <sz val="10"/>
      <name val="Arial Bold"/>
      <family val="2"/>
    </font>
    <font>
      <b/>
      <sz val="10"/>
      <name val="Arial"/>
      <family val="2"/>
    </font>
    <font>
      <u/>
      <sz val="9"/>
      <name val="Arial"/>
      <family val="2"/>
    </font>
    <font>
      <u/>
      <sz val="10"/>
      <name val="Arial"/>
      <family val="2"/>
    </font>
    <font>
      <b/>
      <sz val="11"/>
      <color theme="1"/>
      <name val="Calibri"/>
      <family val="2"/>
      <scheme val="minor"/>
    </font>
    <font>
      <b/>
      <i/>
      <sz val="11"/>
      <color theme="1"/>
      <name val="Calibri"/>
      <family val="2"/>
      <scheme val="minor"/>
    </font>
    <font>
      <u/>
      <sz val="12"/>
      <color theme="10"/>
      <name val="Arial"/>
      <family val="2"/>
    </font>
    <font>
      <b/>
      <sz val="10"/>
      <color rgb="FFFF0000"/>
      <name val="Arial"/>
      <family val="2"/>
    </font>
    <font>
      <sz val="12"/>
      <color theme="1"/>
      <name val="Arial"/>
      <family val="2"/>
    </font>
    <font>
      <i/>
      <u/>
      <sz val="11"/>
      <color theme="1"/>
      <name val="Arial"/>
      <family val="2"/>
    </font>
    <font>
      <sz val="11"/>
      <name val="Arial Bold"/>
      <family val="2"/>
    </font>
    <font>
      <sz val="11"/>
      <name val="Arial"/>
      <family val="2"/>
    </font>
    <font>
      <i/>
      <sz val="11"/>
      <color theme="1"/>
      <name val="Calibri"/>
      <family val="2"/>
      <scheme val="minor"/>
    </font>
    <font>
      <sz val="10"/>
      <color theme="1"/>
      <name val="Arial"/>
      <family val="2"/>
    </font>
    <font>
      <b/>
      <sz val="14"/>
      <color theme="1"/>
      <name val="Calibri"/>
      <family val="2"/>
      <scheme val="minor"/>
    </font>
    <font>
      <b/>
      <sz val="12"/>
      <color theme="1"/>
      <name val="Calibri"/>
      <family val="2"/>
      <scheme val="minor"/>
    </font>
    <font>
      <b/>
      <u/>
      <sz val="11"/>
      <color theme="1"/>
      <name val="Calibri"/>
      <family val="2"/>
      <scheme val="minor"/>
    </font>
    <font>
      <u/>
      <sz val="11"/>
      <color theme="1"/>
      <name val="Calibri"/>
      <family val="2"/>
      <scheme val="minor"/>
    </font>
    <font>
      <sz val="11"/>
      <color rgb="FFFF0000"/>
      <name val="Calibri"/>
      <family val="2"/>
      <scheme val="minor"/>
    </font>
    <font>
      <sz val="14"/>
      <color theme="0"/>
      <name val="Arial"/>
      <family val="2"/>
    </font>
    <font>
      <b/>
      <i/>
      <sz val="11"/>
      <color theme="1"/>
      <name val="Arial"/>
      <family val="2"/>
    </font>
    <font>
      <sz val="11"/>
      <name val="Calibri"/>
      <family val="2"/>
      <scheme val="minor"/>
    </font>
    <font>
      <i/>
      <sz val="12"/>
      <name val="Arial"/>
      <family val="2"/>
    </font>
    <font>
      <i/>
      <sz val="11"/>
      <name val="Arial"/>
      <family val="2"/>
    </font>
    <font>
      <sz val="10"/>
      <color rgb="FF00B050"/>
      <name val="Arial"/>
      <family val="2"/>
    </font>
    <font>
      <sz val="12"/>
      <color rgb="FF00B050"/>
      <name val="Arial"/>
      <family val="2"/>
    </font>
    <font>
      <b/>
      <sz val="10"/>
      <color theme="1"/>
      <name val="Arial"/>
      <family val="2"/>
    </font>
    <font>
      <b/>
      <sz val="11"/>
      <name val="Arial"/>
      <family val="2"/>
    </font>
    <font>
      <b/>
      <sz val="17"/>
      <color theme="1"/>
      <name val="Arial"/>
      <family val="2"/>
    </font>
    <font>
      <sz val="18"/>
      <color theme="1"/>
      <name val="Arial"/>
      <family val="2"/>
    </font>
    <font>
      <b/>
      <i/>
      <sz val="18"/>
      <color theme="1"/>
      <name val="Arial"/>
      <family val="2"/>
    </font>
    <font>
      <b/>
      <u/>
      <sz val="16"/>
      <color theme="1"/>
      <name val="Arial"/>
      <family val="2"/>
    </font>
    <font>
      <sz val="16"/>
      <color theme="1"/>
      <name val="Arial"/>
      <family val="2"/>
    </font>
    <font>
      <b/>
      <sz val="16"/>
      <name val="Arial"/>
      <family val="2"/>
    </font>
    <font>
      <sz val="16"/>
      <name val="Arial"/>
      <family val="2"/>
    </font>
    <font>
      <i/>
      <u/>
      <sz val="16"/>
      <color theme="1"/>
      <name val="Arial"/>
      <family val="2"/>
    </font>
    <font>
      <i/>
      <sz val="16"/>
      <color theme="1"/>
      <name val="Arial"/>
      <family val="2"/>
    </font>
    <font>
      <b/>
      <sz val="24"/>
      <name val="Arial"/>
      <family val="2"/>
    </font>
    <font>
      <b/>
      <i/>
      <sz val="24"/>
      <color theme="1"/>
      <name val="Arial"/>
      <family val="2"/>
    </font>
    <font>
      <b/>
      <i/>
      <sz val="36"/>
      <color theme="1"/>
      <name val="Arial"/>
      <family val="2"/>
    </font>
    <font>
      <i/>
      <sz val="11"/>
      <color theme="1"/>
      <name val="Arial"/>
      <family val="2"/>
    </font>
    <font>
      <b/>
      <sz val="20"/>
      <color rgb="FF00B050"/>
      <name val="Arial"/>
      <family val="2"/>
    </font>
    <font>
      <b/>
      <sz val="18"/>
      <color theme="1"/>
      <name val="Arial"/>
      <family val="2"/>
    </font>
    <font>
      <sz val="20"/>
      <color theme="1"/>
      <name val="Arial"/>
      <family val="2"/>
    </font>
    <font>
      <sz val="14"/>
      <color theme="1"/>
      <name val="Arial"/>
      <family val="2"/>
    </font>
    <font>
      <b/>
      <sz val="10"/>
      <color rgb="FF00B050"/>
      <name val="Arial"/>
      <family val="2"/>
    </font>
    <font>
      <sz val="22"/>
      <name val="Arial"/>
      <family val="2"/>
    </font>
    <font>
      <b/>
      <sz val="20"/>
      <name val="Arial"/>
      <family val="2"/>
    </font>
    <font>
      <b/>
      <sz val="13"/>
      <color theme="4" tint="-0.249977111117893"/>
      <name val="Arial Bold"/>
    </font>
    <font>
      <sz val="12"/>
      <color theme="1" tint="4.9989318521683403E-2"/>
      <name val="Arial"/>
      <family val="2"/>
    </font>
    <font>
      <b/>
      <sz val="10"/>
      <color theme="4" tint="-0.249977111117893"/>
      <name val="Arial"/>
      <family val="2"/>
    </font>
    <font>
      <b/>
      <sz val="13"/>
      <color theme="4" tint="-0.249977111117893"/>
      <name val="Arial Bold"/>
      <family val="2"/>
    </font>
    <font>
      <sz val="13"/>
      <name val="Arial"/>
      <family val="2"/>
    </font>
    <font>
      <u/>
      <sz val="13"/>
      <name val="Arial"/>
      <family val="2"/>
    </font>
    <font>
      <u/>
      <sz val="14"/>
      <color theme="10"/>
      <name val="Arial"/>
      <family val="2"/>
    </font>
    <font>
      <b/>
      <sz val="13"/>
      <color theme="1"/>
      <name val="Arial"/>
      <family val="2"/>
    </font>
    <font>
      <sz val="13"/>
      <color rgb="FF00B050"/>
      <name val="Arial"/>
      <family val="2"/>
    </font>
    <font>
      <sz val="10"/>
      <color theme="4" tint="-0.249977111117893"/>
      <name val="Arial"/>
      <family val="2"/>
    </font>
    <font>
      <u/>
      <sz val="10"/>
      <color theme="4" tint="-0.249977111117893"/>
      <name val="Arial"/>
      <family val="2"/>
    </font>
    <font>
      <b/>
      <sz val="13"/>
      <color rgb="FF00B050"/>
      <name val="Arial Bold"/>
    </font>
    <font>
      <b/>
      <sz val="13"/>
      <color rgb="FFFF0000"/>
      <name val="Arial Bold"/>
    </font>
    <font>
      <b/>
      <sz val="13"/>
      <name val="Arial Bold"/>
    </font>
    <font>
      <b/>
      <sz val="12"/>
      <color theme="1" tint="4.9989318521683403E-2"/>
      <name val="Arial"/>
      <family val="2"/>
    </font>
    <font>
      <b/>
      <sz val="12"/>
      <color rgb="FFFF0000"/>
      <name val="Arial"/>
      <family val="2"/>
    </font>
    <font>
      <b/>
      <sz val="13"/>
      <color theme="4"/>
      <name val="Arial Bold"/>
    </font>
    <font>
      <b/>
      <sz val="11"/>
      <color theme="4"/>
      <name val="Arial"/>
      <family val="2"/>
    </font>
    <font>
      <b/>
      <sz val="18"/>
      <color theme="4"/>
      <name val="Arial"/>
      <family val="2"/>
    </font>
    <font>
      <b/>
      <i/>
      <sz val="16"/>
      <color theme="1"/>
      <name val="Arial"/>
      <family val="2"/>
    </font>
    <font>
      <b/>
      <sz val="12"/>
      <color theme="4"/>
      <name val="Arial"/>
      <family val="2"/>
    </font>
    <font>
      <b/>
      <u/>
      <sz val="13"/>
      <color rgb="FF00B050"/>
      <name val="Arial"/>
      <family val="2"/>
    </font>
    <font>
      <b/>
      <sz val="13"/>
      <color rgb="FFFF0000"/>
      <name val="Arial"/>
      <family val="2"/>
    </font>
    <font>
      <b/>
      <sz val="16"/>
      <color theme="1"/>
      <name val="Arial"/>
      <family val="2"/>
    </font>
    <font>
      <b/>
      <sz val="10"/>
      <color theme="1" tint="4.9989318521683403E-2"/>
      <name val="Arial"/>
      <family val="2"/>
    </font>
    <font>
      <b/>
      <sz val="11"/>
      <color rgb="FFFF0000"/>
      <name val="Arial"/>
      <family val="2"/>
    </font>
    <font>
      <b/>
      <sz val="18"/>
      <color rgb="FFFF0000"/>
      <name val="Arial"/>
      <family val="2"/>
    </font>
    <font>
      <b/>
      <sz val="16"/>
      <color rgb="FFFF0000"/>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EEFE2"/>
        <bgColor indexed="64"/>
      </patternFill>
    </fill>
    <fill>
      <patternFill patternType="solid">
        <fgColor rgb="FFE2E2E2"/>
        <bgColor indexed="64"/>
      </patternFill>
    </fill>
    <fill>
      <patternFill patternType="solid">
        <fgColor rgb="FFEEF3F8"/>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auto="1"/>
      </right>
      <top style="thin">
        <color indexed="64"/>
      </top>
      <bottom style="thin">
        <color indexed="64"/>
      </bottom>
      <diagonal style="thin">
        <color indexed="64"/>
      </diagonal>
    </border>
    <border>
      <left/>
      <right style="thin">
        <color rgb="FFFF0000"/>
      </right>
      <top/>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26">
    <xf numFmtId="0" fontId="0" fillId="0" borderId="0"/>
    <xf numFmtId="43" fontId="24" fillId="0" borderId="0" applyFont="0" applyFill="0" applyBorder="0" applyAlignment="0" applyProtection="0"/>
    <xf numFmtId="0" fontId="25" fillId="0" borderId="0" applyNumberFormat="0" applyFill="0" applyBorder="0" applyAlignment="0" applyProtection="0"/>
    <xf numFmtId="0" fontId="18" fillId="0" borderId="0"/>
    <xf numFmtId="0" fontId="31" fillId="0" borderId="0" applyNumberFormat="0" applyFill="0" applyBorder="0" applyAlignment="0" applyProtection="0"/>
    <xf numFmtId="0" fontId="24"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0" fontId="16" fillId="0" borderId="0"/>
    <xf numFmtId="0" fontId="15" fillId="0" borderId="0"/>
    <xf numFmtId="0" fontId="49" fillId="0" borderId="0"/>
    <xf numFmtId="43" fontId="49" fillId="0" borderId="0" applyFont="0" applyFill="0" applyBorder="0" applyAlignment="0" applyProtection="0"/>
    <xf numFmtId="0" fontId="14" fillId="0" borderId="0"/>
    <xf numFmtId="0" fontId="49" fillId="0" borderId="0"/>
    <xf numFmtId="0" fontId="13" fillId="0" borderId="0"/>
    <xf numFmtId="43" fontId="13" fillId="0" borderId="0" applyFont="0" applyFill="0" applyBorder="0" applyAlignment="0" applyProtection="0"/>
    <xf numFmtId="0" fontId="13" fillId="0" borderId="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xf numFmtId="0" fontId="12" fillId="0" borderId="0"/>
  </cellStyleXfs>
  <cellXfs count="800">
    <xf numFmtId="0" fontId="0" fillId="0" borderId="0" xfId="0"/>
    <xf numFmtId="0" fontId="26" fillId="0" borderId="0" xfId="3" applyFont="1" applyAlignment="1">
      <alignment horizontal="left" vertical="top"/>
    </xf>
    <xf numFmtId="0" fontId="26" fillId="0" borderId="0" xfId="3" applyFont="1" applyAlignment="1">
      <alignment horizontal="center" vertical="top"/>
    </xf>
    <xf numFmtId="0" fontId="27" fillId="0" borderId="0" xfId="3" applyFont="1" applyAlignment="1">
      <alignment horizontal="left" vertical="top"/>
    </xf>
    <xf numFmtId="0" fontId="28" fillId="0" borderId="0" xfId="3" applyFont="1" applyAlignment="1">
      <alignment horizontal="left" vertical="top"/>
    </xf>
    <xf numFmtId="0" fontId="28" fillId="0" borderId="1" xfId="3" applyFont="1" applyBorder="1" applyAlignment="1">
      <alignment horizontal="left" vertical="top"/>
    </xf>
    <xf numFmtId="0" fontId="28" fillId="0" borderId="2" xfId="3" applyFont="1" applyBorder="1" applyAlignment="1">
      <alignment horizontal="left" vertical="top"/>
    </xf>
    <xf numFmtId="0" fontId="26" fillId="0" borderId="2" xfId="3" applyFont="1" applyBorder="1" applyAlignment="1">
      <alignment horizontal="left" vertical="top"/>
    </xf>
    <xf numFmtId="0" fontId="26" fillId="0" borderId="2" xfId="3" applyFont="1" applyBorder="1" applyAlignment="1">
      <alignment horizontal="center" vertical="top"/>
    </xf>
    <xf numFmtId="0" fontId="26" fillId="0" borderId="3" xfId="3" applyFont="1" applyBorder="1" applyAlignment="1">
      <alignment horizontal="left" vertical="top"/>
    </xf>
    <xf numFmtId="0" fontId="26" fillId="0" borderId="5" xfId="3" applyFont="1" applyBorder="1" applyAlignment="1">
      <alignment horizontal="left" vertical="top"/>
    </xf>
    <xf numFmtId="0" fontId="28" fillId="0" borderId="4" xfId="3" quotePrefix="1" applyFont="1" applyBorder="1" applyAlignment="1">
      <alignment horizontal="center" vertical="center"/>
    </xf>
    <xf numFmtId="0" fontId="26" fillId="0" borderId="5" xfId="3" applyFont="1" applyBorder="1" applyAlignment="1">
      <alignment horizontal="left" vertical="center"/>
    </xf>
    <xf numFmtId="0" fontId="26" fillId="0" borderId="0" xfId="3" applyFont="1" applyAlignment="1">
      <alignment horizontal="left" vertical="center"/>
    </xf>
    <xf numFmtId="0" fontId="28" fillId="0" borderId="4" xfId="3" quotePrefix="1" applyFont="1" applyBorder="1" applyAlignment="1">
      <alignment horizontal="left" vertical="center"/>
    </xf>
    <xf numFmtId="0" fontId="28" fillId="0" borderId="0" xfId="3" quotePrefix="1" applyFont="1" applyAlignment="1">
      <alignment horizontal="left" vertical="center"/>
    </xf>
    <xf numFmtId="0" fontId="26" fillId="0" borderId="4" xfId="3" applyFont="1" applyBorder="1" applyAlignment="1">
      <alignment horizontal="left" vertical="center"/>
    </xf>
    <xf numFmtId="0" fontId="30" fillId="0" borderId="6" xfId="3" applyFont="1" applyBorder="1" applyAlignment="1">
      <alignment horizontal="left" vertical="top"/>
    </xf>
    <xf numFmtId="0" fontId="30" fillId="0" borderId="7" xfId="3" applyFont="1" applyBorder="1" applyAlignment="1">
      <alignment horizontal="left" vertical="top"/>
    </xf>
    <xf numFmtId="0" fontId="26" fillId="0" borderId="7" xfId="3" applyFont="1" applyBorder="1" applyAlignment="1">
      <alignment horizontal="left" vertical="top"/>
    </xf>
    <xf numFmtId="0" fontId="26" fillId="0" borderId="7" xfId="3" applyFont="1" applyBorder="1" applyAlignment="1">
      <alignment horizontal="center" vertical="top"/>
    </xf>
    <xf numFmtId="0" fontId="26" fillId="0" borderId="8" xfId="3" applyFont="1" applyBorder="1" applyAlignment="1">
      <alignment horizontal="left" vertical="top"/>
    </xf>
    <xf numFmtId="0" fontId="26" fillId="0" borderId="0" xfId="3" applyFont="1"/>
    <xf numFmtId="0" fontId="26" fillId="0" borderId="0" xfId="3" applyFont="1" applyAlignment="1">
      <alignment horizontal="center"/>
    </xf>
    <xf numFmtId="0" fontId="24" fillId="0" borderId="0" xfId="5"/>
    <xf numFmtId="0" fontId="22" fillId="0" borderId="0" xfId="5" applyFont="1"/>
    <xf numFmtId="0" fontId="20" fillId="0" borderId="0" xfId="5" applyFont="1"/>
    <xf numFmtId="164" fontId="24" fillId="0" borderId="0" xfId="6" applyNumberFormat="1" applyFont="1"/>
    <xf numFmtId="0" fontId="19" fillId="0" borderId="0" xfId="5" applyFont="1"/>
    <xf numFmtId="164" fontId="0" fillId="0" borderId="0" xfId="6" applyNumberFormat="1" applyFont="1"/>
    <xf numFmtId="0" fontId="18" fillId="0" borderId="0" xfId="3"/>
    <xf numFmtId="0" fontId="23" fillId="0" borderId="0" xfId="5" applyFont="1"/>
    <xf numFmtId="0" fontId="22" fillId="0" borderId="0" xfId="5" applyFont="1" applyAlignment="1">
      <alignment vertical="center"/>
    </xf>
    <xf numFmtId="164" fontId="24" fillId="0" borderId="0" xfId="6" applyNumberFormat="1" applyFont="1" applyAlignment="1">
      <alignment vertical="center"/>
    </xf>
    <xf numFmtId="0" fontId="24" fillId="0" borderId="0" xfId="5" applyAlignment="1">
      <alignment vertical="center"/>
    </xf>
    <xf numFmtId="0" fontId="36" fillId="0" borderId="0" xfId="5" applyFont="1"/>
    <xf numFmtId="0" fontId="24" fillId="3" borderId="0" xfId="5" applyFill="1"/>
    <xf numFmtId="0" fontId="0" fillId="3" borderId="0" xfId="5" applyFont="1" applyFill="1"/>
    <xf numFmtId="0" fontId="21" fillId="0" borderId="0" xfId="5" applyFont="1"/>
    <xf numFmtId="0" fontId="19" fillId="0" borderId="0" xfId="5" applyFont="1" applyAlignment="1">
      <alignment horizontal="center" vertical="center"/>
    </xf>
    <xf numFmtId="0" fontId="24" fillId="0" borderId="0" xfId="5" applyAlignment="1">
      <alignment horizontal="center" vertical="center"/>
    </xf>
    <xf numFmtId="0" fontId="24" fillId="0" borderId="6" xfId="5" applyBorder="1"/>
    <xf numFmtId="0" fontId="24" fillId="0" borderId="7" xfId="5" applyBorder="1"/>
    <xf numFmtId="0" fontId="20" fillId="0" borderId="7" xfId="5" applyFont="1" applyBorder="1"/>
    <xf numFmtId="0" fontId="24" fillId="0" borderId="8" xfId="5" applyBorder="1"/>
    <xf numFmtId="0" fontId="24" fillId="0" borderId="0" xfId="5" applyBorder="1"/>
    <xf numFmtId="0" fontId="21" fillId="0" borderId="0" xfId="5" applyFont="1" applyBorder="1"/>
    <xf numFmtId="0" fontId="37" fillId="0" borderId="0" xfId="5" applyFont="1"/>
    <xf numFmtId="0" fontId="20" fillId="2" borderId="10" xfId="5" applyFont="1" applyFill="1" applyBorder="1" applyAlignment="1" applyProtection="1">
      <alignment vertical="center"/>
      <protection locked="0"/>
    </xf>
    <xf numFmtId="0" fontId="26" fillId="0" borderId="0" xfId="3" applyFont="1" applyAlignment="1">
      <alignment horizontal="right" vertical="top"/>
    </xf>
    <xf numFmtId="0" fontId="26" fillId="0" borderId="0" xfId="3" applyFont="1" applyAlignment="1">
      <alignment horizontal="right" vertical="center"/>
    </xf>
    <xf numFmtId="0" fontId="24" fillId="4" borderId="15" xfId="5" applyFill="1" applyBorder="1" applyAlignment="1">
      <alignment vertical="center"/>
    </xf>
    <xf numFmtId="0" fontId="26" fillId="4" borderId="16" xfId="3" applyFont="1" applyFill="1" applyBorder="1" applyAlignment="1">
      <alignment horizontal="right" vertical="center"/>
    </xf>
    <xf numFmtId="165" fontId="44" fillId="4" borderId="17" xfId="9" applyNumberFormat="1" applyFont="1" applyFill="1" applyBorder="1" applyAlignment="1">
      <alignment horizontal="left" vertical="center"/>
    </xf>
    <xf numFmtId="0" fontId="26" fillId="0" borderId="0" xfId="9" applyFont="1" applyAlignment="1">
      <alignment horizontal="right" vertical="center"/>
    </xf>
    <xf numFmtId="0" fontId="26" fillId="4" borderId="15" xfId="9" applyFont="1" applyFill="1" applyBorder="1" applyAlignment="1">
      <alignment horizontal="right" vertical="center"/>
    </xf>
    <xf numFmtId="165" fontId="44" fillId="0" borderId="0" xfId="3" applyNumberFormat="1" applyFont="1" applyFill="1" applyAlignment="1">
      <alignment horizontal="left" vertical="center"/>
    </xf>
    <xf numFmtId="0" fontId="45" fillId="0" borderId="0" xfId="9" applyFont="1" applyAlignment="1">
      <alignment horizontal="right" vertical="center"/>
    </xf>
    <xf numFmtId="165" fontId="44" fillId="4" borderId="12" xfId="9" applyNumberFormat="1" applyFont="1" applyFill="1" applyBorder="1" applyAlignment="1" applyProtection="1">
      <alignment horizontal="left" vertical="center"/>
      <protection locked="0"/>
    </xf>
    <xf numFmtId="165" fontId="44" fillId="0" borderId="0" xfId="3" applyNumberFormat="1" applyFont="1" applyFill="1" applyAlignment="1" applyProtection="1">
      <alignment horizontal="left" vertical="center"/>
    </xf>
    <xf numFmtId="0" fontId="0" fillId="0" borderId="0" xfId="0" applyAlignment="1">
      <alignment horizontal="center"/>
    </xf>
    <xf numFmtId="0" fontId="20" fillId="0" borderId="0" xfId="5" applyFont="1" applyAlignment="1">
      <alignment horizontal="center"/>
    </xf>
    <xf numFmtId="14" fontId="0" fillId="0" borderId="0" xfId="0" applyNumberFormat="1"/>
    <xf numFmtId="0" fontId="37" fillId="3" borderId="0" xfId="11" applyFont="1" applyFill="1" applyBorder="1"/>
    <xf numFmtId="0" fontId="0" fillId="0" borderId="0" xfId="0" applyAlignment="1">
      <alignment vertical="center"/>
    </xf>
    <xf numFmtId="0" fontId="20" fillId="0" borderId="0" xfId="0" applyFont="1" applyAlignment="1">
      <alignment vertical="center"/>
    </xf>
    <xf numFmtId="0" fontId="54" fillId="0" borderId="0" xfId="3" applyFont="1"/>
    <xf numFmtId="164" fontId="0" fillId="0" borderId="0" xfId="6" applyNumberFormat="1" applyFont="1" applyAlignment="1">
      <alignment vertical="center"/>
    </xf>
    <xf numFmtId="0" fontId="20" fillId="0" borderId="0" xfId="0" applyNumberFormat="1" applyFont="1" applyAlignment="1">
      <alignment vertical="center"/>
    </xf>
    <xf numFmtId="0" fontId="26" fillId="0" borderId="0" xfId="3" applyFont="1" applyAlignment="1">
      <alignment horizontal="center" vertical="center"/>
    </xf>
    <xf numFmtId="0" fontId="28" fillId="0" borderId="0" xfId="3" applyFont="1" applyAlignment="1">
      <alignment horizontal="left" vertical="center"/>
    </xf>
    <xf numFmtId="0" fontId="26" fillId="0" borderId="0" xfId="3" applyFont="1" applyAlignment="1">
      <alignment vertical="center"/>
    </xf>
    <xf numFmtId="0" fontId="19" fillId="0" borderId="0" xfId="5" applyFont="1" applyAlignment="1">
      <alignment vertical="center"/>
    </xf>
    <xf numFmtId="0" fontId="24" fillId="0" borderId="0" xfId="5" applyFill="1" applyBorder="1" applyAlignment="1">
      <alignment horizontal="center" vertical="center"/>
    </xf>
    <xf numFmtId="0" fontId="24" fillId="0" borderId="0" xfId="5" applyFill="1" applyBorder="1" applyAlignment="1">
      <alignment horizontal="right" vertical="center"/>
    </xf>
    <xf numFmtId="0" fontId="20" fillId="0" borderId="0" xfId="5" applyFont="1" applyAlignment="1">
      <alignment vertical="center"/>
    </xf>
    <xf numFmtId="0" fontId="20" fillId="2" borderId="0" xfId="5" applyFont="1" applyFill="1" applyAlignment="1" applyProtection="1">
      <alignment horizontal="center" vertical="center"/>
      <protection locked="0"/>
    </xf>
    <xf numFmtId="0" fontId="24" fillId="0" borderId="0" xfId="5" applyFont="1" applyAlignment="1">
      <alignment vertical="center"/>
    </xf>
    <xf numFmtId="0" fontId="0" fillId="0" borderId="0" xfId="5" applyFont="1" applyAlignment="1">
      <alignment vertical="center"/>
    </xf>
    <xf numFmtId="0" fontId="20" fillId="0" borderId="0" xfId="5" applyFont="1" applyFill="1" applyBorder="1" applyAlignment="1" applyProtection="1">
      <alignment vertical="center"/>
    </xf>
    <xf numFmtId="0" fontId="24" fillId="0" borderId="0" xfId="5" quotePrefix="1" applyAlignment="1">
      <alignment horizontal="right" vertical="center"/>
    </xf>
    <xf numFmtId="0" fontId="20" fillId="0" borderId="0" xfId="5" applyFont="1" applyAlignment="1">
      <alignment horizontal="left" vertical="center"/>
    </xf>
    <xf numFmtId="164" fontId="20" fillId="0" borderId="0" xfId="6" applyNumberFormat="1" applyFont="1" applyAlignment="1">
      <alignment vertical="center"/>
    </xf>
    <xf numFmtId="0" fontId="19" fillId="0" borderId="0" xfId="0" applyFont="1" applyAlignment="1">
      <alignment vertical="center"/>
    </xf>
    <xf numFmtId="0" fontId="20" fillId="0" borderId="10" xfId="0" applyFont="1" applyBorder="1" applyAlignment="1">
      <alignment vertical="center"/>
    </xf>
    <xf numFmtId="0" fontId="24" fillId="0" borderId="10" xfId="5" applyBorder="1" applyAlignment="1">
      <alignment vertical="center"/>
    </xf>
    <xf numFmtId="0" fontId="20" fillId="0" borderId="0" xfId="0" applyFont="1" applyAlignment="1">
      <alignment horizontal="left" vertical="center"/>
    </xf>
    <xf numFmtId="0" fontId="20" fillId="0" borderId="0" xfId="0" applyFont="1" applyBorder="1" applyAlignment="1">
      <alignment vertical="center"/>
    </xf>
    <xf numFmtId="0" fontId="34" fillId="0" borderId="10" xfId="5" applyFont="1" applyBorder="1" applyAlignment="1">
      <alignment vertical="center"/>
    </xf>
    <xf numFmtId="0" fontId="35" fillId="0" borderId="0" xfId="0" applyFont="1" applyAlignment="1">
      <alignment vertical="center"/>
    </xf>
    <xf numFmtId="0" fontId="18" fillId="0" borderId="0" xfId="3" applyAlignment="1">
      <alignment vertical="center"/>
    </xf>
    <xf numFmtId="164" fontId="20" fillId="0" borderId="0" xfId="1" applyNumberFormat="1" applyFont="1" applyAlignment="1">
      <alignment horizontal="right" vertical="center"/>
    </xf>
    <xf numFmtId="0" fontId="43" fillId="0" borderId="0" xfId="0" applyFont="1" applyAlignment="1">
      <alignment horizontal="right" vertical="center"/>
    </xf>
    <xf numFmtId="0" fontId="20" fillId="0" borderId="0" xfId="5" applyFont="1" applyAlignment="1">
      <alignment horizontal="right" vertical="center"/>
    </xf>
    <xf numFmtId="164" fontId="20" fillId="0" borderId="12" xfId="1" applyNumberFormat="1" applyFont="1" applyBorder="1" applyAlignment="1">
      <alignment horizontal="right" vertical="center"/>
    </xf>
    <xf numFmtId="0" fontId="20" fillId="0" borderId="0" xfId="0" applyFont="1" applyFill="1" applyAlignment="1" applyProtection="1">
      <alignment vertical="center"/>
    </xf>
    <xf numFmtId="164" fontId="24" fillId="0" borderId="0" xfId="6" applyNumberFormat="1" applyFont="1" applyFill="1" applyAlignment="1">
      <alignment vertical="center"/>
    </xf>
    <xf numFmtId="0" fontId="46" fillId="0" borderId="0" xfId="0" applyFont="1" applyAlignment="1">
      <alignment vertical="center"/>
    </xf>
    <xf numFmtId="0" fontId="47" fillId="0" borderId="0" xfId="0" applyFont="1" applyAlignment="1">
      <alignment vertical="center"/>
    </xf>
    <xf numFmtId="164" fontId="47" fillId="0" borderId="0" xfId="6" applyNumberFormat="1" applyFont="1" applyAlignment="1">
      <alignment vertical="center"/>
    </xf>
    <xf numFmtId="0" fontId="19" fillId="0" borderId="0" xfId="0" applyNumberFormat="1" applyFont="1" applyAlignment="1">
      <alignment vertical="center"/>
    </xf>
    <xf numFmtId="0" fontId="20" fillId="0" borderId="0" xfId="5" applyFont="1" applyBorder="1" applyProtection="1"/>
    <xf numFmtId="0" fontId="20" fillId="0" borderId="0" xfId="5" applyFont="1" applyBorder="1" applyAlignment="1" applyProtection="1">
      <alignment horizontal="center" vertical="top"/>
    </xf>
    <xf numFmtId="0" fontId="20" fillId="0" borderId="0" xfId="0" applyNumberFormat="1" applyFont="1" applyBorder="1" applyProtection="1"/>
    <xf numFmtId="0" fontId="20" fillId="0" borderId="0" xfId="5" applyFont="1" applyBorder="1" applyAlignment="1" applyProtection="1">
      <alignment horizontal="center"/>
    </xf>
    <xf numFmtId="0" fontId="21" fillId="0" borderId="0" xfId="5" applyFont="1" applyBorder="1" applyProtection="1"/>
    <xf numFmtId="0" fontId="24" fillId="0" borderId="3" xfId="5" applyBorder="1"/>
    <xf numFmtId="0" fontId="24" fillId="0" borderId="5" xfId="5" applyBorder="1" applyAlignment="1">
      <alignment horizontal="center" vertical="center"/>
    </xf>
    <xf numFmtId="0" fontId="24" fillId="0" borderId="5" xfId="5" applyBorder="1"/>
    <xf numFmtId="0" fontId="0" fillId="0" borderId="0" xfId="0" applyFill="1"/>
    <xf numFmtId="0" fontId="20" fillId="2" borderId="0" xfId="5" applyFont="1" applyFill="1" applyAlignment="1" applyProtection="1">
      <alignment horizontal="center" vertical="center"/>
      <protection locked="0"/>
    </xf>
    <xf numFmtId="0" fontId="29" fillId="0" borderId="0" xfId="3" applyFont="1" applyAlignment="1">
      <alignment horizontal="centerContinuous" vertical="center"/>
    </xf>
    <xf numFmtId="0" fontId="26" fillId="0" borderId="0" xfId="3" applyFont="1" applyAlignment="1">
      <alignment horizontal="centerContinuous" vertical="top"/>
    </xf>
    <xf numFmtId="0" fontId="0" fillId="0" borderId="0" xfId="0" applyFill="1" applyAlignment="1">
      <alignment vertical="center"/>
    </xf>
    <xf numFmtId="0" fontId="23" fillId="0" borderId="1" xfId="5" applyFont="1" applyBorder="1"/>
    <xf numFmtId="0" fontId="20" fillId="0" borderId="2" xfId="0" applyNumberFormat="1" applyFont="1" applyBorder="1" applyProtection="1"/>
    <xf numFmtId="0" fontId="57" fillId="0" borderId="2" xfId="3" applyFont="1" applyBorder="1"/>
    <xf numFmtId="0" fontId="57" fillId="0" borderId="3" xfId="3" applyFont="1" applyBorder="1"/>
    <xf numFmtId="0" fontId="57" fillId="0" borderId="4" xfId="3" applyFont="1" applyBorder="1"/>
    <xf numFmtId="0" fontId="57" fillId="0" borderId="0" xfId="3" applyFont="1" applyBorder="1"/>
    <xf numFmtId="0" fontId="57" fillId="0" borderId="5" xfId="3" applyFont="1" applyBorder="1"/>
    <xf numFmtId="0" fontId="20" fillId="0" borderId="5" xfId="0" applyNumberFormat="1" applyFont="1" applyBorder="1" applyAlignment="1" applyProtection="1">
      <alignment vertical="center" wrapText="1"/>
    </xf>
    <xf numFmtId="0" fontId="20" fillId="0" borderId="0" xfId="0" applyNumberFormat="1" applyFont="1" applyBorder="1" applyAlignment="1" applyProtection="1">
      <alignment horizontal="justify"/>
    </xf>
    <xf numFmtId="0" fontId="57" fillId="0" borderId="0" xfId="3" applyFont="1" applyBorder="1" applyAlignment="1">
      <alignment horizontal="justify"/>
    </xf>
    <xf numFmtId="0" fontId="57" fillId="0" borderId="5" xfId="3" applyFont="1" applyBorder="1" applyAlignment="1">
      <alignment horizontal="justify"/>
    </xf>
    <xf numFmtId="0" fontId="20" fillId="0" borderId="5" xfId="3" applyFont="1" applyBorder="1" applyAlignment="1">
      <alignment vertical="center" wrapText="1"/>
    </xf>
    <xf numFmtId="0" fontId="20" fillId="0" borderId="0" xfId="3" applyFont="1" applyBorder="1" applyAlignment="1">
      <alignment vertical="center" wrapText="1"/>
    </xf>
    <xf numFmtId="0" fontId="23" fillId="0" borderId="4" xfId="5" applyFont="1" applyBorder="1"/>
    <xf numFmtId="0" fontId="20" fillId="0" borderId="5" xfId="0" applyFont="1" applyBorder="1" applyAlignment="1">
      <alignment vertical="center" wrapText="1"/>
    </xf>
    <xf numFmtId="0" fontId="57" fillId="0" borderId="6" xfId="3" applyFont="1" applyBorder="1"/>
    <xf numFmtId="0" fontId="57" fillId="0" borderId="7" xfId="3" applyFont="1" applyBorder="1"/>
    <xf numFmtId="0" fontId="57" fillId="0" borderId="8" xfId="3" applyFont="1" applyBorder="1"/>
    <xf numFmtId="0" fontId="24" fillId="0" borderId="0" xfId="5" applyFont="1" applyBorder="1" applyProtection="1"/>
    <xf numFmtId="0" fontId="20" fillId="0" borderId="10" xfId="5" applyFont="1" applyBorder="1" applyAlignment="1">
      <alignment vertical="center"/>
    </xf>
    <xf numFmtId="0" fontId="0" fillId="0" borderId="10" xfId="5" applyFont="1" applyBorder="1" applyAlignment="1">
      <alignment vertical="center"/>
    </xf>
    <xf numFmtId="0" fontId="20" fillId="0" borderId="0" xfId="5" applyFont="1" applyBorder="1" applyAlignment="1">
      <alignment vertical="center"/>
    </xf>
    <xf numFmtId="0" fontId="0" fillId="0" borderId="0" xfId="0" applyFont="1" applyAlignment="1">
      <alignment vertical="center"/>
    </xf>
    <xf numFmtId="0" fontId="59" fillId="0" borderId="0" xfId="0" quotePrefix="1" applyFont="1" applyAlignment="1">
      <alignment horizontal="left" vertical="center"/>
    </xf>
    <xf numFmtId="0" fontId="59" fillId="0" borderId="0" xfId="5" applyFont="1" applyAlignment="1">
      <alignment horizontal="left" vertical="center"/>
    </xf>
    <xf numFmtId="0" fontId="59" fillId="0" borderId="0" xfId="0" applyFont="1" applyAlignment="1">
      <alignment horizontal="left" vertical="center"/>
    </xf>
    <xf numFmtId="0" fontId="34" fillId="0" borderId="0" xfId="0" applyFont="1" applyAlignment="1">
      <alignment vertical="center"/>
    </xf>
    <xf numFmtId="0" fontId="37" fillId="3" borderId="0" xfId="11" applyFont="1" applyFill="1" applyBorder="1" applyAlignment="1">
      <alignment horizontal="center"/>
    </xf>
    <xf numFmtId="0" fontId="37" fillId="5" borderId="9" xfId="5" applyFont="1" applyFill="1" applyBorder="1" applyAlignment="1" applyProtection="1">
      <alignment horizontal="center" vertical="center"/>
      <protection locked="0"/>
    </xf>
    <xf numFmtId="0" fontId="20" fillId="0" borderId="0" xfId="0" applyFont="1" applyBorder="1" applyAlignment="1">
      <alignment horizontal="left" vertical="center" wrapText="1"/>
    </xf>
    <xf numFmtId="0" fontId="60" fillId="0" borderId="0" xfId="5" applyFont="1" applyAlignment="1">
      <alignment vertical="center"/>
    </xf>
    <xf numFmtId="0" fontId="61" fillId="0" borderId="0" xfId="5" applyFont="1" applyAlignment="1">
      <alignment vertical="center"/>
    </xf>
    <xf numFmtId="0" fontId="32" fillId="0" borderId="0" xfId="5" applyFont="1" applyAlignment="1">
      <alignment horizontal="left" vertical="center" wrapText="1"/>
    </xf>
    <xf numFmtId="0" fontId="26" fillId="0" borderId="0" xfId="19" applyFont="1" applyAlignment="1">
      <alignment horizontal="left" vertical="top"/>
    </xf>
    <xf numFmtId="0" fontId="26" fillId="0" borderId="0" xfId="19" applyFont="1" applyAlignment="1">
      <alignment horizontal="center" vertical="top"/>
    </xf>
    <xf numFmtId="0" fontId="26" fillId="0" borderId="0" xfId="19" applyFont="1" applyAlignment="1">
      <alignment horizontal="right" vertical="top"/>
    </xf>
    <xf numFmtId="165" fontId="44" fillId="0" borderId="0" xfId="19" applyNumberFormat="1" applyFont="1" applyFill="1" applyAlignment="1">
      <alignment horizontal="left" vertical="center"/>
    </xf>
    <xf numFmtId="0" fontId="27" fillId="0" borderId="0" xfId="19" applyFont="1" applyAlignment="1">
      <alignment horizontal="left" vertical="top"/>
    </xf>
    <xf numFmtId="0" fontId="28" fillId="0" borderId="0" xfId="19" applyFont="1" applyAlignment="1">
      <alignment horizontal="left" vertical="top"/>
    </xf>
    <xf numFmtId="164" fontId="24" fillId="0" borderId="0" xfId="20" applyNumberFormat="1" applyFont="1"/>
    <xf numFmtId="0" fontId="26" fillId="0" borderId="0" xfId="19" applyFont="1" applyAlignment="1">
      <alignment horizontal="right" vertical="center"/>
    </xf>
    <xf numFmtId="0" fontId="26" fillId="4" borderId="16" xfId="19" applyFont="1" applyFill="1" applyBorder="1" applyAlignment="1">
      <alignment horizontal="right" vertical="center"/>
    </xf>
    <xf numFmtId="165" fontId="44" fillId="4" borderId="17" xfId="21" applyNumberFormat="1" applyFont="1" applyFill="1" applyBorder="1" applyAlignment="1">
      <alignment horizontal="left" vertical="center"/>
    </xf>
    <xf numFmtId="164" fontId="24" fillId="0" borderId="0" xfId="20" applyNumberFormat="1" applyFont="1" applyAlignment="1">
      <alignment horizontal="center" vertical="center"/>
    </xf>
    <xf numFmtId="0" fontId="28" fillId="0" borderId="0" xfId="19" quotePrefix="1" applyFont="1" applyBorder="1" applyAlignment="1" applyProtection="1">
      <alignment horizontal="left"/>
    </xf>
    <xf numFmtId="0" fontId="28" fillId="0" borderId="0" xfId="19" quotePrefix="1" applyFont="1" applyBorder="1" applyAlignment="1" applyProtection="1">
      <alignment horizontal="left" vertical="center"/>
    </xf>
    <xf numFmtId="164" fontId="0" fillId="0" borderId="0" xfId="20" applyNumberFormat="1" applyFont="1"/>
    <xf numFmtId="0" fontId="12" fillId="0" borderId="0" xfId="19"/>
    <xf numFmtId="0" fontId="12" fillId="0" borderId="5" xfId="19" applyBorder="1"/>
    <xf numFmtId="0" fontId="12" fillId="0" borderId="4" xfId="19" applyBorder="1"/>
    <xf numFmtId="0" fontId="12" fillId="0" borderId="0" xfId="19" applyBorder="1"/>
    <xf numFmtId="0" fontId="63" fillId="0" borderId="0" xfId="3" applyFont="1" applyAlignment="1">
      <alignment horizontal="left" vertical="top"/>
    </xf>
    <xf numFmtId="164" fontId="47" fillId="0" borderId="0" xfId="3" applyNumberFormat="1" applyFont="1" applyAlignment="1">
      <alignment horizontal="left" vertical="center"/>
    </xf>
    <xf numFmtId="0" fontId="64" fillId="0" borderId="4" xfId="3" applyFont="1" applyBorder="1" applyAlignment="1">
      <alignment horizontal="left" vertical="top" indent="1"/>
    </xf>
    <xf numFmtId="0" fontId="64" fillId="0" borderId="0" xfId="3" applyFont="1" applyAlignment="1">
      <alignment horizontal="left" vertical="top"/>
    </xf>
    <xf numFmtId="0" fontId="25" fillId="0" borderId="0" xfId="2" applyFont="1" applyFill="1" applyAlignment="1" applyProtection="1">
      <alignment horizontal="center" vertical="center" wrapText="1"/>
      <protection locked="0"/>
    </xf>
    <xf numFmtId="0" fontId="25" fillId="0" borderId="0" xfId="2" applyFont="1" applyAlignment="1" applyProtection="1">
      <alignment horizontal="center" vertical="center"/>
      <protection locked="0"/>
    </xf>
    <xf numFmtId="0" fontId="28" fillId="0" borderId="5" xfId="3" applyFont="1" applyBorder="1" applyAlignment="1">
      <alignment horizontal="left" vertical="center" wrapText="1"/>
    </xf>
    <xf numFmtId="0" fontId="65" fillId="3" borderId="0" xfId="7" applyFont="1" applyFill="1"/>
    <xf numFmtId="0" fontId="26" fillId="3" borderId="0" xfId="7" applyFont="1" applyFill="1"/>
    <xf numFmtId="0" fontId="26" fillId="3" borderId="0" xfId="7" applyFont="1" applyFill="1" applyAlignment="1">
      <alignment horizontal="right"/>
    </xf>
    <xf numFmtId="0" fontId="66" fillId="3" borderId="0" xfId="7" applyFont="1" applyFill="1" applyAlignment="1">
      <alignment horizontal="left" indent="1"/>
    </xf>
    <xf numFmtId="0" fontId="66" fillId="3" borderId="0" xfId="7" applyFont="1" applyFill="1"/>
    <xf numFmtId="0" fontId="67" fillId="3" borderId="1" xfId="7" applyFont="1" applyFill="1" applyBorder="1" applyAlignment="1">
      <alignment horizontal="left" indent="1"/>
    </xf>
    <xf numFmtId="0" fontId="68" fillId="3" borderId="2" xfId="7" applyFont="1" applyFill="1" applyBorder="1" applyAlignment="1">
      <alignment horizontal="left" indent="1"/>
    </xf>
    <xf numFmtId="0" fontId="65" fillId="3" borderId="2" xfId="7" applyFont="1" applyFill="1" applyBorder="1"/>
    <xf numFmtId="0" fontId="68" fillId="3" borderId="4" xfId="7" applyFont="1" applyFill="1" applyBorder="1" applyAlignment="1">
      <alignment horizontal="left" vertical="top" indent="1"/>
    </xf>
    <xf numFmtId="0" fontId="68" fillId="3" borderId="0" xfId="7" applyFont="1" applyFill="1" applyBorder="1" applyAlignment="1">
      <alignment horizontal="left" vertical="top" wrapText="1" indent="1"/>
    </xf>
    <xf numFmtId="0" fontId="65" fillId="3" borderId="0" xfId="7" applyFont="1" applyFill="1" applyBorder="1" applyAlignment="1">
      <alignment horizontal="center"/>
    </xf>
    <xf numFmtId="0" fontId="65" fillId="3" borderId="0" xfId="7" applyFont="1" applyFill="1" applyBorder="1"/>
    <xf numFmtId="0" fontId="26" fillId="3" borderId="0" xfId="7" applyFont="1" applyFill="1" applyBorder="1"/>
    <xf numFmtId="0" fontId="26" fillId="3" borderId="5" xfId="7" applyFont="1" applyFill="1" applyBorder="1"/>
    <xf numFmtId="0" fontId="69" fillId="3" borderId="4" xfId="7" quotePrefix="1" applyFont="1" applyFill="1" applyBorder="1" applyAlignment="1">
      <alignment horizontal="left" indent="1"/>
    </xf>
    <xf numFmtId="0" fontId="68" fillId="3" borderId="0" xfId="7" applyFont="1" applyFill="1" applyBorder="1" applyAlignment="1">
      <alignment horizontal="left" indent="1"/>
    </xf>
    <xf numFmtId="0" fontId="68" fillId="3" borderId="4" xfId="7" applyFont="1" applyFill="1" applyBorder="1" applyAlignment="1">
      <alignment horizontal="left" indent="1"/>
    </xf>
    <xf numFmtId="0" fontId="71" fillId="3" borderId="0" xfId="7" quotePrefix="1" applyFont="1" applyFill="1" applyBorder="1" applyAlignment="1">
      <alignment horizontal="left" indent="1"/>
    </xf>
    <xf numFmtId="0" fontId="65" fillId="3" borderId="0" xfId="7" applyFont="1" applyFill="1" applyBorder="1" applyAlignment="1"/>
    <xf numFmtId="0" fontId="68" fillId="3" borderId="6" xfId="7" applyFont="1" applyFill="1" applyBorder="1" applyAlignment="1">
      <alignment horizontal="left" indent="1"/>
    </xf>
    <xf numFmtId="0" fontId="65" fillId="3" borderId="7" xfId="7" applyFont="1" applyFill="1" applyBorder="1"/>
    <xf numFmtId="0" fontId="26" fillId="3" borderId="7" xfId="7" applyFont="1" applyFill="1" applyBorder="1"/>
    <xf numFmtId="0" fontId="26" fillId="3" borderId="8" xfId="7" applyFont="1" applyFill="1" applyBorder="1"/>
    <xf numFmtId="0" fontId="56" fillId="3" borderId="0" xfId="7" applyFont="1" applyFill="1"/>
    <xf numFmtId="0" fontId="74" fillId="3" borderId="4" xfId="7" applyFont="1" applyFill="1" applyBorder="1" applyAlignment="1">
      <alignment horizontal="center"/>
    </xf>
    <xf numFmtId="0" fontId="74" fillId="3" borderId="0" xfId="7" applyFont="1" applyFill="1" applyBorder="1" applyAlignment="1">
      <alignment horizontal="center"/>
    </xf>
    <xf numFmtId="0" fontId="74" fillId="3" borderId="5" xfId="7" applyFont="1" applyFill="1" applyBorder="1" applyAlignment="1">
      <alignment horizontal="center"/>
    </xf>
    <xf numFmtId="0" fontId="75" fillId="3" borderId="4" xfId="7" applyFont="1" applyFill="1" applyBorder="1" applyAlignment="1">
      <alignment textRotation="255"/>
    </xf>
    <xf numFmtId="0" fontId="27" fillId="3" borderId="0" xfId="7" applyFont="1" applyFill="1" applyBorder="1"/>
    <xf numFmtId="14" fontId="26" fillId="3" borderId="0" xfId="7" quotePrefix="1" applyNumberFormat="1" applyFont="1" applyFill="1" applyBorder="1" applyAlignment="1">
      <alignment horizontal="right" vertical="center" indent="1"/>
    </xf>
    <xf numFmtId="0" fontId="26" fillId="3" borderId="0" xfId="7" quotePrefix="1" applyFont="1" applyFill="1" applyBorder="1" applyAlignment="1">
      <alignment horizontal="right" vertical="center" indent="1"/>
    </xf>
    <xf numFmtId="0" fontId="27" fillId="3" borderId="0" xfId="7" applyFont="1" applyFill="1" applyBorder="1" applyAlignment="1">
      <alignment horizontal="right" vertical="center" indent="1"/>
    </xf>
    <xf numFmtId="0" fontId="27" fillId="3" borderId="4" xfId="7" applyFont="1" applyFill="1" applyBorder="1" applyAlignment="1">
      <alignment horizontal="right" vertical="center"/>
    </xf>
    <xf numFmtId="0" fontId="11" fillId="0" borderId="32" xfId="0" applyFont="1" applyBorder="1" applyAlignment="1">
      <alignment horizontal="left" vertical="center" wrapText="1" indent="1"/>
    </xf>
    <xf numFmtId="166" fontId="24" fillId="2" borderId="11" xfId="8" applyNumberFormat="1" applyFont="1" applyFill="1" applyBorder="1" applyAlignment="1" applyProtection="1">
      <alignment horizontal="right" vertical="center" indent="1"/>
      <protection locked="0"/>
    </xf>
    <xf numFmtId="0" fontId="11" fillId="0" borderId="32" xfId="0" applyFont="1" applyFill="1" applyBorder="1" applyAlignment="1">
      <alignment horizontal="left" vertical="center" wrapText="1" indent="1"/>
    </xf>
    <xf numFmtId="0" fontId="11" fillId="0" borderId="34" xfId="0" applyFont="1" applyBorder="1" applyAlignment="1">
      <alignment horizontal="left" vertical="center" wrapText="1" indent="1"/>
    </xf>
    <xf numFmtId="166" fontId="24" fillId="2" borderId="19" xfId="8" applyNumberFormat="1" applyFont="1" applyFill="1" applyBorder="1" applyAlignment="1" applyProtection="1">
      <alignment horizontal="right" vertical="center" indent="1"/>
      <protection locked="0"/>
    </xf>
    <xf numFmtId="43" fontId="24" fillId="3" borderId="0" xfId="8" applyFont="1" applyFill="1" applyBorder="1"/>
    <xf numFmtId="0" fontId="26" fillId="3" borderId="0" xfId="7" applyFont="1" applyFill="1" applyBorder="1" applyAlignment="1">
      <alignment horizontal="right" vertical="center" indent="1"/>
    </xf>
    <xf numFmtId="0" fontId="26" fillId="3" borderId="0" xfId="7" applyFont="1" applyFill="1" applyBorder="1" applyAlignment="1">
      <alignment horizontal="right" vertical="center"/>
    </xf>
    <xf numFmtId="0" fontId="27" fillId="3" borderId="4" xfId="7" applyFont="1" applyFill="1" applyBorder="1" applyAlignment="1">
      <alignment horizontal="right"/>
    </xf>
    <xf numFmtId="0" fontId="75" fillId="3" borderId="6" xfId="7" applyFont="1" applyFill="1" applyBorder="1" applyAlignment="1">
      <alignment textRotation="255"/>
    </xf>
    <xf numFmtId="0" fontId="74" fillId="3" borderId="1" xfId="7" applyFont="1" applyFill="1" applyBorder="1" applyAlignment="1">
      <alignment horizontal="center"/>
    </xf>
    <xf numFmtId="0" fontId="74" fillId="3" borderId="2" xfId="7" applyFont="1" applyFill="1" applyBorder="1" applyAlignment="1">
      <alignment horizontal="center"/>
    </xf>
    <xf numFmtId="0" fontId="74" fillId="3" borderId="3" xfId="7" applyFont="1" applyFill="1" applyBorder="1" applyAlignment="1">
      <alignment horizontal="center"/>
    </xf>
    <xf numFmtId="0" fontId="27" fillId="3" borderId="4" xfId="7" applyFont="1" applyFill="1" applyBorder="1" applyAlignment="1">
      <alignment textRotation="255"/>
    </xf>
    <xf numFmtId="4" fontId="24" fillId="2" borderId="30" xfId="8" applyNumberFormat="1" applyFont="1" applyFill="1" applyBorder="1" applyAlignment="1" applyProtection="1">
      <alignment horizontal="right" vertical="center" indent="1"/>
      <protection locked="0"/>
    </xf>
    <xf numFmtId="4" fontId="24" fillId="2" borderId="11" xfId="8" applyNumberFormat="1" applyFont="1" applyFill="1" applyBorder="1" applyAlignment="1" applyProtection="1">
      <alignment horizontal="right" vertical="center" indent="1"/>
      <protection locked="0"/>
    </xf>
    <xf numFmtId="0" fontId="62" fillId="0" borderId="32" xfId="0" applyFont="1" applyFill="1" applyBorder="1" applyAlignment="1">
      <alignment horizontal="left" vertical="center" wrapText="1" indent="1"/>
    </xf>
    <xf numFmtId="4" fontId="24" fillId="3" borderId="12" xfId="8" applyNumberFormat="1" applyFont="1" applyFill="1" applyBorder="1" applyAlignment="1">
      <alignment horizontal="right" vertical="center" indent="1"/>
    </xf>
    <xf numFmtId="0" fontId="27" fillId="3" borderId="6" xfId="7" applyFont="1" applyFill="1" applyBorder="1" applyAlignment="1">
      <alignment textRotation="255"/>
    </xf>
    <xf numFmtId="0" fontId="73" fillId="3" borderId="2" xfId="7" applyFont="1" applyFill="1" applyBorder="1" applyAlignment="1">
      <alignment horizontal="centerContinuous"/>
    </xf>
    <xf numFmtId="0" fontId="26" fillId="3" borderId="4" xfId="7" applyFont="1" applyFill="1" applyBorder="1"/>
    <xf numFmtId="0" fontId="27" fillId="3" borderId="0" xfId="7" applyFont="1" applyFill="1" applyBorder="1" applyAlignment="1">
      <alignment horizontal="right" vertical="center" indent="2"/>
    </xf>
    <xf numFmtId="2" fontId="37" fillId="3" borderId="12" xfId="8" applyNumberFormat="1" applyFont="1" applyFill="1" applyBorder="1" applyAlignment="1">
      <alignment horizontal="right" vertical="center" indent="2"/>
    </xf>
    <xf numFmtId="0" fontId="77" fillId="3" borderId="0" xfId="7" applyFont="1" applyFill="1" applyBorder="1" applyAlignment="1">
      <alignment horizontal="left"/>
    </xf>
    <xf numFmtId="0" fontId="78" fillId="3" borderId="0" xfId="7" applyFont="1" applyFill="1" applyBorder="1" applyAlignment="1">
      <alignment horizontal="right"/>
    </xf>
    <xf numFmtId="0" fontId="78" fillId="3" borderId="0" xfId="7" applyFont="1" applyFill="1" applyBorder="1" applyAlignment="1">
      <alignment horizontal="right" indent="2"/>
    </xf>
    <xf numFmtId="2" fontId="37" fillId="3" borderId="12" xfId="8" applyNumberFormat="1" applyFont="1" applyFill="1" applyBorder="1" applyAlignment="1">
      <alignment horizontal="right" indent="2"/>
    </xf>
    <xf numFmtId="0" fontId="77" fillId="3" borderId="0" xfId="7" applyFont="1" applyFill="1" applyBorder="1"/>
    <xf numFmtId="2" fontId="37" fillId="3" borderId="0" xfId="8" applyNumberFormat="1" applyFont="1" applyFill="1" applyBorder="1" applyAlignment="1">
      <alignment horizontal="right" indent="2"/>
    </xf>
    <xf numFmtId="0" fontId="79" fillId="3" borderId="0" xfId="7" applyFont="1" applyFill="1" applyBorder="1"/>
    <xf numFmtId="0" fontId="80" fillId="3" borderId="0" xfId="7" applyFont="1" applyFill="1" applyBorder="1"/>
    <xf numFmtId="2" fontId="26" fillId="3" borderId="0" xfId="7" applyNumberFormat="1" applyFont="1" applyFill="1" applyBorder="1" applyAlignment="1">
      <alignment horizontal="right" indent="2"/>
    </xf>
    <xf numFmtId="0" fontId="26" fillId="3" borderId="6" xfId="7" applyFont="1" applyFill="1" applyBorder="1"/>
    <xf numFmtId="0" fontId="11" fillId="3" borderId="4" xfId="7" applyFont="1" applyFill="1" applyBorder="1"/>
    <xf numFmtId="0" fontId="11" fillId="3" borderId="0" xfId="7" applyFont="1" applyFill="1" applyBorder="1"/>
    <xf numFmtId="0" fontId="11" fillId="3" borderId="0" xfId="7" applyFont="1" applyFill="1"/>
    <xf numFmtId="0" fontId="11" fillId="3" borderId="5" xfId="7" applyFont="1" applyFill="1" applyBorder="1"/>
    <xf numFmtId="0" fontId="62" fillId="3" borderId="0" xfId="7" applyFont="1" applyFill="1" applyBorder="1" applyAlignment="1">
      <alignment horizontal="center" vertical="center" wrapText="1"/>
    </xf>
    <xf numFmtId="3" fontId="62" fillId="3" borderId="9" xfId="7" applyNumberFormat="1" applyFont="1" applyFill="1" applyBorder="1" applyAlignment="1">
      <alignment horizontal="right" vertical="center" indent="2"/>
    </xf>
    <xf numFmtId="4" fontId="62" fillId="3" borderId="9" xfId="7" applyNumberFormat="1" applyFont="1" applyFill="1" applyBorder="1" applyAlignment="1">
      <alignment horizontal="right" vertical="center" indent="2"/>
    </xf>
    <xf numFmtId="0" fontId="81" fillId="3" borderId="0" xfId="7" applyFont="1" applyFill="1" applyBorder="1"/>
    <xf numFmtId="0" fontId="62" fillId="3" borderId="0" xfId="7" applyFont="1" applyFill="1" applyBorder="1" applyAlignment="1">
      <alignment horizontal="right"/>
    </xf>
    <xf numFmtId="0" fontId="62" fillId="3" borderId="0" xfId="7" applyFont="1" applyFill="1" applyBorder="1" applyAlignment="1">
      <alignment vertical="center"/>
    </xf>
    <xf numFmtId="2" fontId="62" fillId="3" borderId="9" xfId="7" applyNumberFormat="1" applyFont="1" applyFill="1" applyBorder="1" applyAlignment="1">
      <alignment horizontal="right" vertical="center" indent="2"/>
    </xf>
    <xf numFmtId="0" fontId="11" fillId="3" borderId="0" xfId="11" applyFont="1" applyFill="1" applyBorder="1"/>
    <xf numFmtId="0" fontId="27" fillId="3" borderId="0" xfId="14" applyFont="1" applyFill="1" applyBorder="1" applyAlignment="1">
      <alignment horizontal="right" indent="2"/>
    </xf>
    <xf numFmtId="0" fontId="11" fillId="3" borderId="0" xfId="14" applyFont="1" applyFill="1" applyBorder="1"/>
    <xf numFmtId="0" fontId="26" fillId="3" borderId="4" xfId="14" applyFont="1" applyFill="1" applyBorder="1" applyAlignment="1">
      <alignment horizontal="right" indent="2"/>
    </xf>
    <xf numFmtId="0" fontId="26" fillId="3" borderId="0" xfId="14" applyFont="1" applyFill="1" applyBorder="1" applyAlignment="1" applyProtection="1">
      <alignment horizontal="right" indent="2"/>
      <protection locked="0"/>
    </xf>
    <xf numFmtId="0" fontId="26" fillId="3" borderId="0" xfId="14" applyFont="1" applyFill="1" applyBorder="1" applyAlignment="1">
      <alignment horizontal="right"/>
    </xf>
    <xf numFmtId="0" fontId="26" fillId="3" borderId="0" xfId="14" applyFont="1" applyFill="1" applyBorder="1"/>
    <xf numFmtId="0" fontId="27" fillId="3" borderId="4" xfId="14" applyFont="1" applyFill="1" applyBorder="1" applyAlignment="1">
      <alignment horizontal="right" indent="2"/>
    </xf>
    <xf numFmtId="0" fontId="11" fillId="3" borderId="7" xfId="11" applyFont="1" applyFill="1" applyBorder="1"/>
    <xf numFmtId="0" fontId="78" fillId="3" borderId="0" xfId="7" applyFont="1" applyFill="1" applyAlignment="1">
      <alignment horizontal="left" indent="1"/>
    </xf>
    <xf numFmtId="0" fontId="27" fillId="3" borderId="0" xfId="7" applyFont="1" applyFill="1" applyBorder="1" applyAlignment="1">
      <alignment horizontal="right" indent="1"/>
    </xf>
    <xf numFmtId="0" fontId="10" fillId="0" borderId="32" xfId="0" applyFont="1" applyFill="1" applyBorder="1" applyAlignment="1">
      <alignment horizontal="left" vertical="center" wrapText="1" indent="1"/>
    </xf>
    <xf numFmtId="4" fontId="24" fillId="3" borderId="3" xfId="8" applyNumberFormat="1" applyFont="1" applyFill="1" applyBorder="1" applyAlignment="1">
      <alignment horizontal="right" vertical="center" indent="1"/>
    </xf>
    <xf numFmtId="4" fontId="24" fillId="3" borderId="43" xfId="8" applyNumberFormat="1" applyFont="1" applyFill="1" applyBorder="1" applyAlignment="1">
      <alignment horizontal="right" vertical="center" indent="1"/>
    </xf>
    <xf numFmtId="4" fontId="24" fillId="3" borderId="44" xfId="8" applyNumberFormat="1" applyFont="1" applyFill="1" applyBorder="1" applyAlignment="1">
      <alignment horizontal="right" vertical="center" indent="1"/>
    </xf>
    <xf numFmtId="4" fontId="24" fillId="3" borderId="45" xfId="8" applyNumberFormat="1" applyFont="1" applyFill="1" applyBorder="1" applyAlignment="1">
      <alignment horizontal="right" vertical="center" indent="1"/>
    </xf>
    <xf numFmtId="4" fontId="24" fillId="2" borderId="37" xfId="8" applyNumberFormat="1" applyFont="1" applyFill="1" applyBorder="1" applyAlignment="1" applyProtection="1">
      <alignment horizontal="right" vertical="center" indent="1"/>
      <protection locked="0"/>
    </xf>
    <xf numFmtId="4" fontId="24" fillId="2" borderId="9" xfId="8" applyNumberFormat="1" applyFont="1" applyFill="1" applyBorder="1" applyAlignment="1" applyProtection="1">
      <alignment horizontal="right" vertical="center" indent="1"/>
      <protection locked="0"/>
    </xf>
    <xf numFmtId="4" fontId="24" fillId="2" borderId="46" xfId="8" applyNumberFormat="1" applyFont="1" applyFill="1" applyBorder="1" applyAlignment="1" applyProtection="1">
      <alignment horizontal="right" vertical="center" indent="1"/>
      <protection locked="0"/>
    </xf>
    <xf numFmtId="166" fontId="37" fillId="3" borderId="43" xfId="8" applyNumberFormat="1" applyFont="1" applyFill="1" applyBorder="1" applyAlignment="1">
      <alignment horizontal="right" vertical="center" indent="2"/>
    </xf>
    <xf numFmtId="166" fontId="37" fillId="3" borderId="44" xfId="8" applyNumberFormat="1" applyFont="1" applyFill="1" applyBorder="1" applyAlignment="1">
      <alignment horizontal="right" vertical="center" indent="2"/>
    </xf>
    <xf numFmtId="166" fontId="37" fillId="3" borderId="45" xfId="8" applyNumberFormat="1" applyFont="1" applyFill="1" applyBorder="1" applyAlignment="1">
      <alignment horizontal="right" vertical="center" indent="2"/>
    </xf>
    <xf numFmtId="166" fontId="24" fillId="2" borderId="9" xfId="8" applyNumberFormat="1" applyFont="1" applyFill="1" applyBorder="1" applyAlignment="1" applyProtection="1">
      <alignment horizontal="right" vertical="center" indent="1"/>
      <protection locked="0"/>
    </xf>
    <xf numFmtId="166" fontId="24" fillId="2" borderId="46" xfId="8" applyNumberFormat="1" applyFont="1" applyFill="1" applyBorder="1" applyAlignment="1" applyProtection="1">
      <alignment horizontal="right" vertical="center" indent="1"/>
      <protection locked="0"/>
    </xf>
    <xf numFmtId="20" fontId="82" fillId="2" borderId="2" xfId="7" applyNumberFormat="1" applyFont="1" applyFill="1" applyBorder="1" applyAlignment="1" applyProtection="1">
      <alignment vertical="top"/>
      <protection locked="0"/>
    </xf>
    <xf numFmtId="20" fontId="82" fillId="2" borderId="3" xfId="7" applyNumberFormat="1" applyFont="1" applyFill="1" applyBorder="1" applyAlignment="1" applyProtection="1">
      <alignment vertical="top"/>
      <protection locked="0"/>
    </xf>
    <xf numFmtId="20" fontId="82" fillId="2" borderId="0" xfId="7" applyNumberFormat="1" applyFont="1" applyFill="1" applyBorder="1" applyAlignment="1" applyProtection="1">
      <alignment vertical="top"/>
      <protection locked="0"/>
    </xf>
    <xf numFmtId="20" fontId="82" fillId="2" borderId="5" xfId="7" applyNumberFormat="1" applyFont="1" applyFill="1" applyBorder="1" applyAlignment="1" applyProtection="1">
      <alignment vertical="top"/>
      <protection locked="0"/>
    </xf>
    <xf numFmtId="20" fontId="82" fillId="2" borderId="7" xfId="7" applyNumberFormat="1" applyFont="1" applyFill="1" applyBorder="1" applyAlignment="1" applyProtection="1">
      <alignment vertical="top"/>
      <protection locked="0"/>
    </xf>
    <xf numFmtId="20" fontId="82" fillId="2" borderId="8" xfId="7" applyNumberFormat="1" applyFont="1" applyFill="1" applyBorder="1" applyAlignment="1" applyProtection="1">
      <alignment vertical="top"/>
      <protection locked="0"/>
    </xf>
    <xf numFmtId="20" fontId="82" fillId="2" borderId="1" xfId="7" applyNumberFormat="1" applyFont="1" applyFill="1" applyBorder="1" applyAlignment="1" applyProtection="1">
      <alignment vertical="center"/>
      <protection locked="0"/>
    </xf>
    <xf numFmtId="20" fontId="82" fillId="2" borderId="2" xfId="7" applyNumberFormat="1" applyFont="1" applyFill="1" applyBorder="1" applyAlignment="1" applyProtection="1">
      <alignment vertical="center"/>
      <protection locked="0"/>
    </xf>
    <xf numFmtId="20" fontId="82" fillId="2" borderId="4" xfId="7" applyNumberFormat="1" applyFont="1" applyFill="1" applyBorder="1" applyAlignment="1" applyProtection="1">
      <alignment vertical="center"/>
      <protection locked="0"/>
    </xf>
    <xf numFmtId="20" fontId="82" fillId="2" borderId="0" xfId="7" applyNumberFormat="1" applyFont="1" applyFill="1" applyBorder="1" applyAlignment="1" applyProtection="1">
      <alignment vertical="center"/>
      <protection locked="0"/>
    </xf>
    <xf numFmtId="20" fontId="82" fillId="2" borderId="6" xfId="7" applyNumberFormat="1" applyFont="1" applyFill="1" applyBorder="1" applyAlignment="1" applyProtection="1">
      <alignment vertical="center"/>
      <protection locked="0"/>
    </xf>
    <xf numFmtId="20" fontId="82" fillId="2" borderId="7" xfId="7" applyNumberFormat="1" applyFont="1" applyFill="1" applyBorder="1" applyAlignment="1" applyProtection="1">
      <alignment vertical="center"/>
      <protection locked="0"/>
    </xf>
    <xf numFmtId="0" fontId="85" fillId="0" borderId="0" xfId="0" applyFont="1" applyAlignment="1">
      <alignment vertical="center"/>
    </xf>
    <xf numFmtId="0" fontId="18" fillId="0" borderId="10" xfId="3" applyBorder="1" applyAlignment="1">
      <alignment vertical="center"/>
    </xf>
    <xf numFmtId="0" fontId="24" fillId="0" borderId="0" xfId="5" applyAlignment="1">
      <alignment horizontal="right" vertical="center" indent="1"/>
    </xf>
    <xf numFmtId="0" fontId="20" fillId="0" borderId="10" xfId="5" applyFont="1" applyBorder="1" applyAlignment="1">
      <alignment horizontal="left" vertical="center"/>
    </xf>
    <xf numFmtId="0" fontId="24" fillId="0" borderId="10" xfId="5" quotePrefix="1" applyBorder="1" applyAlignment="1">
      <alignment horizontal="right" vertical="center"/>
    </xf>
    <xf numFmtId="43" fontId="76" fillId="8" borderId="39" xfId="12" applyNumberFormat="1" applyFont="1" applyFill="1" applyBorder="1" applyAlignment="1" applyProtection="1">
      <alignment horizontal="right"/>
      <protection locked="0"/>
    </xf>
    <xf numFmtId="43" fontId="76" fillId="8" borderId="35" xfId="12" applyNumberFormat="1" applyFont="1" applyFill="1" applyBorder="1" applyAlignment="1" applyProtection="1">
      <alignment horizontal="right"/>
      <protection locked="0"/>
    </xf>
    <xf numFmtId="0" fontId="26" fillId="3" borderId="0" xfId="14" applyFont="1" applyFill="1" applyBorder="1" applyAlignment="1">
      <alignment horizontal="right" indent="2"/>
    </xf>
    <xf numFmtId="43" fontId="56" fillId="3" borderId="40" xfId="12" applyFont="1" applyFill="1" applyBorder="1" applyAlignment="1" applyProtection="1">
      <alignment horizontal="right" vertical="center"/>
    </xf>
    <xf numFmtId="43" fontId="56" fillId="3" borderId="42" xfId="12" applyFont="1" applyFill="1" applyBorder="1" applyAlignment="1" applyProtection="1">
      <alignment horizontal="right" vertical="center"/>
    </xf>
    <xf numFmtId="0" fontId="84" fillId="0" borderId="0" xfId="0" applyFont="1" applyFill="1" applyAlignment="1">
      <alignment horizontal="left" vertical="center" indent="1"/>
    </xf>
    <xf numFmtId="164" fontId="86" fillId="0" borderId="0" xfId="6" applyNumberFormat="1" applyFont="1" applyAlignment="1">
      <alignment vertical="center"/>
    </xf>
    <xf numFmtId="0" fontId="87" fillId="0" borderId="0" xfId="0" applyFont="1" applyFill="1" applyAlignment="1">
      <alignment vertical="center"/>
    </xf>
    <xf numFmtId="0" fontId="86" fillId="0" borderId="0" xfId="5" applyFont="1" applyFill="1" applyAlignment="1">
      <alignment vertical="center"/>
    </xf>
    <xf numFmtId="0" fontId="86" fillId="0" borderId="0" xfId="5" applyFont="1" applyAlignment="1">
      <alignment vertical="center"/>
    </xf>
    <xf numFmtId="0" fontId="87" fillId="0" borderId="0" xfId="5" applyFont="1" applyFill="1" applyAlignment="1">
      <alignment vertical="center"/>
    </xf>
    <xf numFmtId="0" fontId="84" fillId="0" borderId="0" xfId="5" applyFont="1" applyAlignment="1">
      <alignment vertical="center"/>
    </xf>
    <xf numFmtId="0" fontId="87" fillId="0" borderId="0" xfId="5" applyFont="1" applyAlignment="1">
      <alignment vertical="center"/>
    </xf>
    <xf numFmtId="0" fontId="62" fillId="0" borderId="15" xfId="0" applyFont="1" applyBorder="1" applyAlignment="1">
      <alignment horizontal="left" vertical="center" wrapText="1" indent="1"/>
    </xf>
    <xf numFmtId="166" fontId="37" fillId="3" borderId="41" xfId="8" applyNumberFormat="1" applyFont="1" applyFill="1" applyBorder="1" applyAlignment="1">
      <alignment horizontal="right" vertical="center" indent="1"/>
    </xf>
    <xf numFmtId="166" fontId="37" fillId="3" borderId="42" xfId="8" applyNumberFormat="1" applyFont="1" applyFill="1" applyBorder="1" applyAlignment="1">
      <alignment horizontal="right" vertical="center" indent="1"/>
    </xf>
    <xf numFmtId="0" fontId="20" fillId="0" borderId="0" xfId="0" applyNumberFormat="1" applyFont="1" applyAlignment="1">
      <alignment horizontal="right" vertical="center"/>
    </xf>
    <xf numFmtId="0" fontId="37" fillId="2" borderId="47" xfId="5" applyFont="1" applyFill="1" applyBorder="1" applyAlignment="1" applyProtection="1">
      <alignment horizontal="left" vertical="center" indent="1"/>
      <protection locked="0"/>
    </xf>
    <xf numFmtId="4" fontId="47" fillId="2" borderId="0" xfId="0" applyNumberFormat="1" applyFont="1" applyFill="1" applyAlignment="1" applyProtection="1">
      <alignment horizontal="right" vertical="center" indent="1"/>
      <protection locked="0"/>
    </xf>
    <xf numFmtId="0" fontId="20" fillId="0" borderId="10" xfId="0" applyFont="1" applyBorder="1" applyAlignment="1">
      <alignment horizontal="right" vertical="center"/>
    </xf>
    <xf numFmtId="0" fontId="9" fillId="0" borderId="32" xfId="0" applyFont="1" applyFill="1" applyBorder="1" applyAlignment="1">
      <alignment horizontal="left" vertical="center" wrapText="1" indent="1"/>
    </xf>
    <xf numFmtId="0" fontId="9" fillId="0" borderId="36" xfId="0" applyFont="1" applyFill="1" applyBorder="1" applyAlignment="1">
      <alignment horizontal="left" vertical="center" wrapText="1" indent="1"/>
    </xf>
    <xf numFmtId="0" fontId="76" fillId="0" borderId="18" xfId="7" applyFont="1" applyFill="1" applyBorder="1" applyAlignment="1" applyProtection="1">
      <alignment vertical="center" wrapText="1"/>
    </xf>
    <xf numFmtId="0" fontId="8" fillId="0" borderId="32" xfId="0" applyFont="1" applyFill="1" applyBorder="1" applyAlignment="1">
      <alignment horizontal="left" vertical="center" wrapText="1" indent="1"/>
    </xf>
    <xf numFmtId="0" fontId="85" fillId="0" borderId="0" xfId="5" applyFont="1" applyAlignment="1">
      <alignment vertical="top" wrapText="1"/>
    </xf>
    <xf numFmtId="166" fontId="24" fillId="2" borderId="23" xfId="8" applyNumberFormat="1" applyFont="1" applyFill="1" applyBorder="1" applyAlignment="1" applyProtection="1">
      <alignment horizontal="right" vertical="center" indent="1"/>
      <protection locked="0"/>
    </xf>
    <xf numFmtId="166" fontId="24" fillId="2" borderId="28" xfId="8" applyNumberFormat="1" applyFont="1" applyFill="1" applyBorder="1" applyAlignment="1" applyProtection="1">
      <alignment horizontal="right" vertical="center" indent="1"/>
      <protection locked="0"/>
    </xf>
    <xf numFmtId="166" fontId="24" fillId="9" borderId="30" xfId="8" applyNumberFormat="1" applyFont="1" applyFill="1" applyBorder="1" applyAlignment="1" applyProtection="1">
      <alignment horizontal="right" vertical="center" indent="1"/>
    </xf>
    <xf numFmtId="166" fontId="24" fillId="9" borderId="37" xfId="8" applyNumberFormat="1" applyFont="1" applyFill="1" applyBorder="1" applyAlignment="1" applyProtection="1">
      <alignment horizontal="right" vertical="center" indent="1"/>
    </xf>
    <xf numFmtId="166" fontId="37" fillId="3" borderId="42" xfId="8" applyNumberFormat="1" applyFont="1" applyFill="1" applyBorder="1" applyAlignment="1">
      <alignment horizontal="right" vertical="center" indent="2"/>
    </xf>
    <xf numFmtId="3" fontId="11" fillId="2" borderId="9" xfId="7" applyNumberFormat="1" applyFont="1" applyFill="1" applyBorder="1" applyAlignment="1" applyProtection="1">
      <alignment horizontal="right" vertical="center" indent="1"/>
      <protection locked="0"/>
    </xf>
    <xf numFmtId="4" fontId="11" fillId="2" borderId="9" xfId="7" applyNumberFormat="1" applyFont="1" applyFill="1" applyBorder="1" applyAlignment="1" applyProtection="1">
      <alignment horizontal="right" vertical="center" indent="1"/>
      <protection locked="0"/>
    </xf>
    <xf numFmtId="0" fontId="28" fillId="0" borderId="0" xfId="3" applyFont="1" applyAlignment="1">
      <alignment horizontal="left" vertical="center"/>
    </xf>
    <xf numFmtId="0" fontId="20" fillId="0" borderId="0" xfId="5" applyFont="1" applyBorder="1" applyAlignment="1" applyProtection="1">
      <alignment horizontal="left" vertical="top" wrapText="1"/>
    </xf>
    <xf numFmtId="0" fontId="67" fillId="3" borderId="4" xfId="7" applyFont="1" applyFill="1" applyBorder="1" applyAlignment="1">
      <alignment horizontal="left" indent="1"/>
    </xf>
    <xf numFmtId="0" fontId="70" fillId="3" borderId="4" xfId="7" quotePrefix="1" applyFont="1" applyFill="1" applyBorder="1" applyAlignment="1">
      <alignment horizontal="center"/>
    </xf>
    <xf numFmtId="0" fontId="70" fillId="3" borderId="4" xfId="7" quotePrefix="1" applyFont="1" applyFill="1" applyBorder="1" applyAlignment="1">
      <alignment horizontal="left" indent="3"/>
    </xf>
    <xf numFmtId="43" fontId="76" fillId="9" borderId="31" xfId="12" applyNumberFormat="1" applyFont="1" applyFill="1" applyBorder="1" applyAlignment="1" applyProtection="1">
      <alignment horizontal="right"/>
    </xf>
    <xf numFmtId="43" fontId="76" fillId="9" borderId="33" xfId="12" applyNumberFormat="1" applyFont="1" applyFill="1" applyBorder="1" applyAlignment="1" applyProtection="1">
      <alignment horizontal="right"/>
    </xf>
    <xf numFmtId="164" fontId="24" fillId="0" borderId="0" xfId="20" applyNumberFormat="1" applyFont="1" applyAlignment="1">
      <alignment vertical="center"/>
    </xf>
    <xf numFmtId="164" fontId="20" fillId="0" borderId="0" xfId="20" applyNumberFormat="1" applyFont="1" applyAlignment="1">
      <alignment vertical="center"/>
    </xf>
    <xf numFmtId="0" fontId="24" fillId="0" borderId="4" xfId="5" applyFont="1" applyBorder="1" applyProtection="1"/>
    <xf numFmtId="0" fontId="24" fillId="0" borderId="0" xfId="5" applyFont="1" applyBorder="1" applyAlignment="1" applyProtection="1">
      <alignment horizontal="center"/>
    </xf>
    <xf numFmtId="0" fontId="88" fillId="0" borderId="4" xfId="5" applyFont="1" applyBorder="1" applyAlignment="1" applyProtection="1">
      <alignment horizontal="center" wrapText="1"/>
    </xf>
    <xf numFmtId="0" fontId="91" fillId="0" borderId="0" xfId="19" quotePrefix="1" applyFont="1" applyBorder="1" applyAlignment="1" applyProtection="1">
      <alignment horizontal="left" vertical="center"/>
    </xf>
    <xf numFmtId="0" fontId="88" fillId="0" borderId="4" xfId="5" applyFont="1" applyBorder="1" applyAlignment="1" applyProtection="1">
      <alignment horizontal="center" vertical="center" wrapText="1"/>
    </xf>
    <xf numFmtId="0" fontId="88" fillId="0" borderId="0" xfId="5" applyFont="1" applyBorder="1" applyAlignment="1" applyProtection="1">
      <alignment horizontal="left" vertical="center" wrapText="1"/>
    </xf>
    <xf numFmtId="0" fontId="47" fillId="0" borderId="0" xfId="5" applyFont="1" applyBorder="1" applyAlignment="1" applyProtection="1">
      <alignment horizontal="center" vertical="center"/>
    </xf>
    <xf numFmtId="0" fontId="24" fillId="0" borderId="0" xfId="5" applyFont="1"/>
    <xf numFmtId="0" fontId="26" fillId="0" borderId="4" xfId="19" applyFont="1" applyBorder="1" applyProtection="1"/>
    <xf numFmtId="0" fontId="26" fillId="0" borderId="0" xfId="19" applyFont="1" applyBorder="1" applyProtection="1"/>
    <xf numFmtId="0" fontId="26" fillId="0" borderId="0" xfId="19" applyFont="1"/>
    <xf numFmtId="0" fontId="34" fillId="0" borderId="0" xfId="5" applyFont="1" applyAlignment="1">
      <alignment vertical="center"/>
    </xf>
    <xf numFmtId="164" fontId="93" fillId="0" borderId="0" xfId="6" applyNumberFormat="1" applyFont="1" applyAlignment="1">
      <alignment vertical="center"/>
    </xf>
    <xf numFmtId="0" fontId="93" fillId="0" borderId="0" xfId="5" quotePrefix="1" applyFont="1" applyAlignment="1">
      <alignment horizontal="right" vertical="center"/>
    </xf>
    <xf numFmtId="0" fontId="93" fillId="0" borderId="0" xfId="5" applyFont="1" applyAlignment="1">
      <alignment vertical="center"/>
    </xf>
    <xf numFmtId="0" fontId="93" fillId="0" borderId="0" xfId="5" applyFont="1" applyAlignment="1"/>
    <xf numFmtId="0" fontId="7" fillId="0" borderId="32" xfId="0" applyFont="1" applyBorder="1" applyAlignment="1">
      <alignment horizontal="left" vertical="center" wrapText="1" indent="1"/>
    </xf>
    <xf numFmtId="0" fontId="26" fillId="2" borderId="9" xfId="7" applyFont="1" applyFill="1" applyBorder="1" applyAlignment="1" applyProtection="1">
      <alignment vertical="top" wrapText="1"/>
      <protection locked="0"/>
    </xf>
    <xf numFmtId="0" fontId="65" fillId="3" borderId="3" xfId="7" applyFont="1" applyFill="1" applyBorder="1"/>
    <xf numFmtId="0" fontId="65" fillId="3" borderId="5" xfId="7" applyFont="1" applyFill="1" applyBorder="1"/>
    <xf numFmtId="0" fontId="65" fillId="3" borderId="8" xfId="7" applyFont="1" applyFill="1" applyBorder="1"/>
    <xf numFmtId="0" fontId="26" fillId="0" borderId="5" xfId="7" applyFont="1" applyFill="1" applyBorder="1"/>
    <xf numFmtId="0" fontId="65" fillId="3" borderId="0" xfId="7" applyFont="1" applyFill="1" applyAlignment="1">
      <alignment vertical="top"/>
    </xf>
    <xf numFmtId="0" fontId="26" fillId="3" borderId="0" xfId="7" applyFont="1" applyFill="1" applyAlignment="1">
      <alignment vertical="top"/>
    </xf>
    <xf numFmtId="4" fontId="24" fillId="2" borderId="19" xfId="8" applyNumberFormat="1" applyFont="1" applyFill="1" applyBorder="1" applyAlignment="1" applyProtection="1">
      <alignment horizontal="right" vertical="center" indent="1"/>
      <protection locked="0"/>
    </xf>
    <xf numFmtId="17" fontId="26" fillId="3" borderId="0" xfId="7" quotePrefix="1" applyNumberFormat="1" applyFont="1" applyFill="1" applyAlignment="1">
      <alignment horizontal="right" vertical="center"/>
    </xf>
    <xf numFmtId="0" fontId="6" fillId="3" borderId="0" xfId="11" applyFont="1" applyFill="1" applyBorder="1"/>
    <xf numFmtId="0" fontId="0" fillId="0" borderId="0" xfId="5" applyFont="1" applyAlignment="1">
      <alignment horizontal="right" vertical="center"/>
    </xf>
    <xf numFmtId="0" fontId="97" fillId="0" borderId="0" xfId="5" applyFont="1" applyAlignment="1">
      <alignment vertical="center"/>
    </xf>
    <xf numFmtId="0" fontId="99" fillId="0" borderId="0" xfId="5" applyFont="1" applyAlignment="1">
      <alignment vertical="center"/>
    </xf>
    <xf numFmtId="0" fontId="20" fillId="2" borderId="0" xfId="5" applyFont="1" applyFill="1" applyAlignment="1" applyProtection="1">
      <alignment horizontal="center"/>
      <protection locked="0"/>
    </xf>
    <xf numFmtId="0" fontId="98" fillId="0" borderId="0" xfId="5" applyFont="1" applyAlignment="1">
      <alignment vertical="center"/>
    </xf>
    <xf numFmtId="0" fontId="5" fillId="0" borderId="32" xfId="0" applyFont="1" applyFill="1" applyBorder="1" applyAlignment="1">
      <alignment horizontal="left" vertical="center" wrapText="1" indent="1"/>
    </xf>
    <xf numFmtId="0" fontId="4" fillId="0" borderId="48" xfId="0" applyFont="1" applyBorder="1" applyAlignment="1">
      <alignment horizontal="left" vertical="center" wrapText="1" indent="1"/>
    </xf>
    <xf numFmtId="0" fontId="4" fillId="0" borderId="32" xfId="0" applyFont="1" applyFill="1" applyBorder="1" applyAlignment="1">
      <alignment horizontal="left" vertical="center" wrapText="1" indent="1"/>
    </xf>
    <xf numFmtId="0" fontId="62" fillId="3" borderId="0" xfId="7" quotePrefix="1" applyNumberFormat="1" applyFont="1" applyFill="1" applyBorder="1" applyAlignment="1">
      <alignment horizontal="center" vertical="center"/>
    </xf>
    <xf numFmtId="0" fontId="78" fillId="3" borderId="4" xfId="7" applyFont="1" applyFill="1" applyBorder="1" applyAlignment="1">
      <alignment horizontal="right" vertical="center"/>
    </xf>
    <xf numFmtId="0" fontId="27" fillId="3" borderId="42" xfId="7" applyFont="1" applyFill="1" applyBorder="1" applyAlignment="1">
      <alignment horizontal="right" vertical="center" indent="2"/>
    </xf>
    <xf numFmtId="166" fontId="24" fillId="9" borderId="52" xfId="8" applyNumberFormat="1" applyFont="1" applyFill="1" applyBorder="1" applyAlignment="1" applyProtection="1">
      <alignment horizontal="right" vertical="center" indent="1"/>
    </xf>
    <xf numFmtId="166" fontId="24" fillId="9" borderId="41" xfId="8" applyNumberFormat="1" applyFont="1" applyFill="1" applyBorder="1" applyAlignment="1" applyProtection="1">
      <alignment horizontal="right" vertical="center" indent="1"/>
    </xf>
    <xf numFmtId="0" fontId="50" fillId="3" borderId="0" xfId="5" applyFont="1" applyFill="1"/>
    <xf numFmtId="0" fontId="24" fillId="3" borderId="0" xfId="5" applyFill="1" applyAlignment="1">
      <alignment horizontal="right"/>
    </xf>
    <xf numFmtId="0" fontId="12" fillId="3" borderId="9" xfId="19" applyFill="1" applyBorder="1"/>
    <xf numFmtId="0" fontId="12" fillId="3" borderId="14" xfId="22" applyFill="1" applyBorder="1" applyAlignment="1">
      <alignment vertical="center"/>
    </xf>
    <xf numFmtId="0" fontId="12" fillId="3" borderId="0" xfId="22" applyFill="1"/>
    <xf numFmtId="0" fontId="12" fillId="10" borderId="9" xfId="22" applyFill="1" applyBorder="1" applyAlignment="1">
      <alignment horizontal="right"/>
    </xf>
    <xf numFmtId="0" fontId="12" fillId="3" borderId="0" xfId="19" applyFill="1"/>
    <xf numFmtId="0" fontId="12" fillId="2" borderId="9" xfId="19" applyFill="1" applyBorder="1"/>
    <xf numFmtId="0" fontId="12" fillId="0" borderId="0" xfId="22" applyAlignment="1">
      <alignment vertical="center"/>
    </xf>
    <xf numFmtId="0" fontId="12" fillId="3" borderId="0" xfId="22" applyFill="1" applyAlignment="1">
      <alignment vertical="center"/>
    </xf>
    <xf numFmtId="0" fontId="12" fillId="3" borderId="0" xfId="22" applyFill="1" applyAlignment="1">
      <alignment horizontal="right" vertical="center"/>
    </xf>
    <xf numFmtId="14" fontId="12" fillId="2" borderId="9" xfId="22" applyNumberFormat="1" applyFill="1" applyBorder="1" applyAlignment="1">
      <alignment vertical="center"/>
    </xf>
    <xf numFmtId="164" fontId="24" fillId="3" borderId="9" xfId="5" applyNumberFormat="1" applyFill="1" applyBorder="1"/>
    <xf numFmtId="164" fontId="12" fillId="3" borderId="0" xfId="19" applyNumberFormat="1" applyFill="1"/>
    <xf numFmtId="164" fontId="24" fillId="3" borderId="0" xfId="5" applyNumberFormat="1" applyFill="1"/>
    <xf numFmtId="0" fontId="41" fillId="3" borderId="1" xfId="5" applyFont="1" applyFill="1" applyBorder="1"/>
    <xf numFmtId="0" fontId="41" fillId="3" borderId="2" xfId="5" applyFont="1" applyFill="1" applyBorder="1"/>
    <xf numFmtId="0" fontId="40" fillId="3" borderId="2" xfId="5" applyFont="1" applyFill="1" applyBorder="1"/>
    <xf numFmtId="0" fontId="40" fillId="3" borderId="2" xfId="5" applyFont="1" applyFill="1" applyBorder="1" applyAlignment="1">
      <alignment horizontal="center" vertical="center"/>
    </xf>
    <xf numFmtId="0" fontId="40" fillId="3" borderId="2" xfId="5" applyFont="1" applyFill="1" applyBorder="1" applyAlignment="1">
      <alignment horizontal="left" vertical="center"/>
    </xf>
    <xf numFmtId="0" fontId="40" fillId="3" borderId="3" xfId="5" applyFont="1" applyFill="1" applyBorder="1" applyAlignment="1">
      <alignment horizontal="center" vertical="center"/>
    </xf>
    <xf numFmtId="0" fontId="48" fillId="3" borderId="4" xfId="5" applyFont="1" applyFill="1" applyBorder="1"/>
    <xf numFmtId="0" fontId="48" fillId="3" borderId="0" xfId="5" applyFont="1" applyFill="1"/>
    <xf numFmtId="0" fontId="24" fillId="3" borderId="0" xfId="5" quotePrefix="1" applyFill="1"/>
    <xf numFmtId="0" fontId="24" fillId="3" borderId="5" xfId="5" applyFill="1" applyBorder="1"/>
    <xf numFmtId="0" fontId="24" fillId="3" borderId="4" xfId="5" applyFill="1" applyBorder="1"/>
    <xf numFmtId="0" fontId="40" fillId="3" borderId="0" xfId="5" applyFont="1" applyFill="1"/>
    <xf numFmtId="0" fontId="24" fillId="3" borderId="4" xfId="5" quotePrefix="1" applyFill="1" applyBorder="1" applyAlignment="1">
      <alignment horizontal="right"/>
    </xf>
    <xf numFmtId="0" fontId="24" fillId="3" borderId="0" xfId="5" quotePrefix="1" applyFill="1" applyAlignment="1">
      <alignment horizontal="right"/>
    </xf>
    <xf numFmtId="0" fontId="24" fillId="2" borderId="9" xfId="5" applyFill="1" applyBorder="1"/>
    <xf numFmtId="0" fontId="40" fillId="3" borderId="4" xfId="5" applyFont="1" applyFill="1" applyBorder="1" applyAlignment="1">
      <alignment horizontal="right"/>
    </xf>
    <xf numFmtId="0" fontId="40" fillId="3" borderId="0" xfId="5" applyFont="1" applyFill="1" applyAlignment="1">
      <alignment horizontal="right"/>
    </xf>
    <xf numFmtId="43" fontId="40" fillId="2" borderId="9" xfId="23" applyFont="1" applyFill="1" applyBorder="1" applyAlignment="1">
      <alignment horizontal="right"/>
    </xf>
    <xf numFmtId="0" fontId="24" fillId="3" borderId="0" xfId="5" applyFill="1" applyAlignment="1">
      <alignment horizontal="center"/>
    </xf>
    <xf numFmtId="164" fontId="0" fillId="3" borderId="0" xfId="23" applyNumberFormat="1" applyFont="1" applyFill="1" applyBorder="1" applyAlignment="1">
      <alignment vertical="top"/>
    </xf>
    <xf numFmtId="164" fontId="0" fillId="3" borderId="5" xfId="23" applyNumberFormat="1" applyFont="1" applyFill="1" applyBorder="1"/>
    <xf numFmtId="0" fontId="48" fillId="3" borderId="4" xfId="5" applyFont="1" applyFill="1" applyBorder="1" applyAlignment="1">
      <alignment horizontal="right"/>
    </xf>
    <xf numFmtId="0" fontId="48" fillId="3" borderId="0" xfId="5" applyFont="1" applyFill="1" applyAlignment="1">
      <alignment horizontal="right"/>
    </xf>
    <xf numFmtId="43" fontId="48" fillId="2" borderId="9" xfId="23" applyFont="1" applyFill="1" applyBorder="1" applyAlignment="1">
      <alignment horizontal="right"/>
    </xf>
    <xf numFmtId="164" fontId="0" fillId="3" borderId="0" xfId="23" applyNumberFormat="1" applyFont="1" applyFill="1" applyBorder="1"/>
    <xf numFmtId="43" fontId="40" fillId="3" borderId="9" xfId="23" applyFont="1" applyFill="1" applyBorder="1" applyAlignment="1">
      <alignment horizontal="right"/>
    </xf>
    <xf numFmtId="0" fontId="24" fillId="3" borderId="4" xfId="5" applyFill="1" applyBorder="1" applyAlignment="1">
      <alignment horizontal="right"/>
    </xf>
    <xf numFmtId="43" fontId="0" fillId="3" borderId="0" xfId="23" applyFont="1" applyFill="1" applyBorder="1" applyAlignment="1">
      <alignment horizontal="right"/>
    </xf>
    <xf numFmtId="43" fontId="41" fillId="3" borderId="9" xfId="23" applyFont="1" applyFill="1" applyBorder="1" applyAlignment="1">
      <alignment horizontal="right"/>
    </xf>
    <xf numFmtId="43" fontId="24" fillId="3" borderId="0" xfId="5" applyNumberFormat="1" applyFill="1" applyAlignment="1">
      <alignment horizontal="right"/>
    </xf>
    <xf numFmtId="43" fontId="40" fillId="3" borderId="9" xfId="5" applyNumberFormat="1" applyFont="1" applyFill="1" applyBorder="1" applyAlignment="1">
      <alignment horizontal="right"/>
    </xf>
    <xf numFmtId="43" fontId="40" fillId="3" borderId="0" xfId="23" applyFont="1" applyFill="1" applyBorder="1" applyAlignment="1">
      <alignment horizontal="right"/>
    </xf>
    <xf numFmtId="0" fontId="24" fillId="0" borderId="0" xfId="5" applyAlignment="1">
      <alignment horizontal="center"/>
    </xf>
    <xf numFmtId="0" fontId="24" fillId="3" borderId="6" xfId="5" applyFill="1" applyBorder="1"/>
    <xf numFmtId="0" fontId="24" fillId="3" borderId="7" xfId="5" applyFill="1" applyBorder="1"/>
    <xf numFmtId="0" fontId="24" fillId="3" borderId="8" xfId="5" applyFill="1" applyBorder="1"/>
    <xf numFmtId="0" fontId="40" fillId="3" borderId="1" xfId="5" applyFont="1" applyFill="1" applyBorder="1"/>
    <xf numFmtId="0" fontId="24" fillId="3" borderId="2" xfId="5" applyFill="1" applyBorder="1"/>
    <xf numFmtId="0" fontId="24" fillId="3" borderId="3" xfId="5" applyFill="1" applyBorder="1"/>
    <xf numFmtId="0" fontId="40" fillId="3" borderId="4" xfId="5" applyFont="1" applyFill="1" applyBorder="1"/>
    <xf numFmtId="0" fontId="52" fillId="3" borderId="0" xfId="22" applyFont="1" applyFill="1" applyAlignment="1">
      <alignment horizontal="center" vertical="center"/>
    </xf>
    <xf numFmtId="0" fontId="40" fillId="3" borderId="13" xfId="5" applyFont="1" applyFill="1" applyBorder="1" applyAlignment="1">
      <alignment horizontal="center"/>
    </xf>
    <xf numFmtId="0" fontId="40" fillId="3" borderId="4" xfId="24" applyFont="1" applyFill="1" applyBorder="1"/>
    <xf numFmtId="0" fontId="40" fillId="3" borderId="0" xfId="24" applyFont="1" applyFill="1" applyAlignment="1">
      <alignment vertical="top" wrapText="1"/>
    </xf>
    <xf numFmtId="43" fontId="0" fillId="3" borderId="9" xfId="23" applyFont="1" applyFill="1" applyBorder="1"/>
    <xf numFmtId="43" fontId="0" fillId="3" borderId="0" xfId="23" applyFont="1" applyFill="1" applyBorder="1"/>
    <xf numFmtId="0" fontId="40" fillId="3" borderId="0" xfId="24" applyFont="1" applyFill="1" applyAlignment="1">
      <alignment horizontal="right" vertical="top"/>
    </xf>
    <xf numFmtId="0" fontId="12" fillId="3" borderId="0" xfId="24" applyFill="1" applyAlignment="1">
      <alignment vertical="top" wrapText="1"/>
    </xf>
    <xf numFmtId="0" fontId="12" fillId="3" borderId="0" xfId="24" applyFill="1" applyAlignment="1">
      <alignment vertical="top"/>
    </xf>
    <xf numFmtId="0" fontId="12" fillId="3" borderId="0" xfId="24" applyFill="1" applyAlignment="1">
      <alignment horizontal="right" vertical="top"/>
    </xf>
    <xf numFmtId="43" fontId="40" fillId="3" borderId="12" xfId="23" applyFont="1" applyFill="1" applyBorder="1"/>
    <xf numFmtId="0" fontId="40" fillId="3" borderId="4" xfId="24" applyFont="1" applyFill="1" applyBorder="1" applyAlignment="1">
      <alignment vertical="top" wrapText="1"/>
    </xf>
    <xf numFmtId="0" fontId="40" fillId="3" borderId="0" xfId="24" applyFont="1" applyFill="1" applyAlignment="1">
      <alignment vertical="top"/>
    </xf>
    <xf numFmtId="0" fontId="40" fillId="3" borderId="4" xfId="24" applyFont="1" applyFill="1" applyBorder="1" applyAlignment="1">
      <alignment horizontal="right" vertical="top"/>
    </xf>
    <xf numFmtId="43" fontId="40" fillId="3" borderId="12" xfId="23" applyFont="1" applyFill="1" applyBorder="1" applyAlignment="1">
      <alignment horizontal="center"/>
    </xf>
    <xf numFmtId="0" fontId="51" fillId="3" borderId="4" xfId="5" applyFont="1" applyFill="1" applyBorder="1" applyAlignment="1">
      <alignment horizontal="right"/>
    </xf>
    <xf numFmtId="0" fontId="51" fillId="3" borderId="0" xfId="5" applyFont="1" applyFill="1" applyAlignment="1">
      <alignment horizontal="right"/>
    </xf>
    <xf numFmtId="43" fontId="40" fillId="3" borderId="12" xfId="5" applyNumberFormat="1" applyFont="1" applyFill="1" applyBorder="1"/>
    <xf numFmtId="0" fontId="52" fillId="3" borderId="4" xfId="5" applyFont="1" applyFill="1" applyBorder="1" applyAlignment="1">
      <alignment horizontal="right"/>
    </xf>
    <xf numFmtId="0" fontId="53" fillId="3" borderId="4" xfId="25" applyFont="1" applyFill="1" applyBorder="1" applyAlignment="1">
      <alignment horizontal="right"/>
    </xf>
    <xf numFmtId="0" fontId="12" fillId="3" borderId="4" xfId="25" applyFill="1" applyBorder="1"/>
    <xf numFmtId="0" fontId="12" fillId="0" borderId="0" xfId="25"/>
    <xf numFmtId="0" fontId="12" fillId="3" borderId="4" xfId="25" applyFill="1" applyBorder="1" applyAlignment="1">
      <alignment horizontal="right"/>
    </xf>
    <xf numFmtId="164" fontId="12" fillId="3" borderId="9" xfId="25" applyNumberFormat="1" applyFill="1" applyBorder="1"/>
    <xf numFmtId="0" fontId="37" fillId="3" borderId="4" xfId="5" applyFont="1" applyFill="1" applyBorder="1"/>
    <xf numFmtId="0" fontId="40" fillId="3" borderId="4" xfId="24" applyFont="1" applyFill="1" applyBorder="1" applyAlignment="1">
      <alignment horizontal="left" indent="1"/>
    </xf>
    <xf numFmtId="0" fontId="52" fillId="3" borderId="0" xfId="22" applyFont="1" applyFill="1" applyBorder="1" applyAlignment="1">
      <alignment horizontal="center" vertical="center"/>
    </xf>
    <xf numFmtId="0" fontId="85" fillId="0" borderId="0" xfId="5" applyFont="1" applyAlignment="1">
      <alignment horizontal="left" vertical="top" wrapText="1"/>
    </xf>
    <xf numFmtId="0" fontId="0" fillId="0" borderId="0" xfId="0" applyAlignment="1">
      <alignment horizontal="left" vertical="top" wrapText="1"/>
    </xf>
    <xf numFmtId="43" fontId="76" fillId="9" borderId="29" xfId="12" applyNumberFormat="1" applyFont="1" applyFill="1" applyBorder="1" applyAlignment="1" applyProtection="1">
      <alignment horizontal="right"/>
    </xf>
    <xf numFmtId="43" fontId="76" fillId="9" borderId="38" xfId="12" applyNumberFormat="1" applyFont="1" applyFill="1" applyBorder="1" applyAlignment="1" applyProtection="1">
      <alignment horizontal="right"/>
    </xf>
    <xf numFmtId="0" fontId="26" fillId="3" borderId="0" xfId="14" applyFont="1" applyFill="1" applyBorder="1" applyAlignment="1" applyProtection="1">
      <alignment horizontal="right" indent="2"/>
    </xf>
    <xf numFmtId="166" fontId="24" fillId="2" borderId="37" xfId="8" applyNumberFormat="1" applyFont="1" applyFill="1" applyBorder="1" applyAlignment="1" applyProtection="1">
      <alignment horizontal="right" vertical="center" indent="1"/>
      <protection locked="0"/>
    </xf>
    <xf numFmtId="166" fontId="24" fillId="2" borderId="53" xfId="8" applyNumberFormat="1" applyFont="1" applyFill="1" applyBorder="1" applyAlignment="1" applyProtection="1">
      <alignment horizontal="right" vertical="center" indent="1"/>
      <protection locked="0"/>
    </xf>
    <xf numFmtId="0" fontId="65" fillId="3" borderId="0" xfId="7" applyFont="1" applyFill="1" applyProtection="1"/>
    <xf numFmtId="0" fontId="26" fillId="3" borderId="0" xfId="7" applyFont="1" applyFill="1" applyProtection="1"/>
    <xf numFmtId="0" fontId="26" fillId="3" borderId="0" xfId="7" applyFont="1" applyFill="1" applyAlignment="1" applyProtection="1">
      <alignment horizontal="right"/>
    </xf>
    <xf numFmtId="0" fontId="78" fillId="3" borderId="0" xfId="7" applyFont="1" applyFill="1" applyAlignment="1" applyProtection="1">
      <alignment horizontal="left" indent="1"/>
    </xf>
    <xf numFmtId="0" fontId="26" fillId="0" borderId="0" xfId="9" applyFont="1" applyAlignment="1" applyProtection="1">
      <alignment horizontal="right" vertical="center"/>
    </xf>
    <xf numFmtId="0" fontId="26" fillId="4" borderId="15" xfId="9" applyFont="1" applyFill="1" applyBorder="1" applyAlignment="1" applyProtection="1">
      <alignment horizontal="right" vertical="center"/>
    </xf>
    <xf numFmtId="165" fontId="44" fillId="4" borderId="17" xfId="9" applyNumberFormat="1" applyFont="1" applyFill="1" applyBorder="1" applyAlignment="1" applyProtection="1">
      <alignment horizontal="left" vertical="center"/>
    </xf>
    <xf numFmtId="0" fontId="66" fillId="3" borderId="0" xfId="7" applyFont="1" applyFill="1" applyAlignment="1" applyProtection="1">
      <alignment horizontal="left" indent="1"/>
    </xf>
    <xf numFmtId="0" fontId="66" fillId="3" borderId="0" xfId="7" applyFont="1" applyFill="1" applyProtection="1"/>
    <xf numFmtId="0" fontId="67" fillId="3" borderId="1" xfId="7" applyFont="1" applyFill="1" applyBorder="1" applyAlignment="1" applyProtection="1">
      <alignment horizontal="left" indent="1"/>
    </xf>
    <xf numFmtId="0" fontId="68" fillId="3" borderId="2" xfId="7" applyFont="1" applyFill="1" applyBorder="1" applyAlignment="1" applyProtection="1">
      <alignment horizontal="left" indent="1"/>
    </xf>
    <xf numFmtId="0" fontId="65" fillId="3" borderId="2" xfId="7" applyFont="1" applyFill="1" applyBorder="1" applyProtection="1"/>
    <xf numFmtId="0" fontId="65" fillId="3" borderId="3" xfId="7" applyFont="1" applyFill="1" applyBorder="1" applyProtection="1"/>
    <xf numFmtId="0" fontId="67" fillId="3" borderId="4" xfId="7" applyFont="1" applyFill="1" applyBorder="1" applyAlignment="1" applyProtection="1">
      <alignment horizontal="left" indent="1"/>
    </xf>
    <xf numFmtId="0" fontId="68" fillId="3" borderId="0" xfId="7" applyFont="1" applyFill="1" applyBorder="1" applyAlignment="1" applyProtection="1">
      <alignment horizontal="left" indent="1"/>
    </xf>
    <xf numFmtId="0" fontId="65" fillId="3" borderId="0" xfId="7" applyFont="1" applyFill="1" applyBorder="1" applyProtection="1"/>
    <xf numFmtId="0" fontId="65" fillId="3" borderId="5" xfId="7" applyFont="1" applyFill="1" applyBorder="1" applyProtection="1"/>
    <xf numFmtId="0" fontId="68" fillId="3" borderId="4" xfId="7" applyFont="1" applyFill="1" applyBorder="1" applyAlignment="1" applyProtection="1">
      <alignment horizontal="left" vertical="top" indent="1"/>
    </xf>
    <xf numFmtId="0" fontId="68" fillId="3" borderId="0" xfId="7" applyFont="1" applyFill="1" applyBorder="1" applyAlignment="1" applyProtection="1">
      <alignment horizontal="left" vertical="top" wrapText="1" indent="1"/>
    </xf>
    <xf numFmtId="0" fontId="65" fillId="3" borderId="0" xfId="7" applyFont="1" applyFill="1" applyBorder="1" applyAlignment="1" applyProtection="1">
      <alignment horizontal="center"/>
    </xf>
    <xf numFmtId="0" fontId="70" fillId="3" borderId="4" xfId="7" quotePrefix="1" applyFont="1" applyFill="1" applyBorder="1" applyAlignment="1" applyProtection="1">
      <alignment horizontal="center"/>
    </xf>
    <xf numFmtId="0" fontId="69" fillId="3" borderId="4" xfId="7" quotePrefix="1" applyFont="1" applyFill="1" applyBorder="1" applyAlignment="1" applyProtection="1">
      <alignment horizontal="left" indent="1"/>
    </xf>
    <xf numFmtId="0" fontId="70" fillId="3" borderId="4" xfId="7" quotePrefix="1" applyFont="1" applyFill="1" applyBorder="1" applyAlignment="1" applyProtection="1">
      <alignment horizontal="left" indent="3"/>
    </xf>
    <xf numFmtId="0" fontId="65" fillId="3" borderId="0" xfId="7" applyFont="1" applyFill="1" applyAlignment="1" applyProtection="1">
      <alignment vertical="top"/>
    </xf>
    <xf numFmtId="0" fontId="26" fillId="3" borderId="0" xfId="7" applyFont="1" applyFill="1" applyAlignment="1" applyProtection="1">
      <alignment vertical="top"/>
    </xf>
    <xf numFmtId="0" fontId="68" fillId="3" borderId="4" xfId="7" applyFont="1" applyFill="1" applyBorder="1" applyAlignment="1" applyProtection="1">
      <alignment horizontal="left" indent="1"/>
    </xf>
    <xf numFmtId="0" fontId="71" fillId="3" borderId="0" xfId="7" quotePrefix="1" applyFont="1" applyFill="1" applyBorder="1" applyAlignment="1" applyProtection="1">
      <alignment horizontal="left" indent="1"/>
    </xf>
    <xf numFmtId="0" fontId="68" fillId="3" borderId="6" xfId="7" applyFont="1" applyFill="1" applyBorder="1" applyAlignment="1" applyProtection="1">
      <alignment horizontal="left" indent="1"/>
    </xf>
    <xf numFmtId="0" fontId="65" fillId="3" borderId="8" xfId="7" applyFont="1" applyFill="1" applyBorder="1" applyProtection="1"/>
    <xf numFmtId="0" fontId="56" fillId="3" borderId="0" xfId="7" applyFont="1" applyFill="1" applyProtection="1"/>
    <xf numFmtId="0" fontId="74" fillId="3" borderId="4" xfId="7" applyFont="1" applyFill="1" applyBorder="1" applyAlignment="1" applyProtection="1">
      <alignment horizontal="center"/>
    </xf>
    <xf numFmtId="0" fontId="74" fillId="3" borderId="0" xfId="7" applyFont="1" applyFill="1" applyBorder="1" applyAlignment="1" applyProtection="1">
      <alignment horizontal="center"/>
    </xf>
    <xf numFmtId="0" fontId="74" fillId="3" borderId="5" xfId="7" applyFont="1" applyFill="1" applyBorder="1" applyAlignment="1" applyProtection="1">
      <alignment horizontal="center"/>
    </xf>
    <xf numFmtId="0" fontId="75" fillId="3" borderId="4" xfId="7" applyFont="1" applyFill="1" applyBorder="1" applyAlignment="1" applyProtection="1">
      <alignment textRotation="255"/>
    </xf>
    <xf numFmtId="0" fontId="26" fillId="3" borderId="0" xfId="7" applyFont="1" applyFill="1" applyBorder="1" applyProtection="1"/>
    <xf numFmtId="0" fontId="26" fillId="3" borderId="5" xfId="7" applyFont="1" applyFill="1" applyBorder="1" applyProtection="1"/>
    <xf numFmtId="14" fontId="26" fillId="3" borderId="0" xfId="7" quotePrefix="1" applyNumberFormat="1" applyFont="1" applyFill="1" applyBorder="1" applyAlignment="1" applyProtection="1">
      <alignment horizontal="right" vertical="center" indent="1"/>
    </xf>
    <xf numFmtId="0" fontId="26" fillId="3" borderId="0" xfId="7" quotePrefix="1" applyFont="1" applyFill="1" applyBorder="1" applyAlignment="1" applyProtection="1">
      <alignment horizontal="right" vertical="center" indent="1"/>
    </xf>
    <xf numFmtId="0" fontId="27" fillId="3" borderId="4" xfId="7" applyFont="1" applyFill="1" applyBorder="1" applyAlignment="1" applyProtection="1">
      <alignment horizontal="right" vertical="center"/>
    </xf>
    <xf numFmtId="0" fontId="27" fillId="3" borderId="0" xfId="7" applyFont="1" applyFill="1" applyBorder="1" applyProtection="1"/>
    <xf numFmtId="0" fontId="27" fillId="3" borderId="0" xfId="7" applyFont="1" applyFill="1" applyBorder="1" applyAlignment="1" applyProtection="1">
      <alignment horizontal="right" indent="1"/>
    </xf>
    <xf numFmtId="166" fontId="37" fillId="3" borderId="31" xfId="8" applyNumberFormat="1" applyFont="1" applyFill="1" applyBorder="1" applyAlignment="1" applyProtection="1">
      <alignment horizontal="right" vertical="center" indent="2"/>
    </xf>
    <xf numFmtId="14" fontId="26" fillId="3" borderId="41" xfId="7" quotePrefix="1" applyNumberFormat="1" applyFont="1" applyFill="1" applyBorder="1" applyAlignment="1" applyProtection="1">
      <alignment horizontal="right" vertical="center" indent="1"/>
    </xf>
    <xf numFmtId="0" fontId="26" fillId="3" borderId="41" xfId="7" quotePrefix="1" applyFont="1" applyFill="1" applyBorder="1" applyAlignment="1" applyProtection="1">
      <alignment horizontal="right" vertical="center" indent="1"/>
    </xf>
    <xf numFmtId="166" fontId="37" fillId="3" borderId="45" xfId="8" applyNumberFormat="1" applyFont="1" applyFill="1" applyBorder="1" applyAlignment="1" applyProtection="1">
      <alignment horizontal="right" vertical="center" indent="2"/>
    </xf>
    <xf numFmtId="0" fontId="62" fillId="0" borderId="15" xfId="0" applyFont="1" applyBorder="1" applyAlignment="1" applyProtection="1">
      <alignment horizontal="left" vertical="center" wrapText="1" indent="1"/>
    </xf>
    <xf numFmtId="166" fontId="37" fillId="3" borderId="41" xfId="8" applyNumberFormat="1" applyFont="1" applyFill="1" applyBorder="1" applyAlignment="1" applyProtection="1">
      <alignment horizontal="right" vertical="center" indent="1"/>
    </xf>
    <xf numFmtId="166" fontId="37" fillId="3" borderId="42" xfId="8" applyNumberFormat="1" applyFont="1" applyFill="1" applyBorder="1" applyAlignment="1" applyProtection="1">
      <alignment horizontal="right" vertical="center" indent="2"/>
    </xf>
    <xf numFmtId="43" fontId="24" fillId="3" borderId="0" xfId="8" applyFont="1" applyFill="1" applyBorder="1" applyProtection="1"/>
    <xf numFmtId="0" fontId="26" fillId="3" borderId="0" xfId="7" applyFont="1" applyFill="1" applyBorder="1" applyAlignment="1" applyProtection="1">
      <alignment horizontal="right" vertical="center" indent="1"/>
    </xf>
    <xf numFmtId="0" fontId="26" fillId="3" borderId="0" xfId="7" applyFont="1" applyFill="1" applyBorder="1" applyAlignment="1" applyProtection="1">
      <alignment horizontal="right" vertical="center"/>
    </xf>
    <xf numFmtId="0" fontId="27" fillId="3" borderId="4" xfId="7" applyFont="1" applyFill="1" applyBorder="1" applyAlignment="1" applyProtection="1">
      <alignment horizontal="right"/>
    </xf>
    <xf numFmtId="0" fontId="75" fillId="3" borderId="6" xfId="7" applyFont="1" applyFill="1" applyBorder="1" applyAlignment="1" applyProtection="1">
      <alignment textRotation="255"/>
    </xf>
    <xf numFmtId="0" fontId="26" fillId="3" borderId="7" xfId="7" applyFont="1" applyFill="1" applyBorder="1" applyProtection="1"/>
    <xf numFmtId="0" fontId="26" fillId="3" borderId="8" xfId="7" applyFont="1" applyFill="1" applyBorder="1" applyProtection="1"/>
    <xf numFmtId="0" fontId="74" fillId="3" borderId="1" xfId="7" applyFont="1" applyFill="1" applyBorder="1" applyAlignment="1" applyProtection="1">
      <alignment horizontal="center"/>
    </xf>
    <xf numFmtId="0" fontId="74" fillId="3" borderId="2" xfId="7" applyFont="1" applyFill="1" applyBorder="1" applyAlignment="1" applyProtection="1">
      <alignment horizontal="center"/>
    </xf>
    <xf numFmtId="0" fontId="74" fillId="3" borderId="3" xfId="7" applyFont="1" applyFill="1" applyBorder="1" applyAlignment="1" applyProtection="1">
      <alignment horizontal="center"/>
    </xf>
    <xf numFmtId="0" fontId="27" fillId="3" borderId="4" xfId="7" applyFont="1" applyFill="1" applyBorder="1" applyAlignment="1" applyProtection="1">
      <alignment textRotation="255"/>
    </xf>
    <xf numFmtId="4" fontId="24" fillId="3" borderId="3" xfId="8" applyNumberFormat="1" applyFont="1" applyFill="1" applyBorder="1" applyAlignment="1" applyProtection="1">
      <alignment horizontal="right" vertical="center" indent="1"/>
    </xf>
    <xf numFmtId="166" fontId="37" fillId="3" borderId="42" xfId="8" applyNumberFormat="1" applyFont="1" applyFill="1" applyBorder="1" applyAlignment="1" applyProtection="1">
      <alignment horizontal="right" vertical="center" indent="1"/>
    </xf>
    <xf numFmtId="0" fontId="27" fillId="3" borderId="6" xfId="7" applyFont="1" applyFill="1" applyBorder="1" applyAlignment="1" applyProtection="1">
      <alignment textRotation="255"/>
    </xf>
    <xf numFmtId="0" fontId="73" fillId="3" borderId="2" xfId="7" applyFont="1" applyFill="1" applyBorder="1" applyAlignment="1" applyProtection="1">
      <alignment horizontal="centerContinuous"/>
    </xf>
    <xf numFmtId="0" fontId="26" fillId="3" borderId="4" xfId="7" applyFont="1" applyFill="1" applyBorder="1" applyProtection="1"/>
    <xf numFmtId="4" fontId="24" fillId="3" borderId="12" xfId="8" applyNumberFormat="1" applyFont="1" applyFill="1" applyBorder="1" applyAlignment="1" applyProtection="1">
      <alignment horizontal="right" vertical="center" indent="1"/>
    </xf>
    <xf numFmtId="2" fontId="37" fillId="3" borderId="12" xfId="8" applyNumberFormat="1" applyFont="1" applyFill="1" applyBorder="1" applyAlignment="1" applyProtection="1">
      <alignment horizontal="right" vertical="center" indent="2"/>
    </xf>
    <xf numFmtId="0" fontId="77" fillId="3" borderId="0" xfId="7" applyFont="1" applyFill="1" applyBorder="1" applyAlignment="1" applyProtection="1">
      <alignment horizontal="left"/>
    </xf>
    <xf numFmtId="0" fontId="78" fillId="3" borderId="0" xfId="7" applyFont="1" applyFill="1" applyBorder="1" applyAlignment="1" applyProtection="1">
      <alignment horizontal="right"/>
    </xf>
    <xf numFmtId="0" fontId="78" fillId="3" borderId="0" xfId="7" applyFont="1" applyFill="1" applyBorder="1" applyAlignment="1" applyProtection="1">
      <alignment horizontal="right" indent="2"/>
    </xf>
    <xf numFmtId="2" fontId="37" fillId="3" borderId="12" xfId="8" applyNumberFormat="1" applyFont="1" applyFill="1" applyBorder="1" applyAlignment="1" applyProtection="1">
      <alignment horizontal="right" indent="2"/>
    </xf>
    <xf numFmtId="0" fontId="77" fillId="3" borderId="0" xfId="7" applyFont="1" applyFill="1" applyBorder="1" applyProtection="1"/>
    <xf numFmtId="2" fontId="37" fillId="3" borderId="0" xfId="8" applyNumberFormat="1" applyFont="1" applyFill="1" applyBorder="1" applyAlignment="1" applyProtection="1">
      <alignment horizontal="right" indent="2"/>
    </xf>
    <xf numFmtId="0" fontId="79" fillId="3" borderId="0" xfId="7" applyFont="1" applyFill="1" applyBorder="1" applyProtection="1"/>
    <xf numFmtId="0" fontId="80" fillId="3" borderId="0" xfId="7" applyFont="1" applyFill="1" applyBorder="1" applyProtection="1"/>
    <xf numFmtId="2" fontId="26" fillId="3" borderId="0" xfId="7" applyNumberFormat="1" applyFont="1" applyFill="1" applyBorder="1" applyAlignment="1" applyProtection="1">
      <alignment horizontal="right" indent="2"/>
    </xf>
    <xf numFmtId="0" fontId="26" fillId="3" borderId="6" xfId="7" applyFont="1" applyFill="1" applyBorder="1" applyProtection="1"/>
    <xf numFmtId="0" fontId="11" fillId="3" borderId="4" xfId="7" applyFont="1" applyFill="1" applyBorder="1" applyProtection="1"/>
    <xf numFmtId="0" fontId="11" fillId="3" borderId="0" xfId="7" applyFont="1" applyFill="1" applyBorder="1" applyProtection="1"/>
    <xf numFmtId="0" fontId="11" fillId="3" borderId="5" xfId="7" applyFont="1" applyFill="1" applyBorder="1" applyProtection="1"/>
    <xf numFmtId="0" fontId="11" fillId="3" borderId="0" xfId="7" applyFont="1" applyFill="1" applyProtection="1"/>
    <xf numFmtId="0" fontId="62" fillId="3" borderId="0" xfId="7" quotePrefix="1" applyNumberFormat="1" applyFont="1" applyFill="1" applyBorder="1" applyAlignment="1" applyProtection="1">
      <alignment horizontal="center" vertical="center"/>
    </xf>
    <xf numFmtId="0" fontId="81" fillId="3" borderId="0" xfId="7" applyFont="1" applyFill="1" applyBorder="1" applyProtection="1"/>
    <xf numFmtId="0" fontId="62" fillId="3" borderId="0" xfId="7" applyFont="1" applyFill="1" applyBorder="1" applyAlignment="1" applyProtection="1">
      <alignment horizontal="right"/>
    </xf>
    <xf numFmtId="0" fontId="62" fillId="3" borderId="0" xfId="7" applyFont="1" applyFill="1" applyBorder="1" applyAlignment="1" applyProtection="1">
      <alignment vertical="center"/>
    </xf>
    <xf numFmtId="0" fontId="11" fillId="3" borderId="0" xfId="11" applyFont="1" applyFill="1" applyBorder="1" applyProtection="1"/>
    <xf numFmtId="0" fontId="27" fillId="3" borderId="0" xfId="14" applyFont="1" applyFill="1" applyBorder="1" applyAlignment="1" applyProtection="1">
      <alignment horizontal="right" indent="2"/>
    </xf>
    <xf numFmtId="0" fontId="37" fillId="3" borderId="0" xfId="11" applyFont="1" applyFill="1" applyBorder="1" applyAlignment="1" applyProtection="1">
      <alignment horizontal="center"/>
    </xf>
    <xf numFmtId="0" fontId="11" fillId="3" borderId="0" xfId="14" applyFont="1" applyFill="1" applyBorder="1" applyProtection="1"/>
    <xf numFmtId="0" fontId="37" fillId="3" borderId="0" xfId="11" applyFont="1" applyFill="1" applyBorder="1" applyProtection="1"/>
    <xf numFmtId="0" fontId="26" fillId="3" borderId="4" xfId="14" applyFont="1" applyFill="1" applyBorder="1" applyAlignment="1" applyProtection="1">
      <alignment horizontal="right" indent="2"/>
    </xf>
    <xf numFmtId="0" fontId="26" fillId="3" borderId="0" xfId="14" applyFont="1" applyFill="1" applyBorder="1" applyAlignment="1" applyProtection="1">
      <alignment horizontal="right"/>
    </xf>
    <xf numFmtId="0" fontId="26" fillId="3" borderId="0" xfId="14" applyFont="1" applyFill="1" applyBorder="1" applyProtection="1"/>
    <xf numFmtId="0" fontId="27" fillId="3" borderId="4" xfId="14" applyFont="1" applyFill="1" applyBorder="1" applyAlignment="1" applyProtection="1">
      <alignment horizontal="right" indent="2"/>
    </xf>
    <xf numFmtId="0" fontId="6" fillId="3" borderId="0" xfId="11" applyFont="1" applyFill="1" applyBorder="1" applyAlignment="1" applyProtection="1">
      <alignment horizontal="right"/>
    </xf>
    <xf numFmtId="0" fontId="11" fillId="3" borderId="7" xfId="11" applyFont="1" applyFill="1" applyBorder="1" applyProtection="1"/>
    <xf numFmtId="0" fontId="109" fillId="0" borderId="0" xfId="5" applyFont="1" applyAlignment="1">
      <alignment vertical="center"/>
    </xf>
    <xf numFmtId="4" fontId="24" fillId="2" borderId="11" xfId="8" applyNumberFormat="1" applyFont="1" applyFill="1" applyBorder="1" applyAlignment="1" applyProtection="1">
      <alignment horizontal="right" vertical="center" indent="1"/>
    </xf>
    <xf numFmtId="4" fontId="24" fillId="2" borderId="9" xfId="8" applyNumberFormat="1" applyFont="1" applyFill="1" applyBorder="1" applyAlignment="1" applyProtection="1">
      <alignment horizontal="right" vertical="center" indent="1"/>
    </xf>
    <xf numFmtId="0" fontId="3" fillId="0" borderId="32" xfId="0" applyFont="1" applyFill="1" applyBorder="1" applyAlignment="1" applyProtection="1">
      <alignment horizontal="left" vertical="center" wrapText="1" indent="1"/>
    </xf>
    <xf numFmtId="0" fontId="2" fillId="6" borderId="15" xfId="0" applyFont="1" applyFill="1" applyBorder="1" applyAlignment="1">
      <alignment horizontal="left" vertical="center" wrapText="1" indent="1"/>
    </xf>
    <xf numFmtId="0" fontId="2" fillId="6" borderId="40" xfId="0" applyFont="1" applyFill="1" applyBorder="1" applyAlignment="1">
      <alignment horizontal="left" vertical="center" wrapText="1" indent="1"/>
    </xf>
    <xf numFmtId="17" fontId="26" fillId="3" borderId="0" xfId="7" quotePrefix="1" applyNumberFormat="1" applyFont="1" applyFill="1" applyBorder="1" applyAlignment="1" applyProtection="1">
      <alignment horizontal="right" vertical="center"/>
    </xf>
    <xf numFmtId="43" fontId="24" fillId="3" borderId="5" xfId="8" applyFont="1" applyFill="1" applyBorder="1" applyProtection="1"/>
    <xf numFmtId="0" fontId="65" fillId="3" borderId="5" xfId="7" applyFont="1" applyFill="1" applyBorder="1" applyAlignment="1" applyProtection="1">
      <alignment horizontal="center"/>
    </xf>
    <xf numFmtId="0" fontId="65" fillId="3" borderId="5" xfId="7" applyFont="1" applyFill="1" applyBorder="1" applyAlignment="1" applyProtection="1"/>
    <xf numFmtId="0" fontId="76" fillId="0" borderId="43" xfId="7" applyFont="1" applyFill="1" applyBorder="1" applyAlignment="1" applyProtection="1">
      <alignment vertical="center" wrapText="1"/>
    </xf>
    <xf numFmtId="0" fontId="62" fillId="3" borderId="5" xfId="7" applyFont="1" applyFill="1" applyBorder="1" applyAlignment="1" applyProtection="1">
      <alignment horizontal="center" vertical="center" wrapText="1"/>
    </xf>
    <xf numFmtId="3" fontId="62" fillId="3" borderId="33" xfId="7" applyNumberFormat="1" applyFont="1" applyFill="1" applyBorder="1" applyAlignment="1" applyProtection="1">
      <alignment horizontal="right" vertical="center" indent="2"/>
    </xf>
    <xf numFmtId="4" fontId="62" fillId="3" borderId="33" xfId="7" applyNumberFormat="1" applyFont="1" applyFill="1" applyBorder="1" applyAlignment="1" applyProtection="1">
      <alignment horizontal="right" vertical="center" indent="2"/>
    </xf>
    <xf numFmtId="2" fontId="62" fillId="3" borderId="33" xfId="7" applyNumberFormat="1" applyFont="1" applyFill="1" applyBorder="1" applyAlignment="1" applyProtection="1">
      <alignment horizontal="right" vertical="center" indent="2"/>
    </xf>
    <xf numFmtId="0" fontId="11" fillId="3" borderId="5" xfId="11" applyFont="1" applyFill="1" applyBorder="1" applyProtection="1"/>
    <xf numFmtId="0" fontId="11" fillId="3" borderId="8" xfId="11" applyFont="1" applyFill="1" applyBorder="1" applyProtection="1"/>
    <xf numFmtId="14" fontId="26" fillId="3" borderId="0" xfId="7" quotePrefix="1" applyNumberFormat="1" applyFont="1" applyFill="1" applyBorder="1" applyAlignment="1" applyProtection="1">
      <alignment horizontal="right" vertical="center"/>
    </xf>
    <xf numFmtId="0" fontId="26" fillId="3" borderId="0" xfId="7" quotePrefix="1" applyFont="1" applyFill="1" applyBorder="1" applyAlignment="1" applyProtection="1">
      <alignment horizontal="right" vertical="center"/>
    </xf>
    <xf numFmtId="17" fontId="26" fillId="3" borderId="0" xfId="7" quotePrefix="1" applyNumberFormat="1" applyFont="1" applyFill="1" applyBorder="1" applyAlignment="1" applyProtection="1">
      <alignment horizontal="right" vertical="center" indent="1"/>
    </xf>
    <xf numFmtId="17" fontId="26" fillId="3" borderId="41" xfId="7" quotePrefix="1" applyNumberFormat="1" applyFont="1" applyFill="1" applyBorder="1" applyAlignment="1" applyProtection="1">
      <alignment horizontal="right" vertical="center" indent="1"/>
    </xf>
    <xf numFmtId="0" fontId="37" fillId="0" borderId="0" xfId="11" applyFont="1" applyFill="1" applyBorder="1" applyAlignment="1">
      <alignment horizontal="center"/>
    </xf>
    <xf numFmtId="0" fontId="37" fillId="0" borderId="0" xfId="11" applyFont="1" applyFill="1" applyBorder="1"/>
    <xf numFmtId="0" fontId="11" fillId="0" borderId="0" xfId="11" applyFont="1" applyFill="1" applyBorder="1"/>
    <xf numFmtId="43" fontId="76" fillId="0" borderId="0" xfId="12" applyNumberFormat="1" applyFont="1" applyFill="1" applyBorder="1" applyAlignment="1" applyProtection="1">
      <alignment horizontal="right"/>
      <protection locked="0"/>
    </xf>
    <xf numFmtId="43" fontId="56" fillId="0" borderId="0" xfId="12" applyFont="1" applyFill="1" applyBorder="1" applyAlignment="1" applyProtection="1">
      <alignment horizontal="right" vertical="center"/>
    </xf>
    <xf numFmtId="0" fontId="24" fillId="2" borderId="47" xfId="5" applyFont="1" applyFill="1" applyBorder="1" applyAlignment="1" applyProtection="1">
      <alignment vertical="center"/>
      <protection locked="0"/>
    </xf>
    <xf numFmtId="0" fontId="3" fillId="6" borderId="15" xfId="0" applyFont="1" applyFill="1" applyBorder="1" applyAlignment="1" applyProtection="1">
      <alignment horizontal="left" vertical="center" wrapText="1" indent="1"/>
    </xf>
    <xf numFmtId="0" fontId="3" fillId="6" borderId="16" xfId="0" applyFont="1" applyFill="1" applyBorder="1" applyAlignment="1" applyProtection="1">
      <alignment horizontal="left" vertical="center" wrapText="1" indent="1"/>
    </xf>
    <xf numFmtId="0" fontId="3" fillId="6" borderId="17" xfId="0" applyFont="1" applyFill="1" applyBorder="1" applyAlignment="1" applyProtection="1">
      <alignment horizontal="left" vertical="center" wrapText="1" indent="1"/>
    </xf>
    <xf numFmtId="166" fontId="24" fillId="2" borderId="10" xfId="8" applyNumberFormat="1" applyFont="1" applyFill="1" applyBorder="1" applyAlignment="1" applyProtection="1">
      <alignment horizontal="right" vertical="center" indent="1"/>
      <protection locked="0"/>
    </xf>
    <xf numFmtId="0" fontId="7" fillId="0" borderId="11" xfId="0" applyFont="1" applyFill="1" applyBorder="1" applyAlignment="1" applyProtection="1">
      <alignment horizontal="left" vertical="center" wrapText="1" indent="1"/>
    </xf>
    <xf numFmtId="166" fontId="24" fillId="0" borderId="13" xfId="8" applyNumberFormat="1" applyFont="1" applyFill="1" applyBorder="1" applyAlignment="1" applyProtection="1">
      <alignment horizontal="right" vertical="center" indent="1"/>
      <protection locked="0"/>
    </xf>
    <xf numFmtId="166" fontId="24" fillId="0" borderId="14" xfId="8" applyNumberFormat="1" applyFont="1" applyFill="1" applyBorder="1" applyAlignment="1" applyProtection="1">
      <alignment horizontal="right" vertical="center" indent="1"/>
      <protection locked="0"/>
    </xf>
    <xf numFmtId="166" fontId="37" fillId="3" borderId="54" xfId="8" applyNumberFormat="1" applyFont="1" applyFill="1" applyBorder="1" applyAlignment="1" applyProtection="1">
      <alignment horizontal="right" vertical="center" indent="1"/>
    </xf>
    <xf numFmtId="0" fontId="7" fillId="0" borderId="19" xfId="0" applyFont="1" applyFill="1" applyBorder="1" applyAlignment="1" applyProtection="1">
      <alignment horizontal="left" vertical="center" wrapText="1" indent="1"/>
    </xf>
    <xf numFmtId="166" fontId="24" fillId="0" borderId="18" xfId="8" applyNumberFormat="1" applyFont="1" applyFill="1" applyBorder="1" applyAlignment="1" applyProtection="1">
      <alignment horizontal="right" vertical="center" indent="1"/>
      <protection locked="0"/>
    </xf>
    <xf numFmtId="166" fontId="24" fillId="0" borderId="20" xfId="8" applyNumberFormat="1" applyFont="1" applyFill="1" applyBorder="1" applyAlignment="1" applyProtection="1">
      <alignment horizontal="right" vertical="center" indent="1"/>
      <protection locked="0"/>
    </xf>
    <xf numFmtId="166" fontId="37" fillId="3" borderId="16" xfId="8" applyNumberFormat="1" applyFont="1" applyFill="1" applyBorder="1" applyAlignment="1" applyProtection="1">
      <alignment horizontal="right" vertical="center" indent="1"/>
    </xf>
    <xf numFmtId="166" fontId="37" fillId="3" borderId="17" xfId="8" applyNumberFormat="1" applyFont="1" applyFill="1" applyBorder="1" applyAlignment="1" applyProtection="1">
      <alignment horizontal="right" vertical="center" indent="1"/>
    </xf>
    <xf numFmtId="4" fontId="24" fillId="3" borderId="0" xfId="8" applyNumberFormat="1" applyFont="1" applyFill="1" applyBorder="1" applyAlignment="1" applyProtection="1">
      <alignment horizontal="right" vertical="center" indent="1"/>
    </xf>
    <xf numFmtId="0" fontId="7" fillId="0" borderId="36" xfId="0" applyFont="1" applyFill="1" applyBorder="1" applyAlignment="1" applyProtection="1">
      <alignment horizontal="left" vertical="center" wrapText="1" indent="1"/>
    </xf>
    <xf numFmtId="166" fontId="24" fillId="0" borderId="55" xfId="8" applyNumberFormat="1" applyFont="1" applyFill="1" applyBorder="1" applyAlignment="1" applyProtection="1">
      <alignment horizontal="right" vertical="center" indent="1"/>
      <protection locked="0"/>
    </xf>
    <xf numFmtId="166" fontId="24" fillId="0" borderId="56" xfId="8" applyNumberFormat="1" applyFont="1" applyFill="1" applyBorder="1" applyAlignment="1" applyProtection="1">
      <alignment horizontal="right" vertical="center" indent="1"/>
      <protection locked="0"/>
    </xf>
    <xf numFmtId="0" fontId="7" fillId="0" borderId="32" xfId="0" applyFont="1" applyFill="1" applyBorder="1" applyAlignment="1" applyProtection="1">
      <alignment horizontal="left" vertical="center" wrapText="1" indent="1"/>
    </xf>
    <xf numFmtId="0" fontId="37" fillId="0" borderId="0" xfId="5" applyFont="1" applyFill="1" applyAlignment="1">
      <alignment horizontal="center" vertical="center"/>
    </xf>
    <xf numFmtId="0" fontId="26" fillId="3" borderId="8" xfId="7" applyFont="1" applyFill="1" applyBorder="1" applyAlignment="1" applyProtection="1">
      <alignment horizontal="center"/>
    </xf>
    <xf numFmtId="0" fontId="27" fillId="3" borderId="58" xfId="7" applyFont="1" applyFill="1" applyBorder="1" applyAlignment="1" applyProtection="1">
      <alignment horizontal="center"/>
    </xf>
    <xf numFmtId="0" fontId="27" fillId="3" borderId="53" xfId="7" applyFont="1" applyFill="1" applyBorder="1" applyAlignment="1" applyProtection="1">
      <alignment horizontal="center"/>
    </xf>
    <xf numFmtId="0" fontId="27" fillId="3" borderId="17" xfId="7" applyFont="1" applyFill="1" applyBorder="1" applyAlignment="1" applyProtection="1">
      <alignment horizontal="center" vertical="center"/>
    </xf>
    <xf numFmtId="0" fontId="26" fillId="3" borderId="40" xfId="7" quotePrefix="1" applyFont="1" applyFill="1" applyBorder="1" applyAlignment="1" applyProtection="1">
      <alignment horizontal="center" vertical="center"/>
    </xf>
    <xf numFmtId="0" fontId="26" fillId="3" borderId="41" xfId="7" quotePrefix="1" applyFont="1" applyFill="1" applyBorder="1" applyAlignment="1" applyProtection="1">
      <alignment horizontal="center" vertical="center"/>
    </xf>
    <xf numFmtId="0" fontId="26" fillId="3" borderId="54" xfId="7" quotePrefix="1" applyFont="1" applyFill="1" applyBorder="1" applyAlignment="1" applyProtection="1">
      <alignment horizontal="center" vertical="center"/>
    </xf>
    <xf numFmtId="17" fontId="26" fillId="3" borderId="41" xfId="7" quotePrefix="1" applyNumberFormat="1" applyFont="1" applyFill="1" applyBorder="1" applyAlignment="1" applyProtection="1">
      <alignment horizontal="center" vertical="center"/>
    </xf>
    <xf numFmtId="0" fontId="27" fillId="3" borderId="42" xfId="7" applyFont="1" applyFill="1" applyBorder="1" applyAlignment="1" applyProtection="1">
      <alignment horizontal="center" vertical="center"/>
    </xf>
    <xf numFmtId="0" fontId="26" fillId="3" borderId="57" xfId="7" quotePrefix="1" applyFont="1" applyFill="1" applyBorder="1" applyAlignment="1" applyProtection="1">
      <alignment horizontal="center"/>
    </xf>
    <xf numFmtId="17" fontId="26" fillId="3" borderId="59" xfId="7" quotePrefix="1" applyNumberFormat="1" applyFont="1" applyFill="1" applyBorder="1" applyAlignment="1" applyProtection="1">
      <alignment horizontal="center"/>
    </xf>
    <xf numFmtId="0" fontId="27" fillId="3" borderId="3" xfId="7" applyFont="1" applyFill="1" applyBorder="1" applyAlignment="1" applyProtection="1">
      <alignment horizontal="center"/>
    </xf>
    <xf numFmtId="0" fontId="27" fillId="3" borderId="8" xfId="7" applyFont="1" applyFill="1" applyBorder="1" applyAlignment="1" applyProtection="1">
      <alignment horizontal="right" indent="1"/>
    </xf>
    <xf numFmtId="0" fontId="27" fillId="3" borderId="58" xfId="7" applyFont="1" applyFill="1" applyBorder="1" applyProtection="1"/>
    <xf numFmtId="0" fontId="27" fillId="3" borderId="53" xfId="7" applyFont="1" applyFill="1" applyBorder="1" applyProtection="1"/>
    <xf numFmtId="0" fontId="25" fillId="0" borderId="0" xfId="2" applyAlignment="1" applyProtection="1">
      <alignment horizontal="right"/>
      <protection locked="0"/>
    </xf>
    <xf numFmtId="0" fontId="19" fillId="0" borderId="0" xfId="5" applyFont="1" applyAlignment="1">
      <alignment horizontal="left" vertical="center" wrapText="1"/>
    </xf>
    <xf numFmtId="0" fontId="32" fillId="0" borderId="0" xfId="5" applyFont="1" applyAlignment="1">
      <alignment horizontal="left" vertical="center" wrapText="1"/>
    </xf>
    <xf numFmtId="0" fontId="28" fillId="0" borderId="0" xfId="3" applyFont="1" applyAlignment="1">
      <alignment horizontal="left" vertical="center" wrapText="1"/>
    </xf>
    <xf numFmtId="0" fontId="25" fillId="0" borderId="4" xfId="2" applyFont="1" applyBorder="1" applyAlignment="1">
      <alignment horizontal="center" vertical="center"/>
    </xf>
    <xf numFmtId="0" fontId="25" fillId="0" borderId="0" xfId="2" applyFont="1" applyBorder="1" applyAlignment="1">
      <alignment horizontal="center" vertical="center"/>
    </xf>
    <xf numFmtId="0" fontId="25" fillId="0" borderId="5" xfId="2" applyFont="1" applyBorder="1" applyAlignment="1">
      <alignment horizontal="center" vertical="center"/>
    </xf>
    <xf numFmtId="0" fontId="27" fillId="0" borderId="0" xfId="3" applyFont="1" applyAlignment="1">
      <alignment horizontal="center" vertical="top"/>
    </xf>
    <xf numFmtId="0" fontId="27" fillId="0" borderId="5" xfId="3" applyFont="1" applyBorder="1" applyAlignment="1">
      <alignment horizontal="center" vertical="top"/>
    </xf>
    <xf numFmtId="0" fontId="28" fillId="0" borderId="0" xfId="3" applyFont="1" applyAlignment="1">
      <alignment horizontal="left" vertical="center"/>
    </xf>
    <xf numFmtId="0" fontId="42" fillId="0" borderId="0" xfId="4" applyFont="1" applyAlignment="1" applyProtection="1">
      <alignment horizontal="left" vertical="center"/>
      <protection locked="0"/>
    </xf>
    <xf numFmtId="0" fontId="24" fillId="2" borderId="0" xfId="5" applyFill="1" applyAlignment="1" applyProtection="1">
      <alignment horizontal="left" vertical="top" wrapText="1"/>
      <protection locked="0"/>
    </xf>
    <xf numFmtId="14" fontId="20" fillId="2" borderId="0" xfId="5" applyNumberFormat="1" applyFont="1" applyFill="1" applyAlignment="1" applyProtection="1">
      <alignment horizontal="center" vertical="center"/>
      <protection locked="0"/>
    </xf>
    <xf numFmtId="0" fontId="20" fillId="2" borderId="25" xfId="5" applyFont="1" applyFill="1" applyBorder="1" applyAlignment="1" applyProtection="1">
      <alignment vertical="center"/>
      <protection locked="0"/>
    </xf>
    <xf numFmtId="0" fontId="20" fillId="2" borderId="26" xfId="5" applyFont="1" applyFill="1" applyBorder="1" applyAlignment="1" applyProtection="1">
      <alignment vertical="center"/>
      <protection locked="0"/>
    </xf>
    <xf numFmtId="0" fontId="20" fillId="2" borderId="27" xfId="5" applyFont="1" applyFill="1" applyBorder="1" applyAlignment="1" applyProtection="1">
      <alignment vertical="center"/>
      <protection locked="0"/>
    </xf>
    <xf numFmtId="0" fontId="42" fillId="0" borderId="0" xfId="2" quotePrefix="1" applyFont="1" applyAlignment="1" applyProtection="1">
      <alignment horizontal="center" vertical="center"/>
      <protection locked="0"/>
    </xf>
    <xf numFmtId="0" fontId="20" fillId="2" borderId="25" xfId="5" applyFont="1" applyFill="1" applyBorder="1" applyAlignment="1" applyProtection="1">
      <alignment horizontal="left" vertical="top"/>
      <protection locked="0"/>
    </xf>
    <xf numFmtId="0" fontId="20" fillId="2" borderId="26" xfId="5" applyFont="1" applyFill="1" applyBorder="1" applyAlignment="1" applyProtection="1">
      <alignment horizontal="left" vertical="top"/>
      <protection locked="0"/>
    </xf>
    <xf numFmtId="0" fontId="20" fillId="2" borderId="27" xfId="5" applyFont="1" applyFill="1" applyBorder="1" applyAlignment="1" applyProtection="1">
      <alignment horizontal="left" vertical="top"/>
      <protection locked="0"/>
    </xf>
    <xf numFmtId="0" fontId="20" fillId="2" borderId="0" xfId="5" applyFont="1" applyFill="1" applyAlignment="1" applyProtection="1">
      <alignment vertical="center"/>
      <protection locked="0"/>
    </xf>
    <xf numFmtId="0" fontId="0" fillId="2" borderId="0" xfId="5" applyFont="1" applyFill="1" applyAlignment="1" applyProtection="1">
      <alignment horizontal="left" vertical="top" wrapText="1"/>
      <protection locked="0"/>
    </xf>
    <xf numFmtId="0" fontId="55" fillId="0" borderId="0" xfId="5" applyFont="1" applyAlignment="1">
      <alignment horizontal="center" vertical="center" wrapText="1"/>
    </xf>
    <xf numFmtId="0" fontId="37" fillId="0" borderId="19" xfId="5" applyFont="1" applyBorder="1" applyAlignment="1">
      <alignment horizontal="left" vertical="center" wrapText="1" indent="1"/>
    </xf>
    <xf numFmtId="0" fontId="37" fillId="0" borderId="18" xfId="5" applyFont="1" applyBorder="1" applyAlignment="1">
      <alignment horizontal="left" vertical="center" wrapText="1" indent="1"/>
    </xf>
    <xf numFmtId="0" fontId="37" fillId="0" borderId="20" xfId="5" applyFont="1" applyBorder="1" applyAlignment="1">
      <alignment horizontal="left" vertical="center" wrapText="1" indent="1"/>
    </xf>
    <xf numFmtId="0" fontId="94" fillId="0" borderId="23" xfId="2" applyFont="1" applyBorder="1" applyAlignment="1" applyProtection="1">
      <alignment horizontal="left" vertical="top" wrapText="1" indent="1"/>
      <protection locked="0"/>
    </xf>
    <xf numFmtId="0" fontId="94" fillId="0" borderId="10" xfId="2" applyFont="1" applyBorder="1" applyAlignment="1" applyProtection="1">
      <alignment horizontal="left" vertical="top" wrapText="1" indent="1"/>
      <protection locked="0"/>
    </xf>
    <xf numFmtId="0" fontId="94" fillId="0" borderId="24" xfId="2" applyFont="1" applyBorder="1" applyAlignment="1" applyProtection="1">
      <alignment horizontal="left" vertical="top" wrapText="1" indent="1"/>
      <protection locked="0"/>
    </xf>
    <xf numFmtId="0" fontId="34" fillId="0" borderId="10" xfId="5" applyFont="1" applyBorder="1" applyAlignment="1">
      <alignment vertical="center"/>
    </xf>
    <xf numFmtId="0" fontId="0" fillId="0" borderId="10" xfId="0" applyBorder="1" applyAlignment="1">
      <alignment vertical="center"/>
    </xf>
    <xf numFmtId="0" fontId="37" fillId="0" borderId="0" xfId="5" applyFont="1" applyFill="1" applyAlignment="1">
      <alignment horizontal="right"/>
    </xf>
    <xf numFmtId="0" fontId="37" fillId="0" borderId="0" xfId="0" applyFont="1" applyAlignment="1">
      <alignment horizontal="right"/>
    </xf>
    <xf numFmtId="0" fontId="37" fillId="0" borderId="51" xfId="0" applyFont="1" applyBorder="1" applyAlignment="1">
      <alignment horizontal="right"/>
    </xf>
    <xf numFmtId="0" fontId="25" fillId="0" borderId="0" xfId="2" applyAlignment="1" applyProtection="1">
      <alignment horizontal="right" vertical="center"/>
      <protection locked="0"/>
    </xf>
    <xf numFmtId="0" fontId="20" fillId="2" borderId="0" xfId="5" applyFont="1" applyFill="1" applyAlignment="1" applyProtection="1">
      <alignment horizontal="left" vertical="center"/>
      <protection locked="0"/>
    </xf>
    <xf numFmtId="0" fontId="20" fillId="2" borderId="0" xfId="5" quotePrefix="1" applyFont="1" applyFill="1" applyAlignment="1" applyProtection="1">
      <alignment horizontal="left" vertical="center"/>
      <protection locked="0"/>
    </xf>
    <xf numFmtId="0" fontId="0" fillId="2" borderId="25" xfId="5" applyFont="1" applyFill="1" applyBorder="1" applyAlignment="1">
      <alignment horizontal="center" vertical="center"/>
    </xf>
    <xf numFmtId="0" fontId="0" fillId="2" borderId="26" xfId="5" applyFont="1" applyFill="1" applyBorder="1" applyAlignment="1">
      <alignment horizontal="center" vertical="center"/>
    </xf>
    <xf numFmtId="0" fontId="0" fillId="2" borderId="27" xfId="5" applyFont="1" applyFill="1" applyBorder="1" applyAlignment="1">
      <alignment horizontal="center" vertical="center"/>
    </xf>
    <xf numFmtId="0" fontId="37" fillId="0" borderId="18" xfId="5" applyFont="1" applyBorder="1" applyAlignment="1">
      <alignment horizontal="right" vertical="center"/>
    </xf>
    <xf numFmtId="0" fontId="37" fillId="0" borderId="18" xfId="0" applyFont="1" applyBorder="1" applyAlignment="1">
      <alignment horizontal="right" vertical="center"/>
    </xf>
    <xf numFmtId="0" fontId="108" fillId="0" borderId="0" xfId="5" applyFont="1" applyAlignment="1">
      <alignment horizontal="right" vertical="top" wrapText="1"/>
    </xf>
    <xf numFmtId="0" fontId="37" fillId="0" borderId="0" xfId="0" applyFont="1" applyAlignment="1">
      <alignment vertical="top" wrapText="1"/>
    </xf>
    <xf numFmtId="0" fontId="37" fillId="0" borderId="51" xfId="0" applyFont="1" applyBorder="1" applyAlignment="1">
      <alignment vertical="top" wrapText="1"/>
    </xf>
    <xf numFmtId="0" fontId="20" fillId="2" borderId="0" xfId="0" applyFont="1" applyFill="1" applyAlignment="1" applyProtection="1">
      <alignment vertical="center"/>
      <protection locked="0"/>
    </xf>
    <xf numFmtId="0" fontId="85" fillId="0" borderId="0" xfId="0" applyNumberFormat="1" applyFont="1" applyFill="1" applyAlignment="1">
      <alignment vertical="center"/>
    </xf>
    <xf numFmtId="0" fontId="20" fillId="0" borderId="0" xfId="0" applyNumberFormat="1" applyFont="1" applyFill="1" applyAlignment="1">
      <alignment vertical="center"/>
    </xf>
    <xf numFmtId="0" fontId="0" fillId="0" borderId="0" xfId="0" applyAlignment="1"/>
    <xf numFmtId="0" fontId="0" fillId="0" borderId="51" xfId="0" applyBorder="1" applyAlignment="1"/>
    <xf numFmtId="20" fontId="47" fillId="2" borderId="1" xfId="7" applyNumberFormat="1" applyFont="1" applyFill="1" applyBorder="1" applyAlignment="1" applyProtection="1">
      <alignment vertical="top"/>
      <protection locked="0"/>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0" xfId="0" applyAlignment="1">
      <alignment vertical="top"/>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83" fillId="7" borderId="15" xfId="7" applyFont="1" applyFill="1" applyBorder="1" applyAlignment="1" applyProtection="1">
      <alignment horizontal="center" vertical="center"/>
    </xf>
    <xf numFmtId="0" fontId="83" fillId="7" borderId="16" xfId="7" applyFont="1" applyFill="1" applyBorder="1" applyAlignment="1" applyProtection="1">
      <alignment horizontal="center" vertical="center"/>
    </xf>
    <xf numFmtId="0" fontId="83" fillId="7" borderId="17" xfId="7" applyFont="1" applyFill="1" applyBorder="1" applyAlignment="1" applyProtection="1">
      <alignment horizontal="center" vertical="center"/>
    </xf>
    <xf numFmtId="3" fontId="11" fillId="9" borderId="49" xfId="7" applyNumberFormat="1" applyFont="1" applyFill="1" applyBorder="1" applyAlignment="1" applyProtection="1">
      <alignment horizontal="center" vertical="center"/>
    </xf>
    <xf numFmtId="3" fontId="11" fillId="9" borderId="50" xfId="7" applyNumberFormat="1" applyFont="1" applyFill="1" applyBorder="1" applyAlignment="1" applyProtection="1">
      <alignment horizontal="center" vertical="center"/>
    </xf>
    <xf numFmtId="49" fontId="62" fillId="3" borderId="10" xfId="7" quotePrefix="1" applyNumberFormat="1" applyFont="1" applyFill="1" applyBorder="1" applyAlignment="1" applyProtection="1">
      <alignment horizontal="center" vertical="center"/>
    </xf>
    <xf numFmtId="43" fontId="62" fillId="0" borderId="11" xfId="0" applyNumberFormat="1" applyFont="1" applyFill="1" applyBorder="1" applyAlignment="1" applyProtection="1">
      <alignment horizontal="right" vertical="center" wrapText="1"/>
    </xf>
    <xf numFmtId="43" fontId="62" fillId="0" borderId="13" xfId="0" applyNumberFormat="1" applyFont="1" applyFill="1" applyBorder="1" applyAlignment="1" applyProtection="1">
      <alignment horizontal="right" vertical="center" wrapText="1"/>
    </xf>
    <xf numFmtId="0" fontId="0" fillId="0" borderId="14" xfId="0" applyBorder="1" applyAlignment="1" applyProtection="1">
      <alignment horizontal="right" vertical="center" wrapText="1"/>
    </xf>
    <xf numFmtId="43" fontId="62" fillId="0" borderId="11" xfId="0" applyNumberFormat="1" applyFont="1" applyFill="1" applyBorder="1" applyAlignment="1" applyProtection="1">
      <alignment horizontal="right" vertical="center" wrapText="1" indent="1"/>
    </xf>
    <xf numFmtId="43" fontId="62" fillId="0" borderId="13" xfId="0" applyNumberFormat="1" applyFont="1" applyFill="1" applyBorder="1" applyAlignment="1" applyProtection="1">
      <alignment horizontal="right" vertical="center" wrapText="1" indent="1"/>
    </xf>
    <xf numFmtId="43" fontId="62" fillId="0" borderId="14" xfId="0" applyNumberFormat="1" applyFont="1" applyFill="1" applyBorder="1" applyAlignment="1" applyProtection="1">
      <alignment horizontal="right" vertical="center" wrapText="1" indent="1"/>
    </xf>
    <xf numFmtId="4" fontId="11" fillId="9" borderId="49" xfId="7" applyNumberFormat="1" applyFont="1" applyFill="1" applyBorder="1" applyAlignment="1" applyProtection="1">
      <alignment horizontal="center" vertical="center"/>
    </xf>
    <xf numFmtId="4" fontId="11" fillId="9" borderId="50" xfId="7" applyNumberFormat="1" applyFont="1" applyFill="1" applyBorder="1" applyAlignment="1" applyProtection="1">
      <alignment horizontal="center" vertical="center"/>
    </xf>
    <xf numFmtId="0" fontId="72" fillId="3" borderId="0" xfId="24" quotePrefix="1" applyFont="1" applyFill="1" applyBorder="1" applyAlignment="1" applyProtection="1">
      <alignment vertical="top" wrapText="1"/>
    </xf>
    <xf numFmtId="0" fontId="0" fillId="0" borderId="0" xfId="0" applyBorder="1" applyAlignment="1" applyProtection="1">
      <alignment vertical="top"/>
    </xf>
    <xf numFmtId="0" fontId="0" fillId="0" borderId="0" xfId="0" applyBorder="1" applyAlignment="1" applyProtection="1"/>
    <xf numFmtId="0" fontId="0" fillId="0" borderId="5" xfId="0" applyBorder="1" applyAlignment="1"/>
    <xf numFmtId="0" fontId="69" fillId="3" borderId="4" xfId="7" applyFont="1" applyFill="1" applyBorder="1" applyAlignment="1" applyProtection="1">
      <alignment horizontal="left" vertical="top" wrapText="1" indent="1"/>
    </xf>
    <xf numFmtId="0" fontId="69" fillId="3" borderId="0" xfId="7" applyFont="1" applyFill="1" applyBorder="1" applyAlignment="1" applyProtection="1">
      <alignment horizontal="left" vertical="top" wrapText="1" indent="1"/>
    </xf>
    <xf numFmtId="0" fontId="69" fillId="3" borderId="5" xfId="7" applyFont="1" applyFill="1" applyBorder="1" applyAlignment="1" applyProtection="1">
      <alignment horizontal="left" vertical="top" wrapText="1" indent="1"/>
    </xf>
    <xf numFmtId="0" fontId="48" fillId="0" borderId="0" xfId="7" applyFont="1" applyFill="1" applyBorder="1" applyAlignment="1" applyProtection="1">
      <alignment horizontal="left" vertical="top" wrapText="1"/>
    </xf>
    <xf numFmtId="0" fontId="26" fillId="3" borderId="0" xfId="7" applyFont="1" applyFill="1" applyBorder="1" applyAlignment="1" applyProtection="1">
      <alignment horizontal="left" vertical="top" wrapText="1"/>
    </xf>
    <xf numFmtId="0" fontId="26" fillId="3" borderId="5" xfId="7" applyFont="1" applyFill="1" applyBorder="1" applyAlignment="1" applyProtection="1">
      <alignment horizontal="left" vertical="top" wrapText="1"/>
    </xf>
    <xf numFmtId="0" fontId="26" fillId="2" borderId="11" xfId="7" applyFont="1" applyFill="1" applyBorder="1" applyAlignment="1" applyProtection="1">
      <alignment horizontal="left" vertical="top" indent="1"/>
      <protection locked="0"/>
    </xf>
    <xf numFmtId="0" fontId="26" fillId="2" borderId="13" xfId="7" applyFont="1" applyFill="1" applyBorder="1" applyAlignment="1" applyProtection="1">
      <alignment horizontal="left" vertical="top" indent="1"/>
      <protection locked="0"/>
    </xf>
    <xf numFmtId="0" fontId="26" fillId="2" borderId="44" xfId="7" applyFont="1" applyFill="1" applyBorder="1" applyAlignment="1" applyProtection="1">
      <alignment horizontal="left" vertical="top" indent="1"/>
      <protection locked="0"/>
    </xf>
    <xf numFmtId="0" fontId="76" fillId="0" borderId="18" xfId="7" applyFont="1" applyFill="1" applyBorder="1" applyAlignment="1" applyProtection="1">
      <alignment horizontal="left" vertical="center" wrapText="1" indent="1"/>
    </xf>
    <xf numFmtId="0" fontId="76" fillId="0" borderId="43" xfId="7" applyFont="1" applyFill="1" applyBorder="1" applyAlignment="1" applyProtection="1">
      <alignment horizontal="left" vertical="center" wrapText="1" indent="1"/>
    </xf>
    <xf numFmtId="0" fontId="72" fillId="3" borderId="0" xfId="7" quotePrefix="1" applyFont="1" applyFill="1" applyBorder="1" applyAlignment="1" applyProtection="1">
      <alignment vertical="top" wrapText="1"/>
    </xf>
    <xf numFmtId="0" fontId="0" fillId="0" borderId="5" xfId="0" applyBorder="1" applyAlignment="1" applyProtection="1"/>
    <xf numFmtId="0" fontId="72" fillId="3" borderId="7" xfId="7" quotePrefix="1" applyFont="1" applyFill="1" applyBorder="1" applyAlignment="1" applyProtection="1">
      <alignment vertical="top"/>
    </xf>
    <xf numFmtId="0" fontId="0" fillId="0" borderId="7" xfId="0" applyBorder="1" applyAlignment="1" applyProtection="1">
      <alignment vertical="top"/>
    </xf>
    <xf numFmtId="0" fontId="0" fillId="0" borderId="7" xfId="0" applyBorder="1" applyAlignment="1" applyProtection="1"/>
    <xf numFmtId="43" fontId="111" fillId="0" borderId="4" xfId="1" applyFont="1" applyFill="1" applyBorder="1" applyAlignment="1" applyProtection="1">
      <alignment horizontal="left"/>
    </xf>
    <xf numFmtId="43" fontId="111" fillId="0" borderId="0" xfId="1" applyFont="1" applyFill="1" applyBorder="1" applyAlignment="1" applyProtection="1">
      <alignment horizontal="left"/>
    </xf>
    <xf numFmtId="43" fontId="110" fillId="11" borderId="0" xfId="1" applyFont="1" applyFill="1" applyBorder="1" applyAlignment="1" applyProtection="1">
      <alignment horizontal="center" vertical="center"/>
    </xf>
    <xf numFmtId="0" fontId="24" fillId="0" borderId="0" xfId="5" applyFont="1" applyBorder="1" applyAlignment="1" applyProtection="1">
      <alignment horizontal="left" vertical="center" wrapText="1"/>
    </xf>
    <xf numFmtId="0" fontId="88" fillId="0" borderId="0" xfId="5" applyFont="1" applyBorder="1" applyAlignment="1" applyProtection="1">
      <alignment horizontal="left" vertical="center" wrapText="1"/>
    </xf>
    <xf numFmtId="0" fontId="25" fillId="0" borderId="0" xfId="2" applyAlignment="1" applyProtection="1">
      <alignment horizontal="right"/>
    </xf>
    <xf numFmtId="0" fontId="88" fillId="0" borderId="1" xfId="5" applyFont="1" applyBorder="1" applyAlignment="1" applyProtection="1">
      <alignment horizontal="center" vertical="center" wrapText="1"/>
    </xf>
    <xf numFmtId="0" fontId="88" fillId="0" borderId="2" xfId="5" applyFont="1" applyBorder="1" applyAlignment="1" applyProtection="1">
      <alignment horizontal="center" vertical="center" wrapText="1"/>
    </xf>
    <xf numFmtId="0" fontId="90" fillId="0" borderId="4" xfId="4" applyFont="1" applyBorder="1" applyAlignment="1" applyProtection="1">
      <alignment horizontal="center" vertical="center"/>
    </xf>
    <xf numFmtId="0" fontId="90" fillId="0" borderId="0" xfId="4" applyFont="1" applyBorder="1" applyAlignment="1" applyProtection="1">
      <alignment horizontal="center" vertical="center"/>
    </xf>
    <xf numFmtId="0" fontId="88" fillId="0" borderId="0" xfId="5" applyFont="1" applyBorder="1" applyAlignment="1" applyProtection="1">
      <alignment horizontal="left" wrapText="1"/>
    </xf>
    <xf numFmtId="0" fontId="20" fillId="0" borderId="0" xfId="5" applyFont="1" applyBorder="1" applyAlignment="1" applyProtection="1">
      <alignment horizontal="left" vertical="top" wrapText="1"/>
    </xf>
    <xf numFmtId="0" fontId="20" fillId="0" borderId="0" xfId="0" applyNumberFormat="1" applyFont="1" applyBorder="1" applyAlignment="1" applyProtection="1">
      <alignment horizontal="left" vertical="top" wrapText="1"/>
    </xf>
    <xf numFmtId="0" fontId="88" fillId="0" borderId="0" xfId="5" applyFont="1" applyBorder="1" applyAlignment="1" applyProtection="1">
      <alignment horizontal="left" vertical="top" wrapText="1"/>
    </xf>
    <xf numFmtId="0" fontId="26" fillId="2" borderId="0" xfId="19" applyFont="1" applyFill="1" applyBorder="1" applyProtection="1">
      <protection locked="0"/>
    </xf>
    <xf numFmtId="0" fontId="20" fillId="0" borderId="0" xfId="0" applyFont="1" applyBorder="1" applyAlignment="1">
      <alignment horizontal="left" vertical="center" wrapText="1"/>
    </xf>
    <xf numFmtId="0" fontId="20" fillId="0" borderId="0" xfId="0" applyNumberFormat="1" applyFont="1" applyBorder="1" applyAlignment="1" applyProtection="1">
      <alignment horizontal="left" vertical="justify" wrapText="1"/>
    </xf>
    <xf numFmtId="0" fontId="20" fillId="0" borderId="0" xfId="0" applyNumberFormat="1" applyFont="1" applyBorder="1" applyAlignment="1" applyProtection="1">
      <alignment horizontal="left" vertical="center" wrapText="1"/>
    </xf>
    <xf numFmtId="0" fontId="34" fillId="0" borderId="0" xfId="3" applyFont="1" applyBorder="1" applyAlignment="1">
      <alignment horizontal="left" vertical="center" wrapText="1"/>
    </xf>
    <xf numFmtId="0" fontId="20" fillId="0" borderId="0" xfId="3" applyFont="1" applyBorder="1" applyAlignment="1">
      <alignment horizontal="left" vertical="center" wrapText="1"/>
    </xf>
    <xf numFmtId="0" fontId="20" fillId="0" borderId="0" xfId="0" applyFont="1" applyBorder="1" applyAlignment="1">
      <alignment horizontal="justify" vertical="center" wrapText="1"/>
    </xf>
    <xf numFmtId="14" fontId="20" fillId="2" borderId="10" xfId="5" applyNumberFormat="1" applyFont="1" applyFill="1" applyBorder="1" applyAlignment="1" applyProtection="1">
      <alignment horizontal="left" vertical="center"/>
      <protection locked="0"/>
    </xf>
    <xf numFmtId="0" fontId="20" fillId="2" borderId="10" xfId="5" applyFont="1" applyFill="1" applyBorder="1" applyAlignment="1" applyProtection="1">
      <alignment vertical="center"/>
      <protection locked="0"/>
    </xf>
    <xf numFmtId="0" fontId="34" fillId="4" borderId="0" xfId="5" applyFont="1" applyFill="1" applyBorder="1" applyAlignment="1" applyProtection="1">
      <alignment horizontal="center" vertical="center" wrapText="1"/>
    </xf>
    <xf numFmtId="0" fontId="34" fillId="4" borderId="10" xfId="5" applyFont="1" applyFill="1" applyBorder="1" applyAlignment="1" applyProtection="1">
      <alignment horizontal="center" vertical="center" wrapText="1"/>
    </xf>
    <xf numFmtId="0" fontId="83" fillId="7" borderId="15" xfId="7" applyFont="1" applyFill="1" applyBorder="1" applyAlignment="1">
      <alignment horizontal="center" vertical="center"/>
    </xf>
    <xf numFmtId="0" fontId="83" fillId="7" borderId="16" xfId="7" applyFont="1" applyFill="1" applyBorder="1" applyAlignment="1">
      <alignment horizontal="center" vertical="center"/>
    </xf>
    <xf numFmtId="0" fontId="83" fillId="7" borderId="17" xfId="7" applyFont="1" applyFill="1" applyBorder="1" applyAlignment="1">
      <alignment horizontal="center" vertical="center"/>
    </xf>
    <xf numFmtId="0" fontId="69" fillId="3" borderId="4" xfId="7" applyFont="1" applyFill="1" applyBorder="1" applyAlignment="1">
      <alignment horizontal="left" vertical="top" wrapText="1" indent="1"/>
    </xf>
    <xf numFmtId="0" fontId="69" fillId="3" borderId="0" xfId="7" applyFont="1" applyFill="1" applyBorder="1" applyAlignment="1">
      <alignment horizontal="left" vertical="top" wrapText="1" indent="1"/>
    </xf>
    <xf numFmtId="0" fontId="69" fillId="3" borderId="5" xfId="7" applyFont="1" applyFill="1" applyBorder="1" applyAlignment="1">
      <alignment horizontal="left" vertical="top" wrapText="1" indent="1"/>
    </xf>
    <xf numFmtId="0" fontId="72" fillId="3" borderId="0" xfId="7" quotePrefix="1" applyFont="1" applyFill="1" applyBorder="1" applyAlignment="1">
      <alignment vertical="top" wrapText="1"/>
    </xf>
    <xf numFmtId="0" fontId="72" fillId="3" borderId="7" xfId="7" quotePrefix="1" applyFont="1" applyFill="1" applyBorder="1" applyAlignment="1">
      <alignment vertical="top"/>
    </xf>
    <xf numFmtId="0" fontId="0" fillId="0" borderId="7" xfId="0" applyBorder="1" applyAlignment="1"/>
    <xf numFmtId="0" fontId="107" fillId="3" borderId="4" xfId="7" applyFont="1" applyFill="1" applyBorder="1" applyAlignment="1">
      <alignment horizontal="left"/>
    </xf>
    <xf numFmtId="0" fontId="107" fillId="3" borderId="0" xfId="7" applyFont="1" applyFill="1" applyBorder="1" applyAlignment="1">
      <alignment horizontal="left"/>
    </xf>
    <xf numFmtId="43" fontId="62" fillId="0" borderId="11" xfId="0" applyNumberFormat="1" applyFont="1" applyFill="1" applyBorder="1" applyAlignment="1">
      <alignment horizontal="right" vertical="center" wrapText="1"/>
    </xf>
    <xf numFmtId="43" fontId="62" fillId="0" borderId="13" xfId="0" applyNumberFormat="1" applyFont="1" applyFill="1" applyBorder="1" applyAlignment="1">
      <alignment horizontal="right" vertical="center" wrapText="1"/>
    </xf>
    <xf numFmtId="0" fontId="0" fillId="0" borderId="14" xfId="0" applyBorder="1" applyAlignment="1">
      <alignment horizontal="right" vertical="center" wrapText="1"/>
    </xf>
    <xf numFmtId="43" fontId="62" fillId="0" borderId="11" xfId="0" applyNumberFormat="1" applyFont="1" applyFill="1" applyBorder="1" applyAlignment="1">
      <alignment horizontal="right" vertical="center" wrapText="1" indent="1"/>
    </xf>
    <xf numFmtId="43" fontId="62" fillId="0" borderId="13" xfId="0" applyNumberFormat="1" applyFont="1" applyFill="1" applyBorder="1" applyAlignment="1">
      <alignment horizontal="right" vertical="center" wrapText="1" indent="1"/>
    </xf>
    <xf numFmtId="43" fontId="62" fillId="0" borderId="14" xfId="0" applyNumberFormat="1" applyFont="1" applyFill="1" applyBorder="1" applyAlignment="1">
      <alignment horizontal="right" vertical="center" wrapText="1" indent="1"/>
    </xf>
    <xf numFmtId="0" fontId="26" fillId="3" borderId="0" xfId="7" applyFont="1" applyFill="1" applyBorder="1" applyAlignment="1">
      <alignment horizontal="left" vertical="top" wrapText="1"/>
    </xf>
    <xf numFmtId="0" fontId="26" fillId="2" borderId="14" xfId="7" applyFont="1" applyFill="1" applyBorder="1" applyAlignment="1" applyProtection="1">
      <alignment horizontal="left" vertical="top" indent="1"/>
      <protection locked="0"/>
    </xf>
    <xf numFmtId="3" fontId="11" fillId="9" borderId="49" xfId="7" applyNumberFormat="1" applyFont="1" applyFill="1" applyBorder="1" applyAlignment="1" applyProtection="1">
      <alignment horizontal="center" vertical="center"/>
      <protection locked="0"/>
    </xf>
    <xf numFmtId="3" fontId="11" fillId="9" borderId="50" xfId="7" applyNumberFormat="1" applyFont="1" applyFill="1" applyBorder="1" applyAlignment="1" applyProtection="1">
      <alignment horizontal="center" vertical="center"/>
      <protection locked="0"/>
    </xf>
    <xf numFmtId="4" fontId="11" fillId="9" borderId="49" xfId="7" applyNumberFormat="1" applyFont="1" applyFill="1" applyBorder="1" applyAlignment="1" applyProtection="1">
      <alignment horizontal="center" vertical="center"/>
      <protection locked="0"/>
    </xf>
    <xf numFmtId="4" fontId="11" fillId="9" borderId="50" xfId="7" applyNumberFormat="1" applyFont="1" applyFill="1" applyBorder="1" applyAlignment="1" applyProtection="1">
      <alignment horizontal="center" vertical="center"/>
      <protection locked="0"/>
    </xf>
    <xf numFmtId="0" fontId="24" fillId="2" borderId="19" xfId="5" applyFill="1" applyBorder="1" applyAlignment="1">
      <alignment horizontal="left" vertical="top" wrapText="1"/>
    </xf>
    <xf numFmtId="0" fontId="24" fillId="2" borderId="18" xfId="5" applyFill="1" applyBorder="1" applyAlignment="1">
      <alignment horizontal="left" vertical="top" wrapText="1"/>
    </xf>
    <xf numFmtId="0" fontId="24" fillId="2" borderId="20" xfId="5" applyFill="1" applyBorder="1" applyAlignment="1">
      <alignment horizontal="left" vertical="top" wrapText="1"/>
    </xf>
    <xf numFmtId="0" fontId="24" fillId="2" borderId="23" xfId="5" applyFill="1" applyBorder="1" applyAlignment="1">
      <alignment horizontal="left" vertical="top" wrapText="1"/>
    </xf>
    <xf numFmtId="0" fontId="24" fillId="2" borderId="10" xfId="5" applyFill="1" applyBorder="1" applyAlignment="1">
      <alignment horizontal="left" vertical="top" wrapText="1"/>
    </xf>
    <xf numFmtId="0" fontId="24" fillId="2" borderId="24" xfId="5" applyFill="1" applyBorder="1" applyAlignment="1">
      <alignment horizontal="left" vertical="top" wrapText="1"/>
    </xf>
    <xf numFmtId="0" fontId="40" fillId="3" borderId="11" xfId="5" applyFont="1" applyFill="1" applyBorder="1" applyAlignment="1">
      <alignment horizontal="center"/>
    </xf>
    <xf numFmtId="0" fontId="40" fillId="3" borderId="13" xfId="5" applyFont="1" applyFill="1" applyBorder="1" applyAlignment="1">
      <alignment horizontal="center"/>
    </xf>
    <xf numFmtId="0" fontId="40" fillId="3" borderId="14" xfId="5" applyFont="1" applyFill="1" applyBorder="1" applyAlignment="1">
      <alignment horizontal="center"/>
    </xf>
    <xf numFmtId="0" fontId="24" fillId="2" borderId="21" xfId="5" applyFill="1" applyBorder="1" applyAlignment="1">
      <alignment horizontal="left" vertical="top" wrapText="1"/>
    </xf>
    <xf numFmtId="0" fontId="24" fillId="2" borderId="0" xfId="5" applyFill="1" applyAlignment="1">
      <alignment horizontal="left" vertical="top" wrapText="1"/>
    </xf>
    <xf numFmtId="0" fontId="24" fillId="2" borderId="22" xfId="5" applyFill="1" applyBorder="1" applyAlignment="1">
      <alignment horizontal="left" vertical="top" wrapText="1"/>
    </xf>
    <xf numFmtId="164" fontId="0" fillId="2" borderId="19" xfId="23" applyNumberFormat="1" applyFont="1" applyFill="1" applyBorder="1" applyAlignment="1">
      <alignment horizontal="left" vertical="top" wrapText="1"/>
    </xf>
    <xf numFmtId="164" fontId="0" fillId="2" borderId="18" xfId="23" applyNumberFormat="1" applyFont="1" applyFill="1" applyBorder="1" applyAlignment="1">
      <alignment horizontal="left" vertical="top" wrapText="1"/>
    </xf>
    <xf numFmtId="164" fontId="0" fillId="2" borderId="20" xfId="23" applyNumberFormat="1" applyFont="1" applyFill="1" applyBorder="1" applyAlignment="1">
      <alignment horizontal="left" vertical="top" wrapText="1"/>
    </xf>
    <xf numFmtId="164" fontId="0" fillId="2" borderId="21" xfId="23" applyNumberFormat="1" applyFont="1" applyFill="1" applyBorder="1" applyAlignment="1">
      <alignment horizontal="left" vertical="top" wrapText="1"/>
    </xf>
    <xf numFmtId="164" fontId="0" fillId="2" borderId="0" xfId="23" applyNumberFormat="1" applyFont="1" applyFill="1" applyBorder="1" applyAlignment="1">
      <alignment horizontal="left" vertical="top" wrapText="1"/>
    </xf>
    <xf numFmtId="164" fontId="0" fillId="2" borderId="22" xfId="23" applyNumberFormat="1" applyFont="1" applyFill="1" applyBorder="1" applyAlignment="1">
      <alignment horizontal="left" vertical="top" wrapText="1"/>
    </xf>
    <xf numFmtId="164" fontId="0" fillId="2" borderId="23" xfId="23" applyNumberFormat="1" applyFont="1" applyFill="1" applyBorder="1" applyAlignment="1">
      <alignment horizontal="left" vertical="top" wrapText="1"/>
    </xf>
    <xf numFmtId="164" fontId="0" fillId="2" borderId="10" xfId="23" applyNumberFormat="1" applyFont="1" applyFill="1" applyBorder="1" applyAlignment="1">
      <alignment horizontal="left" vertical="top" wrapText="1"/>
    </xf>
    <xf numFmtId="164" fontId="0" fillId="2" borderId="24" xfId="23" applyNumberFormat="1" applyFont="1" applyFill="1" applyBorder="1" applyAlignment="1">
      <alignment horizontal="left" vertical="top" wrapText="1"/>
    </xf>
    <xf numFmtId="43" fontId="12" fillId="2" borderId="11" xfId="23" applyFont="1" applyFill="1" applyBorder="1" applyAlignment="1">
      <alignment horizontal="center"/>
    </xf>
    <xf numFmtId="43" fontId="12" fillId="2" borderId="13" xfId="23" applyFont="1" applyFill="1" applyBorder="1" applyAlignment="1">
      <alignment horizontal="center"/>
    </xf>
    <xf numFmtId="43" fontId="12" fillId="2" borderId="14" xfId="23" applyFont="1" applyFill="1" applyBorder="1" applyAlignment="1">
      <alignment horizontal="center"/>
    </xf>
    <xf numFmtId="49" fontId="12" fillId="2" borderId="11" xfId="23" applyNumberFormat="1" applyFont="1" applyFill="1" applyBorder="1" applyAlignment="1">
      <alignment horizontal="center" wrapText="1"/>
    </xf>
    <xf numFmtId="49" fontId="12" fillId="2" borderId="13" xfId="23" applyNumberFormat="1" applyFont="1" applyFill="1" applyBorder="1" applyAlignment="1">
      <alignment horizontal="center"/>
    </xf>
    <xf numFmtId="49" fontId="12" fillId="2" borderId="14" xfId="23" applyNumberFormat="1" applyFont="1" applyFill="1" applyBorder="1" applyAlignment="1">
      <alignment horizontal="center"/>
    </xf>
    <xf numFmtId="43" fontId="40" fillId="2" borderId="11" xfId="23" applyFont="1" applyFill="1" applyBorder="1" applyAlignment="1">
      <alignment horizontal="center"/>
    </xf>
    <xf numFmtId="43" fontId="40" fillId="2" borderId="13" xfId="23" applyFont="1" applyFill="1" applyBorder="1" applyAlignment="1">
      <alignment horizontal="center"/>
    </xf>
    <xf numFmtId="43" fontId="40" fillId="2" borderId="14" xfId="23" applyFont="1" applyFill="1" applyBorder="1" applyAlignment="1">
      <alignment horizontal="center"/>
    </xf>
    <xf numFmtId="0" fontId="40" fillId="3" borderId="11" xfId="5" applyFont="1" applyFill="1" applyBorder="1" applyAlignment="1">
      <alignment horizontal="center" vertical="top"/>
    </xf>
    <xf numFmtId="0" fontId="40" fillId="3" borderId="13" xfId="5" applyFont="1" applyFill="1" applyBorder="1" applyAlignment="1">
      <alignment horizontal="center" vertical="top"/>
    </xf>
    <xf numFmtId="0" fontId="40" fillId="3" borderId="14" xfId="5" applyFont="1" applyFill="1" applyBorder="1" applyAlignment="1">
      <alignment horizontal="center" vertical="top"/>
    </xf>
    <xf numFmtId="0" fontId="24" fillId="2" borderId="19" xfId="5" applyFill="1" applyBorder="1" applyAlignment="1">
      <alignment horizontal="center" vertical="center" wrapText="1"/>
    </xf>
    <xf numFmtId="0" fontId="24" fillId="2" borderId="18" xfId="5" applyFill="1" applyBorder="1" applyAlignment="1">
      <alignment horizontal="center" vertical="center"/>
    </xf>
    <xf numFmtId="0" fontId="24" fillId="2" borderId="20" xfId="5" applyFill="1" applyBorder="1" applyAlignment="1">
      <alignment horizontal="center" vertical="center"/>
    </xf>
    <xf numFmtId="0" fontId="24" fillId="2" borderId="21" xfId="5" applyFill="1" applyBorder="1" applyAlignment="1">
      <alignment horizontal="center" vertical="center"/>
    </xf>
    <xf numFmtId="0" fontId="24" fillId="2" borderId="0" xfId="5" applyFill="1" applyAlignment="1">
      <alignment horizontal="center" vertical="center"/>
    </xf>
    <xf numFmtId="0" fontId="24" fillId="2" borderId="22" xfId="5" applyFill="1" applyBorder="1" applyAlignment="1">
      <alignment horizontal="center" vertical="center"/>
    </xf>
    <xf numFmtId="0" fontId="24" fillId="2" borderId="23" xfId="5" applyFill="1" applyBorder="1" applyAlignment="1">
      <alignment horizontal="center" vertical="center"/>
    </xf>
    <xf numFmtId="0" fontId="24" fillId="2" borderId="10" xfId="5" applyFill="1" applyBorder="1" applyAlignment="1">
      <alignment horizontal="center" vertical="center"/>
    </xf>
    <xf numFmtId="0" fontId="24" fillId="2" borderId="24" xfId="5" applyFill="1" applyBorder="1" applyAlignment="1">
      <alignment horizontal="center" vertical="center"/>
    </xf>
    <xf numFmtId="43" fontId="12" fillId="2" borderId="11" xfId="23" applyFont="1" applyFill="1" applyBorder="1" applyAlignment="1">
      <alignment horizontal="center" wrapText="1"/>
    </xf>
  </cellXfs>
  <cellStyles count="26">
    <cellStyle name="Comma 2" xfId="6" xr:uid="{00000000-0005-0000-0000-000000000000}"/>
    <cellStyle name="Comma 2 2" xfId="20" xr:uid="{00000000-0005-0000-0000-000001000000}"/>
    <cellStyle name="Comma 3" xfId="8" xr:uid="{00000000-0005-0000-0000-000002000000}"/>
    <cellStyle name="Comma 4" xfId="12" xr:uid="{00000000-0005-0000-0000-000003000000}"/>
    <cellStyle name="Comma 5" xfId="16" xr:uid="{00000000-0005-0000-0000-000004000000}"/>
    <cellStyle name="Hyperlink 2" xfId="4" xr:uid="{00000000-0005-0000-0000-000005000000}"/>
    <cellStyle name="Lien hypertexte" xfId="2" builtinId="8"/>
    <cellStyle name="Milliers" xfId="1" builtinId="3"/>
    <cellStyle name="Milliers 2" xfId="23" xr:uid="{00000000-0005-0000-0000-000008000000}"/>
    <cellStyle name="Normal" xfId="0" builtinId="0"/>
    <cellStyle name="Normal 2" xfId="3" xr:uid="{00000000-0005-0000-0000-00000A000000}"/>
    <cellStyle name="Normal 2 2" xfId="5" xr:uid="{00000000-0005-0000-0000-00000B000000}"/>
    <cellStyle name="Normal 2 3" xfId="19" xr:uid="{00000000-0005-0000-0000-00000C000000}"/>
    <cellStyle name="Normal 2 4" xfId="9" xr:uid="{00000000-0005-0000-0000-00000D000000}"/>
    <cellStyle name="Normal 2 4 2" xfId="21" xr:uid="{00000000-0005-0000-0000-00000E000000}"/>
    <cellStyle name="Normal 2 4 3" xfId="25" xr:uid="{00000000-0005-0000-0000-00000F000000}"/>
    <cellStyle name="Normal 3" xfId="7" xr:uid="{00000000-0005-0000-0000-000010000000}"/>
    <cellStyle name="Normal 3 2" xfId="10" xr:uid="{00000000-0005-0000-0000-000011000000}"/>
    <cellStyle name="Normal 3 2 2" xfId="13" xr:uid="{00000000-0005-0000-0000-000012000000}"/>
    <cellStyle name="Normal 3 3" xfId="17" xr:uid="{00000000-0005-0000-0000-000013000000}"/>
    <cellStyle name="Normal 3 4" xfId="24" xr:uid="{00000000-0005-0000-0000-000014000000}"/>
    <cellStyle name="Normal 4" xfId="11" xr:uid="{00000000-0005-0000-0000-000015000000}"/>
    <cellStyle name="Normal 5" xfId="14" xr:uid="{00000000-0005-0000-0000-000016000000}"/>
    <cellStyle name="Normal 6" xfId="15" xr:uid="{00000000-0005-0000-0000-000017000000}"/>
    <cellStyle name="Normal 6 2 2" xfId="22" xr:uid="{00000000-0005-0000-0000-000018000000}"/>
    <cellStyle name="Normal 7" xfId="18" xr:uid="{00000000-0005-0000-0000-000019000000}"/>
  </cellStyles>
  <dxfs count="86">
    <dxf>
      <font>
        <color theme="0"/>
      </font>
      <fill>
        <patternFill>
          <bgColor rgb="FFC00000"/>
        </patternFill>
      </fill>
    </dxf>
    <dxf>
      <font>
        <color theme="0"/>
      </font>
      <fill>
        <patternFill>
          <bgColor rgb="FFFFC000"/>
        </patternFill>
      </fill>
    </dxf>
    <dxf>
      <font>
        <color theme="0"/>
      </font>
      <fill>
        <patternFill>
          <bgColor rgb="FF00B050"/>
        </patternFill>
      </fill>
    </dxf>
    <dxf>
      <font>
        <color theme="0"/>
      </font>
      <fill>
        <patternFill>
          <bgColor rgb="FFC00000"/>
        </patternFill>
      </fill>
    </dxf>
    <dxf>
      <font>
        <color theme="0"/>
      </font>
      <fill>
        <patternFill>
          <bgColor rgb="FFFFC000"/>
        </patternFill>
      </fill>
    </dxf>
    <dxf>
      <font>
        <color theme="0"/>
      </font>
      <fill>
        <patternFill>
          <bgColor rgb="FF00B050"/>
        </patternFill>
      </fill>
    </dxf>
    <dxf>
      <font>
        <color rgb="FFFF0000"/>
      </font>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right/>
        <top/>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mruColors>
      <color rgb="FFEEF3F8"/>
      <color rgb="FFE2E2E2"/>
      <color rgb="FFFEEF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19051</xdr:rowOff>
    </xdr:from>
    <xdr:to>
      <xdr:col>4</xdr:col>
      <xdr:colOff>999005</xdr:colOff>
      <xdr:row>4</xdr:row>
      <xdr:rowOff>91525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050" y="19051"/>
          <a:ext cx="3467100" cy="7906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6</xdr:col>
      <xdr:colOff>327548</xdr:colOff>
      <xdr:row>3</xdr:row>
      <xdr:rowOff>54444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1500" y="38100"/>
          <a:ext cx="2709582" cy="594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7</xdr:col>
      <xdr:colOff>1357423</xdr:colOff>
      <xdr:row>3</xdr:row>
      <xdr:rowOff>131437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28600" y="38100"/>
          <a:ext cx="2717116" cy="6457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6</xdr:col>
      <xdr:colOff>1393141</xdr:colOff>
      <xdr:row>3</xdr:row>
      <xdr:rowOff>131437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28600" y="38100"/>
          <a:ext cx="2733675" cy="6519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1805200</xdr:colOff>
      <xdr:row>119</xdr:row>
      <xdr:rowOff>9896</xdr:rowOff>
    </xdr:from>
    <xdr:to>
      <xdr:col>3</xdr:col>
      <xdr:colOff>215865</xdr:colOff>
      <xdr:row>122</xdr:row>
      <xdr:rowOff>97578</xdr:rowOff>
    </xdr:to>
    <xdr:sp macro="" textlink="">
      <xdr:nvSpPr>
        <xdr:cNvPr id="2" name="Rectangle 1">
          <a:extLst>
            <a:ext uri="{FF2B5EF4-FFF2-40B4-BE49-F238E27FC236}">
              <a16:creationId xmlns:a16="http://schemas.microsoft.com/office/drawing/2014/main" id="{C6910C11-A1C1-41C0-B28A-89E5C3DC8A22}"/>
            </a:ext>
          </a:extLst>
        </xdr:cNvPr>
        <xdr:cNvSpPr/>
      </xdr:nvSpPr>
      <xdr:spPr>
        <a:xfrm>
          <a:off x="2014750" y="22012646"/>
          <a:ext cx="2582615" cy="57345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Est-ce</a:t>
          </a:r>
          <a:r>
            <a:rPr lang="en-GB" sz="1100" baseline="0"/>
            <a:t> que la perte financière est en lien avec la situation du COVID-19?</a:t>
          </a:r>
          <a:endParaRPr lang="en-GB" sz="1100"/>
        </a:p>
      </xdr:txBody>
    </xdr:sp>
    <xdr:clientData/>
  </xdr:twoCellAnchor>
  <xdr:twoCellAnchor>
    <xdr:from>
      <xdr:col>1</xdr:col>
      <xdr:colOff>1797132</xdr:colOff>
      <xdr:row>125</xdr:row>
      <xdr:rowOff>15357</xdr:rowOff>
    </xdr:from>
    <xdr:to>
      <xdr:col>3</xdr:col>
      <xdr:colOff>207797</xdr:colOff>
      <xdr:row>128</xdr:row>
      <xdr:rowOff>103039</xdr:rowOff>
    </xdr:to>
    <xdr:sp macro="" textlink="">
      <xdr:nvSpPr>
        <xdr:cNvPr id="3" name="Rectangle 2">
          <a:extLst>
            <a:ext uri="{FF2B5EF4-FFF2-40B4-BE49-F238E27FC236}">
              <a16:creationId xmlns:a16="http://schemas.microsoft.com/office/drawing/2014/main" id="{9D893922-A987-4A9C-8E53-57BF88F1AE05}"/>
            </a:ext>
          </a:extLst>
        </xdr:cNvPr>
        <xdr:cNvSpPr/>
      </xdr:nvSpPr>
      <xdr:spPr>
        <a:xfrm>
          <a:off x="2006682" y="22989657"/>
          <a:ext cx="2582615" cy="57345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Est-ce que la</a:t>
          </a:r>
          <a:r>
            <a:rPr lang="en-GB" sz="1100" baseline="0"/>
            <a:t> perte financière se base sur des justificatifs?</a:t>
          </a:r>
          <a:endParaRPr lang="en-GB" sz="1100"/>
        </a:p>
      </xdr:txBody>
    </xdr:sp>
    <xdr:clientData/>
  </xdr:twoCellAnchor>
  <xdr:twoCellAnchor>
    <xdr:from>
      <xdr:col>1</xdr:col>
      <xdr:colOff>1761506</xdr:colOff>
      <xdr:row>131</xdr:row>
      <xdr:rowOff>68699</xdr:rowOff>
    </xdr:from>
    <xdr:to>
      <xdr:col>3</xdr:col>
      <xdr:colOff>172171</xdr:colOff>
      <xdr:row>134</xdr:row>
      <xdr:rowOff>154252</xdr:rowOff>
    </xdr:to>
    <xdr:sp macro="" textlink="">
      <xdr:nvSpPr>
        <xdr:cNvPr id="4" name="Rectangle 3">
          <a:extLst>
            <a:ext uri="{FF2B5EF4-FFF2-40B4-BE49-F238E27FC236}">
              <a16:creationId xmlns:a16="http://schemas.microsoft.com/office/drawing/2014/main" id="{5C1B2D55-6BF3-4C91-8D94-52B99EDF4073}"/>
            </a:ext>
          </a:extLst>
        </xdr:cNvPr>
        <xdr:cNvSpPr/>
      </xdr:nvSpPr>
      <xdr:spPr>
        <a:xfrm>
          <a:off x="1971056" y="24014549"/>
          <a:ext cx="2582615" cy="5713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L</a:t>
          </a:r>
          <a:r>
            <a:rPr lang="en-GB" sz="1100" baseline="0"/>
            <a:t>a subsidiarité de la demande est-elle respectée?</a:t>
          </a:r>
          <a:endParaRPr lang="en-GB" sz="1100"/>
        </a:p>
      </xdr:txBody>
    </xdr:sp>
    <xdr:clientData/>
  </xdr:twoCellAnchor>
  <xdr:twoCellAnchor>
    <xdr:from>
      <xdr:col>1</xdr:col>
      <xdr:colOff>1771476</xdr:colOff>
      <xdr:row>137</xdr:row>
      <xdr:rowOff>173881</xdr:rowOff>
    </xdr:from>
    <xdr:to>
      <xdr:col>3</xdr:col>
      <xdr:colOff>182141</xdr:colOff>
      <xdr:row>141</xdr:row>
      <xdr:rowOff>83432</xdr:rowOff>
    </xdr:to>
    <xdr:sp macro="" textlink="">
      <xdr:nvSpPr>
        <xdr:cNvPr id="5" name="Rectangle 4">
          <a:extLst>
            <a:ext uri="{FF2B5EF4-FFF2-40B4-BE49-F238E27FC236}">
              <a16:creationId xmlns:a16="http://schemas.microsoft.com/office/drawing/2014/main" id="{87742115-2BF9-417A-A338-70AB750F87DC}"/>
            </a:ext>
          </a:extLst>
        </xdr:cNvPr>
        <xdr:cNvSpPr/>
      </xdr:nvSpPr>
      <xdr:spPr>
        <a:xfrm>
          <a:off x="1981026" y="25081756"/>
          <a:ext cx="2582615" cy="5667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4) Est-ce que le montant de l'indemnité</a:t>
          </a:r>
          <a:r>
            <a:rPr lang="en-GB" sz="1100" baseline="0"/>
            <a:t> semble </a:t>
          </a:r>
          <a:r>
            <a:rPr lang="en-GB" sz="1100" baseline="0">
              <a:solidFill>
                <a:schemeClr val="lt1"/>
              </a:solidFill>
              <a:effectLst/>
              <a:latin typeface="+mn-lt"/>
              <a:ea typeface="+mn-ea"/>
              <a:cs typeface="+mn-cs"/>
            </a:rPr>
            <a:t>raisonnable</a:t>
          </a:r>
          <a:r>
            <a:rPr lang="en-GB" sz="1100" baseline="0"/>
            <a:t> ?</a:t>
          </a:r>
          <a:r>
            <a:rPr lang="en-GB" sz="1100"/>
            <a:t> </a:t>
          </a:r>
        </a:p>
      </xdr:txBody>
    </xdr:sp>
    <xdr:clientData/>
  </xdr:twoCellAnchor>
  <xdr:twoCellAnchor>
    <xdr:from>
      <xdr:col>3</xdr:col>
      <xdr:colOff>277613</xdr:colOff>
      <xdr:row>126</xdr:row>
      <xdr:rowOff>144510</xdr:rowOff>
    </xdr:from>
    <xdr:to>
      <xdr:col>4</xdr:col>
      <xdr:colOff>397416</xdr:colOff>
      <xdr:row>131</xdr:row>
      <xdr:rowOff>164757</xdr:rowOff>
    </xdr:to>
    <xdr:cxnSp macro="">
      <xdr:nvCxnSpPr>
        <xdr:cNvPr id="6" name="Connector: Elbow 5">
          <a:extLst>
            <a:ext uri="{FF2B5EF4-FFF2-40B4-BE49-F238E27FC236}">
              <a16:creationId xmlns:a16="http://schemas.microsoft.com/office/drawing/2014/main" id="{6287927D-E78A-422C-B865-6054DBF54207}"/>
            </a:ext>
          </a:extLst>
        </xdr:cNvPr>
        <xdr:cNvCxnSpPr/>
      </xdr:nvCxnSpPr>
      <xdr:spPr>
        <a:xfrm>
          <a:off x="4659113" y="23280735"/>
          <a:ext cx="1072303" cy="829872"/>
        </a:xfrm>
        <a:prstGeom prst="bentConnector3">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225062</xdr:colOff>
      <xdr:row>132</xdr:row>
      <xdr:rowOff>176279</xdr:rowOff>
    </xdr:from>
    <xdr:to>
      <xdr:col>4</xdr:col>
      <xdr:colOff>397416</xdr:colOff>
      <xdr:row>132</xdr:row>
      <xdr:rowOff>176279</xdr:rowOff>
    </xdr:to>
    <xdr:cxnSp macro="">
      <xdr:nvCxnSpPr>
        <xdr:cNvPr id="7" name="Straight Arrow Connector 6">
          <a:extLst>
            <a:ext uri="{FF2B5EF4-FFF2-40B4-BE49-F238E27FC236}">
              <a16:creationId xmlns:a16="http://schemas.microsoft.com/office/drawing/2014/main" id="{13082F5F-927A-44AE-92E5-2060CAF80122}"/>
            </a:ext>
          </a:extLst>
        </xdr:cNvPr>
        <xdr:cNvCxnSpPr/>
      </xdr:nvCxnSpPr>
      <xdr:spPr>
        <a:xfrm>
          <a:off x="4606562" y="24265004"/>
          <a:ext cx="1124854" cy="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3</xdr:col>
      <xdr:colOff>276542</xdr:colOff>
      <xdr:row>120</xdr:row>
      <xdr:rowOff>157876</xdr:rowOff>
    </xdr:from>
    <xdr:to>
      <xdr:col>4</xdr:col>
      <xdr:colOff>381029</xdr:colOff>
      <xdr:row>120</xdr:row>
      <xdr:rowOff>157876</xdr:rowOff>
    </xdr:to>
    <xdr:cxnSp macro="">
      <xdr:nvCxnSpPr>
        <xdr:cNvPr id="8" name="Straight Arrow Connector 7">
          <a:extLst>
            <a:ext uri="{FF2B5EF4-FFF2-40B4-BE49-F238E27FC236}">
              <a16:creationId xmlns:a16="http://schemas.microsoft.com/office/drawing/2014/main" id="{272D1843-BA6E-4CDD-93ED-00880B956E35}"/>
            </a:ext>
          </a:extLst>
        </xdr:cNvPr>
        <xdr:cNvCxnSpPr/>
      </xdr:nvCxnSpPr>
      <xdr:spPr>
        <a:xfrm>
          <a:off x="4658042" y="22322551"/>
          <a:ext cx="1056987" cy="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454621</xdr:colOff>
      <xdr:row>119</xdr:row>
      <xdr:rowOff>81309</xdr:rowOff>
    </xdr:from>
    <xdr:to>
      <xdr:col>9</xdr:col>
      <xdr:colOff>242910</xdr:colOff>
      <xdr:row>122</xdr:row>
      <xdr:rowOff>174264</xdr:rowOff>
    </xdr:to>
    <xdr:sp macro="" textlink="">
      <xdr:nvSpPr>
        <xdr:cNvPr id="9" name="Rectangle 8">
          <a:extLst>
            <a:ext uri="{FF2B5EF4-FFF2-40B4-BE49-F238E27FC236}">
              <a16:creationId xmlns:a16="http://schemas.microsoft.com/office/drawing/2014/main" id="{74D38B5A-D799-48DE-BBED-4C718395C931}"/>
            </a:ext>
          </a:extLst>
        </xdr:cNvPr>
        <xdr:cNvSpPr/>
      </xdr:nvSpPr>
      <xdr:spPr>
        <a:xfrm>
          <a:off x="5788621" y="22084059"/>
          <a:ext cx="4369814" cy="569205"/>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t>A) en</a:t>
          </a:r>
          <a:r>
            <a:rPr lang="en-GB" sz="2000" baseline="0"/>
            <a:t> attente</a:t>
          </a:r>
          <a:endParaRPr lang="en-GB" sz="2000"/>
        </a:p>
      </xdr:txBody>
    </xdr:sp>
    <xdr:clientData/>
  </xdr:twoCellAnchor>
  <xdr:twoCellAnchor>
    <xdr:from>
      <xdr:col>4</xdr:col>
      <xdr:colOff>455825</xdr:colOff>
      <xdr:row>131</xdr:row>
      <xdr:rowOff>97442</xdr:rowOff>
    </xdr:from>
    <xdr:to>
      <xdr:col>9</xdr:col>
      <xdr:colOff>244114</xdr:colOff>
      <xdr:row>135</xdr:row>
      <xdr:rowOff>12268</xdr:rowOff>
    </xdr:to>
    <xdr:sp macro="" textlink="">
      <xdr:nvSpPr>
        <xdr:cNvPr id="10" name="Rectangle 9">
          <a:extLst>
            <a:ext uri="{FF2B5EF4-FFF2-40B4-BE49-F238E27FC236}">
              <a16:creationId xmlns:a16="http://schemas.microsoft.com/office/drawing/2014/main" id="{7529D43A-B61A-4997-A0A3-C7FBBA2B8514}"/>
            </a:ext>
          </a:extLst>
        </xdr:cNvPr>
        <xdr:cNvSpPr/>
      </xdr:nvSpPr>
      <xdr:spPr>
        <a:xfrm>
          <a:off x="5789825" y="24043292"/>
          <a:ext cx="4369814" cy="562526"/>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t>B) à discuter</a:t>
          </a:r>
        </a:p>
      </xdr:txBody>
    </xdr:sp>
    <xdr:clientData/>
  </xdr:twoCellAnchor>
  <xdr:twoCellAnchor>
    <xdr:from>
      <xdr:col>4</xdr:col>
      <xdr:colOff>481937</xdr:colOff>
      <xdr:row>142</xdr:row>
      <xdr:rowOff>84090</xdr:rowOff>
    </xdr:from>
    <xdr:to>
      <xdr:col>9</xdr:col>
      <xdr:colOff>270226</xdr:colOff>
      <xdr:row>145</xdr:row>
      <xdr:rowOff>171772</xdr:rowOff>
    </xdr:to>
    <xdr:sp macro="" textlink="">
      <xdr:nvSpPr>
        <xdr:cNvPr id="11" name="Rectangle 10">
          <a:extLst>
            <a:ext uri="{FF2B5EF4-FFF2-40B4-BE49-F238E27FC236}">
              <a16:creationId xmlns:a16="http://schemas.microsoft.com/office/drawing/2014/main" id="{870FB2FE-77BE-4FA1-AF27-502134AEBA72}"/>
            </a:ext>
          </a:extLst>
        </xdr:cNvPr>
        <xdr:cNvSpPr/>
      </xdr:nvSpPr>
      <xdr:spPr>
        <a:xfrm>
          <a:off x="5815937" y="25811115"/>
          <a:ext cx="4369814" cy="563932"/>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t>C) aide immédiate</a:t>
          </a:r>
        </a:p>
      </xdr:txBody>
    </xdr:sp>
    <xdr:clientData/>
  </xdr:twoCellAnchor>
  <xdr:twoCellAnchor>
    <xdr:from>
      <xdr:col>1</xdr:col>
      <xdr:colOff>2513608</xdr:colOff>
      <xdr:row>123</xdr:row>
      <xdr:rowOff>20403</xdr:rowOff>
    </xdr:from>
    <xdr:to>
      <xdr:col>1</xdr:col>
      <xdr:colOff>3054628</xdr:colOff>
      <xdr:row>124</xdr:row>
      <xdr:rowOff>73249</xdr:rowOff>
    </xdr:to>
    <xdr:sp macro="" textlink="">
      <xdr:nvSpPr>
        <xdr:cNvPr id="12" name="TextBox 11">
          <a:extLst>
            <a:ext uri="{FF2B5EF4-FFF2-40B4-BE49-F238E27FC236}">
              <a16:creationId xmlns:a16="http://schemas.microsoft.com/office/drawing/2014/main" id="{20E8302E-F041-4B39-8D30-1926048A4F06}"/>
            </a:ext>
          </a:extLst>
        </xdr:cNvPr>
        <xdr:cNvSpPr txBox="1"/>
      </xdr:nvSpPr>
      <xdr:spPr>
        <a:xfrm>
          <a:off x="2723158" y="22670853"/>
          <a:ext cx="541020" cy="2147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Oui</a:t>
          </a:r>
        </a:p>
      </xdr:txBody>
    </xdr:sp>
    <xdr:clientData/>
  </xdr:twoCellAnchor>
  <xdr:twoCellAnchor>
    <xdr:from>
      <xdr:col>1</xdr:col>
      <xdr:colOff>2521228</xdr:colOff>
      <xdr:row>129</xdr:row>
      <xdr:rowOff>40793</xdr:rowOff>
    </xdr:from>
    <xdr:to>
      <xdr:col>1</xdr:col>
      <xdr:colOff>3062248</xdr:colOff>
      <xdr:row>130</xdr:row>
      <xdr:rowOff>93639</xdr:rowOff>
    </xdr:to>
    <xdr:sp macro="" textlink="">
      <xdr:nvSpPr>
        <xdr:cNvPr id="13" name="TextBox 12">
          <a:extLst>
            <a:ext uri="{FF2B5EF4-FFF2-40B4-BE49-F238E27FC236}">
              <a16:creationId xmlns:a16="http://schemas.microsoft.com/office/drawing/2014/main" id="{D4D90926-B784-4C45-8330-0102701F54F2}"/>
            </a:ext>
          </a:extLst>
        </xdr:cNvPr>
        <xdr:cNvSpPr txBox="1"/>
      </xdr:nvSpPr>
      <xdr:spPr>
        <a:xfrm>
          <a:off x="2730778" y="23662793"/>
          <a:ext cx="541020" cy="2147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Oui</a:t>
          </a:r>
        </a:p>
      </xdr:txBody>
    </xdr:sp>
    <xdr:clientData/>
  </xdr:twoCellAnchor>
  <xdr:twoCellAnchor>
    <xdr:from>
      <xdr:col>1</xdr:col>
      <xdr:colOff>2536468</xdr:colOff>
      <xdr:row>135</xdr:row>
      <xdr:rowOff>119520</xdr:rowOff>
    </xdr:from>
    <xdr:to>
      <xdr:col>1</xdr:col>
      <xdr:colOff>3077488</xdr:colOff>
      <xdr:row>136</xdr:row>
      <xdr:rowOff>174988</xdr:rowOff>
    </xdr:to>
    <xdr:sp macro="" textlink="">
      <xdr:nvSpPr>
        <xdr:cNvPr id="14" name="TextBox 13">
          <a:extLst>
            <a:ext uri="{FF2B5EF4-FFF2-40B4-BE49-F238E27FC236}">
              <a16:creationId xmlns:a16="http://schemas.microsoft.com/office/drawing/2014/main" id="{B3A10B91-1B6D-4BB5-B40E-35C3B515F6D6}"/>
            </a:ext>
          </a:extLst>
        </xdr:cNvPr>
        <xdr:cNvSpPr txBox="1"/>
      </xdr:nvSpPr>
      <xdr:spPr>
        <a:xfrm>
          <a:off x="2746018" y="24713070"/>
          <a:ext cx="541020" cy="2078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Oui</a:t>
          </a:r>
        </a:p>
      </xdr:txBody>
    </xdr:sp>
    <xdr:clientData/>
  </xdr:twoCellAnchor>
  <xdr:twoCellAnchor>
    <xdr:from>
      <xdr:col>1</xdr:col>
      <xdr:colOff>2512953</xdr:colOff>
      <xdr:row>142</xdr:row>
      <xdr:rowOff>65426</xdr:rowOff>
    </xdr:from>
    <xdr:to>
      <xdr:col>1</xdr:col>
      <xdr:colOff>3053973</xdr:colOff>
      <xdr:row>143</xdr:row>
      <xdr:rowOff>120895</xdr:rowOff>
    </xdr:to>
    <xdr:sp macro="" textlink="">
      <xdr:nvSpPr>
        <xdr:cNvPr id="15" name="TextBox 14">
          <a:extLst>
            <a:ext uri="{FF2B5EF4-FFF2-40B4-BE49-F238E27FC236}">
              <a16:creationId xmlns:a16="http://schemas.microsoft.com/office/drawing/2014/main" id="{35BEDEA1-8980-4C43-B311-5999C9BCFDE9}"/>
            </a:ext>
          </a:extLst>
        </xdr:cNvPr>
        <xdr:cNvSpPr txBox="1"/>
      </xdr:nvSpPr>
      <xdr:spPr>
        <a:xfrm>
          <a:off x="2722503" y="25792451"/>
          <a:ext cx="541020" cy="2173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Oui</a:t>
          </a:r>
        </a:p>
      </xdr:txBody>
    </xdr:sp>
    <xdr:clientData/>
  </xdr:twoCellAnchor>
  <xdr:twoCellAnchor>
    <xdr:from>
      <xdr:col>3</xdr:col>
      <xdr:colOff>283868</xdr:colOff>
      <xdr:row>119</xdr:row>
      <xdr:rowOff>53925</xdr:rowOff>
    </xdr:from>
    <xdr:to>
      <xdr:col>3</xdr:col>
      <xdr:colOff>824888</xdr:colOff>
      <xdr:row>120</xdr:row>
      <xdr:rowOff>106771</xdr:rowOff>
    </xdr:to>
    <xdr:sp macro="" textlink="">
      <xdr:nvSpPr>
        <xdr:cNvPr id="16" name="TextBox 15">
          <a:extLst>
            <a:ext uri="{FF2B5EF4-FFF2-40B4-BE49-F238E27FC236}">
              <a16:creationId xmlns:a16="http://schemas.microsoft.com/office/drawing/2014/main" id="{7F3E68F2-DABF-4A97-9CA5-C78EB6B2990C}"/>
            </a:ext>
          </a:extLst>
        </xdr:cNvPr>
        <xdr:cNvSpPr txBox="1"/>
      </xdr:nvSpPr>
      <xdr:spPr>
        <a:xfrm>
          <a:off x="4665368" y="22056675"/>
          <a:ext cx="541020" cy="2147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Non</a:t>
          </a:r>
        </a:p>
      </xdr:txBody>
    </xdr:sp>
    <xdr:clientData/>
  </xdr:twoCellAnchor>
  <xdr:twoCellAnchor>
    <xdr:from>
      <xdr:col>3</xdr:col>
      <xdr:colOff>254611</xdr:colOff>
      <xdr:row>125</xdr:row>
      <xdr:rowOff>53665</xdr:rowOff>
    </xdr:from>
    <xdr:to>
      <xdr:col>3</xdr:col>
      <xdr:colOff>795631</xdr:colOff>
      <xdr:row>126</xdr:row>
      <xdr:rowOff>106512</xdr:rowOff>
    </xdr:to>
    <xdr:sp macro="" textlink="">
      <xdr:nvSpPr>
        <xdr:cNvPr id="17" name="TextBox 16">
          <a:extLst>
            <a:ext uri="{FF2B5EF4-FFF2-40B4-BE49-F238E27FC236}">
              <a16:creationId xmlns:a16="http://schemas.microsoft.com/office/drawing/2014/main" id="{DFDC077D-E896-4D87-9BC5-C32D10CFD339}"/>
            </a:ext>
          </a:extLst>
        </xdr:cNvPr>
        <xdr:cNvSpPr txBox="1"/>
      </xdr:nvSpPr>
      <xdr:spPr>
        <a:xfrm>
          <a:off x="4636111" y="23027965"/>
          <a:ext cx="541020" cy="2147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Non</a:t>
          </a:r>
        </a:p>
      </xdr:txBody>
    </xdr:sp>
    <xdr:clientData/>
  </xdr:twoCellAnchor>
  <xdr:twoCellAnchor>
    <xdr:from>
      <xdr:col>3</xdr:col>
      <xdr:colOff>262807</xdr:colOff>
      <xdr:row>131</xdr:row>
      <xdr:rowOff>74624</xdr:rowOff>
    </xdr:from>
    <xdr:to>
      <xdr:col>3</xdr:col>
      <xdr:colOff>803827</xdr:colOff>
      <xdr:row>132</xdr:row>
      <xdr:rowOff>127471</xdr:rowOff>
    </xdr:to>
    <xdr:sp macro="" textlink="">
      <xdr:nvSpPr>
        <xdr:cNvPr id="18" name="TextBox 17">
          <a:extLst>
            <a:ext uri="{FF2B5EF4-FFF2-40B4-BE49-F238E27FC236}">
              <a16:creationId xmlns:a16="http://schemas.microsoft.com/office/drawing/2014/main" id="{04A9A08D-24E4-49B6-9F1D-CD328E9B7EE1}"/>
            </a:ext>
          </a:extLst>
        </xdr:cNvPr>
        <xdr:cNvSpPr txBox="1"/>
      </xdr:nvSpPr>
      <xdr:spPr>
        <a:xfrm>
          <a:off x="4644307" y="24020474"/>
          <a:ext cx="541020" cy="2147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Non</a:t>
          </a:r>
        </a:p>
      </xdr:txBody>
    </xdr:sp>
    <xdr:clientData/>
  </xdr:twoCellAnchor>
  <xdr:twoCellAnchor>
    <xdr:from>
      <xdr:col>3</xdr:col>
      <xdr:colOff>284113</xdr:colOff>
      <xdr:row>138</xdr:row>
      <xdr:rowOff>20699</xdr:rowOff>
    </xdr:from>
    <xdr:to>
      <xdr:col>3</xdr:col>
      <xdr:colOff>825133</xdr:colOff>
      <xdr:row>139</xdr:row>
      <xdr:rowOff>73545</xdr:rowOff>
    </xdr:to>
    <xdr:sp macro="" textlink="">
      <xdr:nvSpPr>
        <xdr:cNvPr id="19" name="TextBox 18">
          <a:extLst>
            <a:ext uri="{FF2B5EF4-FFF2-40B4-BE49-F238E27FC236}">
              <a16:creationId xmlns:a16="http://schemas.microsoft.com/office/drawing/2014/main" id="{5B14CF91-BE43-4B9C-B49B-D74ADDA7200C}"/>
            </a:ext>
          </a:extLst>
        </xdr:cNvPr>
        <xdr:cNvSpPr txBox="1"/>
      </xdr:nvSpPr>
      <xdr:spPr>
        <a:xfrm>
          <a:off x="4665613" y="25100024"/>
          <a:ext cx="541020" cy="2147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rPr>
            <a:t>Non</a:t>
          </a:r>
        </a:p>
      </xdr:txBody>
    </xdr:sp>
    <xdr:clientData/>
  </xdr:twoCellAnchor>
  <xdr:twoCellAnchor>
    <xdr:from>
      <xdr:col>3</xdr:col>
      <xdr:colOff>254616</xdr:colOff>
      <xdr:row>134</xdr:row>
      <xdr:rowOff>15464</xdr:rowOff>
    </xdr:from>
    <xdr:to>
      <xdr:col>4</xdr:col>
      <xdr:colOff>397417</xdr:colOff>
      <xdr:row>139</xdr:row>
      <xdr:rowOff>132621</xdr:rowOff>
    </xdr:to>
    <xdr:cxnSp macro="">
      <xdr:nvCxnSpPr>
        <xdr:cNvPr id="20" name="Connector: Elbow 19">
          <a:extLst>
            <a:ext uri="{FF2B5EF4-FFF2-40B4-BE49-F238E27FC236}">
              <a16:creationId xmlns:a16="http://schemas.microsoft.com/office/drawing/2014/main" id="{4C9243A0-7171-46F7-9081-9093845F606B}"/>
            </a:ext>
          </a:extLst>
        </xdr:cNvPr>
        <xdr:cNvCxnSpPr/>
      </xdr:nvCxnSpPr>
      <xdr:spPr>
        <a:xfrm flipV="1">
          <a:off x="4636116" y="24447089"/>
          <a:ext cx="1095301" cy="926782"/>
        </a:xfrm>
        <a:prstGeom prst="bentConnector3">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3098628</xdr:colOff>
      <xdr:row>142</xdr:row>
      <xdr:rowOff>24296</xdr:rowOff>
    </xdr:from>
    <xdr:to>
      <xdr:col>4</xdr:col>
      <xdr:colOff>331868</xdr:colOff>
      <xdr:row>144</xdr:row>
      <xdr:rowOff>69520</xdr:rowOff>
    </xdr:to>
    <xdr:cxnSp macro="">
      <xdr:nvCxnSpPr>
        <xdr:cNvPr id="21" name="Connector: Elbow 20">
          <a:extLst>
            <a:ext uri="{FF2B5EF4-FFF2-40B4-BE49-F238E27FC236}">
              <a16:creationId xmlns:a16="http://schemas.microsoft.com/office/drawing/2014/main" id="{EBCE205D-6F1D-482D-8489-978ABC17E9A3}"/>
            </a:ext>
          </a:extLst>
        </xdr:cNvPr>
        <xdr:cNvCxnSpPr/>
      </xdr:nvCxnSpPr>
      <xdr:spPr>
        <a:xfrm>
          <a:off x="3308178" y="25751321"/>
          <a:ext cx="2357690" cy="369074"/>
        </a:xfrm>
        <a:prstGeom prst="bentConnector3">
          <a:avLst>
            <a:gd name="adj1" fmla="val 340"/>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3180091</xdr:colOff>
      <xdr:row>122</xdr:row>
      <xdr:rowOff>128650</xdr:rowOff>
    </xdr:from>
    <xdr:to>
      <xdr:col>1</xdr:col>
      <xdr:colOff>3180091</xdr:colOff>
      <xdr:row>124</xdr:row>
      <xdr:rowOff>118025</xdr:rowOff>
    </xdr:to>
    <xdr:cxnSp macro="">
      <xdr:nvCxnSpPr>
        <xdr:cNvPr id="22" name="Straight Arrow Connector 21">
          <a:extLst>
            <a:ext uri="{FF2B5EF4-FFF2-40B4-BE49-F238E27FC236}">
              <a16:creationId xmlns:a16="http://schemas.microsoft.com/office/drawing/2014/main" id="{D7E46896-5AF3-47F9-9E3C-EB3C73F09651}"/>
            </a:ext>
          </a:extLst>
        </xdr:cNvPr>
        <xdr:cNvCxnSpPr/>
      </xdr:nvCxnSpPr>
      <xdr:spPr>
        <a:xfrm>
          <a:off x="3389641" y="22617175"/>
          <a:ext cx="0" cy="31322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3153587</xdr:colOff>
      <xdr:row>129</xdr:row>
      <xdr:rowOff>18038</xdr:rowOff>
    </xdr:from>
    <xdr:to>
      <xdr:col>1</xdr:col>
      <xdr:colOff>3153587</xdr:colOff>
      <xdr:row>131</xdr:row>
      <xdr:rowOff>7412</xdr:rowOff>
    </xdr:to>
    <xdr:cxnSp macro="">
      <xdr:nvCxnSpPr>
        <xdr:cNvPr id="23" name="Straight Arrow Connector 22">
          <a:extLst>
            <a:ext uri="{FF2B5EF4-FFF2-40B4-BE49-F238E27FC236}">
              <a16:creationId xmlns:a16="http://schemas.microsoft.com/office/drawing/2014/main" id="{089978DA-572C-4B88-9110-D105D96BBB28}"/>
            </a:ext>
          </a:extLst>
        </xdr:cNvPr>
        <xdr:cNvCxnSpPr/>
      </xdr:nvCxnSpPr>
      <xdr:spPr>
        <a:xfrm>
          <a:off x="3363137" y="23640038"/>
          <a:ext cx="0" cy="313224"/>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3146961</xdr:colOff>
      <xdr:row>135</xdr:row>
      <xdr:rowOff>139103</xdr:rowOff>
    </xdr:from>
    <xdr:to>
      <xdr:col>1</xdr:col>
      <xdr:colOff>3146961</xdr:colOff>
      <xdr:row>137</xdr:row>
      <xdr:rowOff>128479</xdr:rowOff>
    </xdr:to>
    <xdr:cxnSp macro="">
      <xdr:nvCxnSpPr>
        <xdr:cNvPr id="24" name="Straight Arrow Connector 23">
          <a:extLst>
            <a:ext uri="{FF2B5EF4-FFF2-40B4-BE49-F238E27FC236}">
              <a16:creationId xmlns:a16="http://schemas.microsoft.com/office/drawing/2014/main" id="{2A02F14F-DB31-4067-9C87-33BE0945D203}"/>
            </a:ext>
          </a:extLst>
        </xdr:cNvPr>
        <xdr:cNvCxnSpPr/>
      </xdr:nvCxnSpPr>
      <xdr:spPr>
        <a:xfrm>
          <a:off x="3356511" y="24732653"/>
          <a:ext cx="0" cy="313226"/>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e.ch/covid-19-mesures-soutien-au-domaine-culturel/acteurs-actrices-culturels-indemnisation-urgence" TargetMode="External"/><Relationship Id="rId2" Type="http://schemas.openxmlformats.org/officeDocument/2006/relationships/hyperlink" Target="https://www.ge.ch/covid-19-mesures-soutien-au-domaine-culturel/acteurs-actrices-culturels-indemnisation-urgence" TargetMode="External"/><Relationship Id="rId1" Type="http://schemas.openxmlformats.org/officeDocument/2006/relationships/hyperlink" Target="mailto:culture.occs@etat.ge.c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ge.ch/covid-19-mesures-soutien-au-domaine-culturel/acteurs-actrices-culturels-indemnisation-urgen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20culture.occs@etat.ge.ch"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
  <sheetViews>
    <sheetView showGridLines="0" topLeftCell="A7" zoomScaleNormal="100" zoomScaleSheetLayoutView="115" workbookViewId="0">
      <selection activeCell="L16" sqref="L16"/>
    </sheetView>
  </sheetViews>
  <sheetFormatPr baseColWidth="10" defaultColWidth="9.140625" defaultRowHeight="14.25"/>
  <cols>
    <col min="1" max="1" width="4.28515625" style="22" customWidth="1"/>
    <col min="2" max="2" width="4.7109375" style="22" customWidth="1"/>
    <col min="3" max="3" width="15.28515625" style="22" customWidth="1"/>
    <col min="4" max="4" width="12.85546875" style="22" customWidth="1"/>
    <col min="5" max="5" width="15" style="22" customWidth="1"/>
    <col min="6" max="8" width="9" style="22" customWidth="1"/>
    <col min="9" max="9" width="26.85546875" style="23" customWidth="1"/>
    <col min="10" max="10" width="3.7109375" style="22" customWidth="1"/>
    <col min="11" max="16384" width="9.140625" style="22"/>
  </cols>
  <sheetData>
    <row r="1" spans="1:10" s="1" customFormat="1">
      <c r="H1" s="616" t="s">
        <v>242</v>
      </c>
      <c r="I1" s="616"/>
      <c r="J1" s="616"/>
    </row>
    <row r="2" spans="1:10" s="1" customFormat="1">
      <c r="H2" s="616" t="s">
        <v>257</v>
      </c>
      <c r="I2" s="616"/>
      <c r="J2" s="616"/>
    </row>
    <row r="3" spans="1:10" s="1" customFormat="1"/>
    <row r="4" spans="1:10" s="1" customFormat="1">
      <c r="I4" s="2"/>
    </row>
    <row r="5" spans="1:10" s="1" customFormat="1" ht="19.5" customHeight="1">
      <c r="I5" s="2"/>
    </row>
    <row r="6" spans="1:10" s="1" customFormat="1" ht="10.5" customHeight="1">
      <c r="I6" s="2"/>
    </row>
    <row r="7" spans="1:10" s="1" customFormat="1" ht="15.75">
      <c r="A7" s="3" t="s">
        <v>158</v>
      </c>
      <c r="B7" s="4"/>
      <c r="I7" s="2"/>
    </row>
    <row r="8" spans="1:10" s="1" customFormat="1" ht="15.75">
      <c r="A8" s="165" t="s">
        <v>405</v>
      </c>
      <c r="B8" s="4"/>
      <c r="I8" s="2"/>
    </row>
    <row r="9" spans="1:10" s="1" customFormat="1" ht="15.75">
      <c r="A9" s="3" t="s">
        <v>428</v>
      </c>
      <c r="B9" s="4"/>
      <c r="I9" s="2"/>
    </row>
    <row r="10" spans="1:10" s="1" customFormat="1" ht="29.25" customHeight="1" thickBot="1">
      <c r="A10" s="4"/>
      <c r="B10" s="4"/>
      <c r="I10" s="2"/>
    </row>
    <row r="11" spans="1:10" s="1" customFormat="1" ht="15.75" customHeight="1">
      <c r="A11" s="5"/>
      <c r="B11" s="6"/>
      <c r="C11" s="7"/>
      <c r="D11" s="7"/>
      <c r="E11" s="7"/>
      <c r="F11" s="7"/>
      <c r="G11" s="7"/>
      <c r="H11" s="7"/>
      <c r="I11" s="8"/>
      <c r="J11" s="9"/>
    </row>
    <row r="12" spans="1:10" s="1" customFormat="1" ht="21.75">
      <c r="A12" s="167" t="s">
        <v>0</v>
      </c>
      <c r="B12" s="168"/>
      <c r="H12" s="111" t="s">
        <v>6</v>
      </c>
      <c r="I12" s="112"/>
      <c r="J12" s="10"/>
    </row>
    <row r="13" spans="1:10" s="13" customFormat="1" ht="55.5" customHeight="1">
      <c r="A13" s="11" t="s">
        <v>7</v>
      </c>
      <c r="B13" s="625" t="s">
        <v>145</v>
      </c>
      <c r="C13" s="625"/>
      <c r="D13" s="625"/>
      <c r="E13" s="625"/>
      <c r="F13" s="625"/>
      <c r="G13" s="625"/>
      <c r="H13" s="625"/>
      <c r="I13" s="169" t="s">
        <v>259</v>
      </c>
      <c r="J13" s="12"/>
    </row>
    <row r="14" spans="1:10" s="13" customFormat="1" ht="55.5" customHeight="1">
      <c r="A14" s="11" t="s">
        <v>8</v>
      </c>
      <c r="B14" s="625" t="s">
        <v>261</v>
      </c>
      <c r="C14" s="625"/>
      <c r="D14" s="625"/>
      <c r="E14" s="625"/>
      <c r="F14" s="625"/>
      <c r="G14" s="625"/>
      <c r="H14" s="625"/>
      <c r="I14" s="170" t="s">
        <v>298</v>
      </c>
      <c r="J14" s="12"/>
    </row>
    <row r="15" spans="1:10" s="13" customFormat="1" ht="55.5" customHeight="1">
      <c r="A15" s="11" t="s">
        <v>9</v>
      </c>
      <c r="B15" s="619" t="s">
        <v>262</v>
      </c>
      <c r="C15" s="619"/>
      <c r="D15" s="619"/>
      <c r="E15" s="619"/>
      <c r="F15" s="619"/>
      <c r="G15" s="619"/>
      <c r="H15" s="619"/>
      <c r="I15" s="170" t="s">
        <v>68</v>
      </c>
      <c r="J15" s="12"/>
    </row>
    <row r="16" spans="1:10" s="13" customFormat="1" ht="55.5" customHeight="1">
      <c r="A16" s="11" t="s">
        <v>12</v>
      </c>
      <c r="B16" s="619" t="s">
        <v>10</v>
      </c>
      <c r="C16" s="619"/>
      <c r="D16" s="619"/>
      <c r="E16" s="619"/>
      <c r="F16" s="619"/>
      <c r="G16" s="619"/>
      <c r="H16" s="619"/>
      <c r="I16" s="170" t="s">
        <v>11</v>
      </c>
      <c r="J16" s="12"/>
    </row>
    <row r="17" spans="1:10" s="13" customFormat="1" ht="55.5" customHeight="1">
      <c r="A17" s="11" t="s">
        <v>14</v>
      </c>
      <c r="B17" s="625" t="s">
        <v>13</v>
      </c>
      <c r="C17" s="625"/>
      <c r="D17" s="625"/>
      <c r="E17" s="625"/>
      <c r="F17" s="625"/>
      <c r="G17" s="625"/>
      <c r="H17" s="625"/>
      <c r="J17" s="12"/>
    </row>
    <row r="18" spans="1:10" s="13" customFormat="1" ht="55.5" customHeight="1">
      <c r="A18" s="11" t="s">
        <v>69</v>
      </c>
      <c r="B18" s="619" t="s">
        <v>15</v>
      </c>
      <c r="C18" s="619"/>
      <c r="D18" s="619"/>
      <c r="E18" s="619"/>
      <c r="F18" s="619"/>
      <c r="G18" s="626" t="s">
        <v>16</v>
      </c>
      <c r="H18" s="626"/>
      <c r="I18" s="626"/>
      <c r="J18" s="12"/>
    </row>
    <row r="19" spans="1:10" s="13" customFormat="1" ht="26.25" customHeight="1">
      <c r="A19" s="14"/>
      <c r="B19" s="15" t="s">
        <v>17</v>
      </c>
      <c r="C19" s="617" t="s">
        <v>243</v>
      </c>
      <c r="D19" s="617"/>
      <c r="E19" s="617"/>
      <c r="F19" s="617"/>
      <c r="G19" s="617"/>
      <c r="H19" s="617"/>
      <c r="I19" s="617"/>
      <c r="J19" s="12"/>
    </row>
    <row r="20" spans="1:10" s="13" customFormat="1" ht="26.25" customHeight="1">
      <c r="A20" s="14"/>
      <c r="B20" s="15" t="s">
        <v>18</v>
      </c>
      <c r="C20" s="618" t="s">
        <v>323</v>
      </c>
      <c r="D20" s="618"/>
      <c r="E20" s="618"/>
      <c r="F20" s="618"/>
      <c r="G20" s="618"/>
      <c r="H20" s="618"/>
      <c r="I20" s="618"/>
      <c r="J20" s="12"/>
    </row>
    <row r="21" spans="1:10" s="13" customFormat="1" ht="26.25" customHeight="1">
      <c r="A21" s="16"/>
      <c r="B21" s="15" t="s">
        <v>19</v>
      </c>
      <c r="C21" s="618" t="s">
        <v>324</v>
      </c>
      <c r="D21" s="618"/>
      <c r="E21" s="618"/>
      <c r="F21" s="618"/>
      <c r="G21" s="618"/>
      <c r="H21" s="618"/>
      <c r="I21" s="170" t="s">
        <v>20</v>
      </c>
      <c r="J21" s="171"/>
    </row>
    <row r="22" spans="1:10" s="13" customFormat="1" ht="26.25" customHeight="1">
      <c r="A22" s="16"/>
      <c r="B22" s="15"/>
      <c r="C22" s="146"/>
      <c r="D22" s="146"/>
      <c r="E22" s="146"/>
      <c r="F22" s="146"/>
      <c r="G22" s="146"/>
      <c r="H22" s="146"/>
      <c r="I22" s="170"/>
      <c r="J22" s="171"/>
    </row>
    <row r="23" spans="1:10" customFormat="1" ht="22.9" customHeight="1">
      <c r="A23" s="623" t="s">
        <v>256</v>
      </c>
      <c r="B23" s="623"/>
      <c r="C23" s="623"/>
      <c r="D23" s="623"/>
      <c r="E23" s="623"/>
      <c r="F23" s="623"/>
      <c r="G23" s="623"/>
      <c r="H23" s="623"/>
      <c r="I23" s="623"/>
      <c r="J23" s="624"/>
    </row>
    <row r="24" spans="1:10" customFormat="1" ht="17.45" customHeight="1">
      <c r="A24" s="620" t="s">
        <v>260</v>
      </c>
      <c r="B24" s="621"/>
      <c r="C24" s="621"/>
      <c r="D24" s="621"/>
      <c r="E24" s="621"/>
      <c r="F24" s="621"/>
      <c r="G24" s="621"/>
      <c r="H24" s="621"/>
      <c r="I24" s="621"/>
      <c r="J24" s="622"/>
    </row>
    <row r="25" spans="1:10" s="1" customFormat="1" ht="15.75" thickBot="1">
      <c r="A25" s="17"/>
      <c r="B25" s="18"/>
      <c r="C25" s="19"/>
      <c r="D25" s="19"/>
      <c r="E25" s="19"/>
      <c r="F25" s="19"/>
      <c r="G25" s="19"/>
      <c r="H25" s="19"/>
      <c r="I25" s="20"/>
      <c r="J25" s="21"/>
    </row>
  </sheetData>
  <sheetProtection algorithmName="SHA-512" hashValue="OP9ick4TRKW8/OhwQmv6FGVUJSugbM328T0StCHuoq4Y5RbQTp4dZsqO0hs78utMGCZhYQ3uFXGGvratLv4/Zw==" saltValue="PSyymYpig4aQCAYgBnjTUw==" spinCount="100000" sheet="1" objects="1" scenarios="1"/>
  <mergeCells count="14">
    <mergeCell ref="A24:J24"/>
    <mergeCell ref="A23:J23"/>
    <mergeCell ref="C21:H21"/>
    <mergeCell ref="B13:H13"/>
    <mergeCell ref="B14:H14"/>
    <mergeCell ref="B16:H16"/>
    <mergeCell ref="B17:H17"/>
    <mergeCell ref="B18:F18"/>
    <mergeCell ref="G18:I18"/>
    <mergeCell ref="H1:J1"/>
    <mergeCell ref="H2:J2"/>
    <mergeCell ref="C19:I19"/>
    <mergeCell ref="C20:I20"/>
    <mergeCell ref="B15:H15"/>
  </mergeCells>
  <hyperlinks>
    <hyperlink ref="G18" r:id="rId1" xr:uid="{00000000-0004-0000-0000-000000000000}"/>
    <hyperlink ref="I14" location="Demande!A1" display="Demande" xr:uid="{00000000-0004-0000-0000-000001000000}"/>
    <hyperlink ref="I16" location="Attestation!G15" display="Attestation" xr:uid="{00000000-0004-0000-0000-000002000000}"/>
    <hyperlink ref="I21" location="Annexes!A1" display="Annexes" xr:uid="{00000000-0004-0000-0000-000003000000}"/>
    <hyperlink ref="H1" location="Demande!A1" display="Aller à la Demande" xr:uid="{00000000-0004-0000-0000-000004000000}"/>
    <hyperlink ref="H2" location="Attestation!A1" display="Aller à l'Attestation" xr:uid="{00000000-0004-0000-0000-000005000000}"/>
    <hyperlink ref="I15" location="'Calcul Dommage'!A1" display="Calcul Dommage" xr:uid="{00000000-0004-0000-0000-000006000000}"/>
    <hyperlink ref="H1:J1" location="Demande!A1" display="Aller aux renseignements généraux" xr:uid="{00000000-0004-0000-0000-000007000000}"/>
    <hyperlink ref="A24" r:id="rId2" xr:uid="{00000000-0004-0000-0000-000008000000}"/>
    <hyperlink ref="I13" r:id="rId3" xr:uid="{00000000-0004-0000-0000-000009000000}"/>
  </hyperlinks>
  <pageMargins left="0.70866141732283472" right="0.70866141732283472" top="0.74803149606299213" bottom="0.74803149606299213" header="0.31496062992125984" footer="0.31496062992125984"/>
  <pageSetup paperSize="9" scale="81" orientation="portrait" r:id="rId4"/>
  <headerFooter>
    <oddFooter>&amp;L&amp;F &amp;C&amp;A&amp;R&amp;P/&amp;N</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ED4"/>
  <sheetViews>
    <sheetView workbookViewId="0">
      <selection activeCell="A4" sqref="A4"/>
    </sheetView>
  </sheetViews>
  <sheetFormatPr baseColWidth="10" defaultColWidth="9.140625" defaultRowHeight="12.75"/>
  <cols>
    <col min="2" max="7" width="11.42578125" customWidth="1"/>
    <col min="8" max="8" width="12.85546875" bestFit="1" customWidth="1"/>
    <col min="9" max="9" width="20.28515625" bestFit="1" customWidth="1"/>
    <col min="10" max="10" width="8.7109375" bestFit="1" customWidth="1"/>
    <col min="11" max="11" width="8" bestFit="1" customWidth="1"/>
    <col min="12" max="12" width="12.140625" bestFit="1" customWidth="1"/>
    <col min="13" max="13" width="20.42578125" bestFit="1" customWidth="1"/>
    <col min="15" max="15" width="14.140625" bestFit="1" customWidth="1"/>
    <col min="16" max="17" width="10.140625" bestFit="1" customWidth="1"/>
    <col min="26" max="26" width="35.7109375" style="60" customWidth="1"/>
    <col min="27" max="38" width="9.140625" style="60"/>
    <col min="46" max="46" width="10.140625" bestFit="1" customWidth="1"/>
    <col min="47" max="47" width="12.5703125" customWidth="1"/>
    <col min="48" max="48" width="10.140625" bestFit="1" customWidth="1"/>
    <col min="52" max="52" width="11.85546875" customWidth="1"/>
    <col min="54" max="54" width="10.140625" bestFit="1" customWidth="1"/>
    <col min="58" max="58" width="10.140625" bestFit="1" customWidth="1"/>
    <col min="60" max="60" width="10.140625" bestFit="1" customWidth="1"/>
    <col min="64" max="66" width="10.140625" bestFit="1" customWidth="1"/>
    <col min="70" max="70" width="10.140625" bestFit="1" customWidth="1"/>
    <col min="72" max="72" width="10.140625" bestFit="1" customWidth="1"/>
    <col min="77" max="77" width="10.140625" bestFit="1" customWidth="1"/>
    <col min="79" max="79" width="10.140625" bestFit="1" customWidth="1"/>
    <col min="89" max="90" width="10.140625" bestFit="1" customWidth="1"/>
  </cols>
  <sheetData>
    <row r="1" spans="1:134">
      <c r="A1">
        <v>1</v>
      </c>
      <c r="B1">
        <v>2</v>
      </c>
      <c r="C1">
        <v>3</v>
      </c>
      <c r="D1">
        <v>4</v>
      </c>
      <c r="E1" s="109">
        <v>5</v>
      </c>
      <c r="F1" s="109">
        <v>6</v>
      </c>
      <c r="G1" s="109">
        <v>7</v>
      </c>
      <c r="H1" s="109">
        <v>8</v>
      </c>
      <c r="I1" s="109">
        <v>9</v>
      </c>
      <c r="J1" s="109">
        <v>10</v>
      </c>
      <c r="K1" s="109">
        <v>11</v>
      </c>
      <c r="L1" s="109">
        <v>12</v>
      </c>
      <c r="M1" s="109">
        <v>13</v>
      </c>
      <c r="N1" s="109">
        <v>14</v>
      </c>
      <c r="O1" s="109">
        <v>15</v>
      </c>
      <c r="P1" s="109">
        <v>16</v>
      </c>
      <c r="Q1" s="109">
        <v>17</v>
      </c>
      <c r="R1" s="109">
        <v>18</v>
      </c>
      <c r="S1" s="109">
        <v>19</v>
      </c>
      <c r="T1" s="109">
        <v>20</v>
      </c>
      <c r="U1" s="109">
        <v>21</v>
      </c>
      <c r="V1" s="109">
        <v>22</v>
      </c>
      <c r="W1" s="109">
        <v>23</v>
      </c>
      <c r="X1" s="109">
        <v>24</v>
      </c>
      <c r="Y1" s="109">
        <v>25</v>
      </c>
      <c r="Z1" s="109">
        <v>26</v>
      </c>
      <c r="AA1" s="109">
        <v>27</v>
      </c>
      <c r="AB1" s="109">
        <v>28</v>
      </c>
      <c r="AC1" s="109">
        <v>29</v>
      </c>
      <c r="AD1" s="109">
        <v>30</v>
      </c>
      <c r="AE1" s="109">
        <v>31</v>
      </c>
      <c r="AF1" s="109">
        <v>32</v>
      </c>
      <c r="AG1" s="109">
        <v>33</v>
      </c>
      <c r="AH1" s="109">
        <v>34</v>
      </c>
      <c r="AI1" s="109">
        <v>35</v>
      </c>
      <c r="AJ1" s="109">
        <v>36</v>
      </c>
      <c r="AK1" s="109">
        <v>37</v>
      </c>
      <c r="AL1" s="109">
        <v>38</v>
      </c>
      <c r="AM1" s="109">
        <v>39</v>
      </c>
      <c r="AN1" s="109">
        <v>40</v>
      </c>
      <c r="AO1" s="109">
        <v>41</v>
      </c>
      <c r="AP1" s="109">
        <v>42</v>
      </c>
      <c r="AQ1" s="109">
        <v>43</v>
      </c>
      <c r="AR1" s="109">
        <v>44</v>
      </c>
      <c r="AS1" s="109">
        <v>45</v>
      </c>
      <c r="AT1" s="109">
        <v>46</v>
      </c>
      <c r="AU1" s="109">
        <v>47</v>
      </c>
      <c r="AV1" s="109">
        <v>48</v>
      </c>
      <c r="AW1" s="109">
        <v>49</v>
      </c>
      <c r="AX1" s="109">
        <v>50</v>
      </c>
      <c r="AY1" s="109">
        <v>51</v>
      </c>
      <c r="AZ1" s="109">
        <v>52</v>
      </c>
      <c r="BA1" s="109">
        <v>53</v>
      </c>
      <c r="BB1" s="109">
        <v>54</v>
      </c>
      <c r="BC1" s="109">
        <v>55</v>
      </c>
      <c r="BD1" s="109">
        <v>56</v>
      </c>
      <c r="BE1" s="109">
        <v>57</v>
      </c>
      <c r="BF1" s="109">
        <v>58</v>
      </c>
      <c r="BG1" s="109">
        <v>59</v>
      </c>
      <c r="BH1" s="109">
        <v>60</v>
      </c>
      <c r="BI1" s="109">
        <v>61</v>
      </c>
      <c r="BJ1" s="109">
        <v>62</v>
      </c>
      <c r="BK1" s="109">
        <v>63</v>
      </c>
      <c r="BL1" s="109">
        <v>64</v>
      </c>
      <c r="BM1" s="109">
        <v>65</v>
      </c>
      <c r="BN1" s="109">
        <v>66</v>
      </c>
      <c r="BO1" s="109">
        <v>67</v>
      </c>
      <c r="BP1" s="109">
        <v>68</v>
      </c>
      <c r="BQ1" s="109">
        <v>69</v>
      </c>
      <c r="BR1" s="109">
        <v>70</v>
      </c>
      <c r="BS1" s="109">
        <v>71</v>
      </c>
      <c r="BT1" s="109">
        <v>72</v>
      </c>
      <c r="BU1" s="109">
        <v>73</v>
      </c>
      <c r="BV1" s="109">
        <v>74</v>
      </c>
      <c r="BW1" s="109">
        <v>75</v>
      </c>
      <c r="BX1" s="109">
        <v>76</v>
      </c>
      <c r="BY1" s="109">
        <v>77</v>
      </c>
      <c r="BZ1" s="109">
        <v>78</v>
      </c>
      <c r="CA1" s="109">
        <v>79</v>
      </c>
      <c r="CB1" s="109">
        <v>80</v>
      </c>
      <c r="CC1" s="109">
        <v>81</v>
      </c>
      <c r="CD1" s="109">
        <v>82</v>
      </c>
      <c r="CE1" s="109">
        <v>83</v>
      </c>
      <c r="CF1" s="109">
        <v>84</v>
      </c>
      <c r="CG1" s="109">
        <v>85</v>
      </c>
      <c r="CH1" s="109">
        <v>86</v>
      </c>
      <c r="CI1" s="109">
        <v>87</v>
      </c>
      <c r="CJ1" s="109">
        <v>88</v>
      </c>
      <c r="CK1" s="109">
        <v>89</v>
      </c>
      <c r="CL1" s="109">
        <v>90</v>
      </c>
      <c r="CM1" s="109">
        <v>91</v>
      </c>
      <c r="CN1" s="109">
        <v>92</v>
      </c>
      <c r="CO1" s="109">
        <v>93</v>
      </c>
      <c r="CP1" s="109">
        <v>94</v>
      </c>
      <c r="CQ1" s="109">
        <v>95</v>
      </c>
      <c r="CR1" s="109">
        <v>96</v>
      </c>
      <c r="CS1" s="109">
        <v>97</v>
      </c>
      <c r="CT1" s="109">
        <v>98</v>
      </c>
      <c r="CU1" s="109">
        <v>99</v>
      </c>
      <c r="CV1" s="109">
        <v>100</v>
      </c>
      <c r="CW1" s="109">
        <v>101</v>
      </c>
      <c r="CX1" s="109">
        <v>102</v>
      </c>
      <c r="CY1" s="109">
        <v>103</v>
      </c>
      <c r="CZ1" s="109">
        <v>104</v>
      </c>
      <c r="DA1" s="109">
        <v>105</v>
      </c>
      <c r="DB1" s="109">
        <v>106</v>
      </c>
      <c r="DC1" s="109">
        <v>107</v>
      </c>
      <c r="DD1" s="109">
        <v>108</v>
      </c>
      <c r="DE1" s="109">
        <v>109</v>
      </c>
      <c r="DF1" s="109">
        <v>110</v>
      </c>
      <c r="DG1" s="109">
        <v>111</v>
      </c>
      <c r="DH1" s="109">
        <v>112</v>
      </c>
      <c r="DI1" s="109">
        <v>113</v>
      </c>
      <c r="DJ1" s="109">
        <v>114</v>
      </c>
      <c r="DK1" s="109">
        <v>115</v>
      </c>
      <c r="DL1" s="109">
        <v>116</v>
      </c>
      <c r="DM1" s="109">
        <v>117</v>
      </c>
      <c r="DN1" s="109">
        <v>118</v>
      </c>
      <c r="DO1" s="109">
        <v>119</v>
      </c>
      <c r="DP1" s="109">
        <v>120</v>
      </c>
      <c r="DQ1" s="109">
        <v>121</v>
      </c>
      <c r="DR1" s="109">
        <v>122</v>
      </c>
      <c r="DS1" s="109">
        <v>123</v>
      </c>
      <c r="DT1" s="109">
        <v>124</v>
      </c>
      <c r="DU1" s="109">
        <v>125</v>
      </c>
      <c r="DV1" s="109">
        <v>126</v>
      </c>
      <c r="DW1" s="109">
        <v>127</v>
      </c>
      <c r="DX1" s="109">
        <v>128</v>
      </c>
      <c r="DY1" s="109">
        <v>129</v>
      </c>
      <c r="DZ1" s="109">
        <v>130</v>
      </c>
      <c r="EA1" s="109">
        <v>131</v>
      </c>
      <c r="EB1" s="109">
        <v>132</v>
      </c>
      <c r="EC1" s="109">
        <v>133</v>
      </c>
      <c r="ED1" s="109">
        <v>134</v>
      </c>
    </row>
    <row r="2" spans="1:134" ht="15" customHeight="1">
      <c r="A2" t="s">
        <v>75</v>
      </c>
      <c r="B2" t="s">
        <v>76</v>
      </c>
      <c r="C2" t="s">
        <v>77</v>
      </c>
      <c r="D2" t="s">
        <v>170</v>
      </c>
      <c r="E2" t="s">
        <v>78</v>
      </c>
      <c r="F2" t="s">
        <v>147</v>
      </c>
      <c r="G2" t="s">
        <v>146</v>
      </c>
      <c r="H2" s="26" t="s">
        <v>148</v>
      </c>
      <c r="I2" s="26" t="s">
        <v>79</v>
      </c>
      <c r="J2" s="26" t="s">
        <v>80</v>
      </c>
      <c r="K2" s="26" t="s">
        <v>81</v>
      </c>
      <c r="L2" s="26" t="s">
        <v>82</v>
      </c>
      <c r="M2" s="26" t="s">
        <v>83</v>
      </c>
      <c r="N2" s="26" t="s">
        <v>84</v>
      </c>
      <c r="O2" s="26" t="s">
        <v>171</v>
      </c>
      <c r="P2" s="26" t="s">
        <v>85</v>
      </c>
      <c r="Q2" s="26" t="s">
        <v>86</v>
      </c>
      <c r="R2" s="26" t="s">
        <v>87</v>
      </c>
      <c r="S2" s="26" t="s">
        <v>88</v>
      </c>
      <c r="T2" s="26" t="s">
        <v>172</v>
      </c>
      <c r="U2" s="26" t="s">
        <v>153</v>
      </c>
      <c r="V2" s="26" t="s">
        <v>173</v>
      </c>
      <c r="W2" s="26" t="s">
        <v>174</v>
      </c>
      <c r="X2" s="26" t="s">
        <v>175</v>
      </c>
      <c r="Y2" s="26" t="s">
        <v>176</v>
      </c>
      <c r="Z2" s="61" t="s">
        <v>177</v>
      </c>
      <c r="AA2" s="61" t="s">
        <v>151</v>
      </c>
      <c r="AB2" s="61" t="s">
        <v>178</v>
      </c>
      <c r="AC2" s="61" t="s">
        <v>152</v>
      </c>
      <c r="AD2" s="61" t="s">
        <v>153</v>
      </c>
      <c r="AE2" s="61" t="s">
        <v>179</v>
      </c>
      <c r="AF2" s="61" t="s">
        <v>180</v>
      </c>
      <c r="AG2" s="61" t="s">
        <v>154</v>
      </c>
      <c r="AH2" s="61" t="s">
        <v>155</v>
      </c>
      <c r="AI2" s="61" t="s">
        <v>181</v>
      </c>
      <c r="AJ2" s="61" t="s">
        <v>156</v>
      </c>
      <c r="AK2" s="61" t="s">
        <v>157</v>
      </c>
      <c r="AL2" s="61" t="s">
        <v>182</v>
      </c>
      <c r="AM2" s="26" t="s">
        <v>89</v>
      </c>
      <c r="AN2" s="26" t="s">
        <v>245</v>
      </c>
      <c r="AO2" s="26" t="s">
        <v>246</v>
      </c>
      <c r="AP2" s="26" t="s">
        <v>247</v>
      </c>
      <c r="AQ2" s="26" t="s">
        <v>248</v>
      </c>
      <c r="AR2" t="s">
        <v>90</v>
      </c>
      <c r="AS2" s="26" t="s">
        <v>91</v>
      </c>
      <c r="AT2" t="s">
        <v>92</v>
      </c>
      <c r="AU2" t="s">
        <v>93</v>
      </c>
      <c r="AV2" t="s">
        <v>94</v>
      </c>
      <c r="AW2" t="s">
        <v>95</v>
      </c>
      <c r="AX2" t="s">
        <v>96</v>
      </c>
      <c r="AY2" t="s">
        <v>97</v>
      </c>
      <c r="AZ2" t="s">
        <v>98</v>
      </c>
      <c r="BA2" t="s">
        <v>99</v>
      </c>
      <c r="BB2" t="s">
        <v>100</v>
      </c>
      <c r="BC2" t="s">
        <v>101</v>
      </c>
      <c r="BD2" t="s">
        <v>102</v>
      </c>
      <c r="BE2" t="s">
        <v>103</v>
      </c>
      <c r="BF2" t="s">
        <v>104</v>
      </c>
      <c r="BG2" t="s">
        <v>105</v>
      </c>
      <c r="BH2" t="s">
        <v>106</v>
      </c>
      <c r="BI2" t="s">
        <v>107</v>
      </c>
      <c r="BJ2" t="s">
        <v>108</v>
      </c>
      <c r="BK2" t="s">
        <v>109</v>
      </c>
      <c r="BL2" t="s">
        <v>110</v>
      </c>
      <c r="BM2" t="s">
        <v>111</v>
      </c>
      <c r="BN2" t="s">
        <v>112</v>
      </c>
      <c r="BO2" t="s">
        <v>113</v>
      </c>
      <c r="BP2" t="s">
        <v>114</v>
      </c>
      <c r="BQ2" t="s">
        <v>115</v>
      </c>
      <c r="BR2" t="s">
        <v>116</v>
      </c>
      <c r="BS2" t="s">
        <v>117</v>
      </c>
      <c r="BT2" t="s">
        <v>118</v>
      </c>
      <c r="BU2" t="s">
        <v>119</v>
      </c>
      <c r="BV2" t="s">
        <v>120</v>
      </c>
      <c r="BW2" t="s">
        <v>121</v>
      </c>
      <c r="BX2" t="s">
        <v>122</v>
      </c>
      <c r="BY2" t="s">
        <v>123</v>
      </c>
      <c r="BZ2" t="s">
        <v>124</v>
      </c>
      <c r="CA2" t="s">
        <v>125</v>
      </c>
      <c r="CB2" t="s">
        <v>126</v>
      </c>
      <c r="CC2" t="s">
        <v>127</v>
      </c>
      <c r="CD2" t="s">
        <v>128</v>
      </c>
      <c r="CE2" t="s">
        <v>129</v>
      </c>
      <c r="CF2" t="s">
        <v>130</v>
      </c>
      <c r="CG2" t="s">
        <v>131</v>
      </c>
      <c r="CH2" t="s">
        <v>132</v>
      </c>
      <c r="CI2" t="s">
        <v>133</v>
      </c>
      <c r="CJ2" t="s">
        <v>249</v>
      </c>
      <c r="CK2" t="s">
        <v>250</v>
      </c>
      <c r="CL2" t="s">
        <v>251</v>
      </c>
      <c r="CM2" t="s">
        <v>134</v>
      </c>
      <c r="CN2" t="s">
        <v>135</v>
      </c>
      <c r="CO2" t="s">
        <v>136</v>
      </c>
      <c r="CP2" t="s">
        <v>137</v>
      </c>
      <c r="CQ2" t="s">
        <v>138</v>
      </c>
      <c r="CR2" t="s">
        <v>183</v>
      </c>
      <c r="CS2" t="s">
        <v>184</v>
      </c>
      <c r="CT2" t="s">
        <v>185</v>
      </c>
      <c r="CU2" t="s">
        <v>186</v>
      </c>
      <c r="CV2" t="s">
        <v>187</v>
      </c>
      <c r="CW2" t="s">
        <v>188</v>
      </c>
      <c r="CX2" t="s">
        <v>161</v>
      </c>
      <c r="CY2" t="s">
        <v>189</v>
      </c>
      <c r="CZ2" t="s">
        <v>190</v>
      </c>
      <c r="DA2" t="s">
        <v>165</v>
      </c>
      <c r="DB2" t="s">
        <v>186</v>
      </c>
      <c r="DC2" t="s">
        <v>166</v>
      </c>
      <c r="DD2" t="s">
        <v>186</v>
      </c>
      <c r="DE2" t="s">
        <v>191</v>
      </c>
      <c r="DF2" t="s">
        <v>192</v>
      </c>
      <c r="DG2" t="s">
        <v>186</v>
      </c>
      <c r="DH2" t="s">
        <v>193</v>
      </c>
      <c r="DI2" t="s">
        <v>194</v>
      </c>
      <c r="DJ2" t="s">
        <v>186</v>
      </c>
      <c r="DK2" t="s">
        <v>139</v>
      </c>
      <c r="DL2" t="s">
        <v>195</v>
      </c>
      <c r="DM2" t="s">
        <v>196</v>
      </c>
      <c r="DN2" t="s">
        <v>197</v>
      </c>
      <c r="DO2" t="s">
        <v>252</v>
      </c>
      <c r="DP2" t="s">
        <v>253</v>
      </c>
      <c r="DQ2" t="s">
        <v>254</v>
      </c>
      <c r="DR2" t="s">
        <v>255</v>
      </c>
      <c r="DS2" t="s">
        <v>198</v>
      </c>
      <c r="DT2" t="s">
        <v>199</v>
      </c>
      <c r="DU2" t="s">
        <v>200</v>
      </c>
      <c r="DV2" t="s">
        <v>108</v>
      </c>
      <c r="DW2" t="s">
        <v>114</v>
      </c>
      <c r="DX2" t="s">
        <v>201</v>
      </c>
      <c r="DY2" t="s">
        <v>202</v>
      </c>
      <c r="DZ2" t="s">
        <v>203</v>
      </c>
      <c r="EA2" t="s">
        <v>204</v>
      </c>
      <c r="EB2" t="s">
        <v>205</v>
      </c>
      <c r="EC2" t="s">
        <v>206</v>
      </c>
      <c r="ED2" t="s">
        <v>153</v>
      </c>
    </row>
    <row r="3" spans="1:134">
      <c r="A3" t="str">
        <f>LEFT(Demande!K14,LEN(Demande!K14)-1)</f>
        <v>IPFA</v>
      </c>
      <c r="B3" t="str">
        <f>(TEXT(Demande!$L$14,"0000"))</f>
        <v>0000</v>
      </c>
      <c r="C3" t="str">
        <f>A3&amp;B3</f>
        <v>IPFA0000</v>
      </c>
      <c r="D3">
        <f>Demande!$L$12</f>
        <v>0</v>
      </c>
      <c r="E3" s="62">
        <f>Attestation!$I$16</f>
        <v>0</v>
      </c>
      <c r="F3" s="62">
        <f>Demande!$F$17</f>
        <v>0</v>
      </c>
      <c r="G3" s="62" t="str">
        <f>UPPER(Demande!$F$19)</f>
        <v/>
      </c>
      <c r="H3">
        <f>Demande!$F$21</f>
        <v>0</v>
      </c>
      <c r="I3">
        <f>Demande!$F$25</f>
        <v>0</v>
      </c>
      <c r="J3">
        <f>Demande!$F$27</f>
        <v>0</v>
      </c>
      <c r="K3">
        <f>Demande!$F$29</f>
        <v>0</v>
      </c>
      <c r="L3">
        <f>Demande!$F$31</f>
        <v>0</v>
      </c>
      <c r="M3">
        <f>Demande!$F$33</f>
        <v>0</v>
      </c>
      <c r="N3">
        <f>Demande!$F$35</f>
        <v>0</v>
      </c>
      <c r="O3" t="e">
        <f>Demande!#REF!</f>
        <v>#REF!</v>
      </c>
      <c r="P3" s="62">
        <f>Demande!$H$37</f>
        <v>0</v>
      </c>
      <c r="Q3" s="62">
        <f>Demande!$H$39</f>
        <v>0</v>
      </c>
      <c r="R3">
        <f>Demande!$F$43</f>
        <v>0</v>
      </c>
      <c r="S3">
        <f>Demande!$F$45</f>
        <v>0</v>
      </c>
      <c r="T3">
        <f>Demande!$G$50</f>
        <v>0</v>
      </c>
      <c r="U3" t="e">
        <f>Demande!#REF!</f>
        <v>#REF!</v>
      </c>
      <c r="V3" t="e">
        <f>Demande!#REF!</f>
        <v>#REF!</v>
      </c>
      <c r="W3" t="e">
        <f>Demande!#REF!</f>
        <v>#REF!</v>
      </c>
      <c r="X3" t="e">
        <f>Demande!#REF!</f>
        <v>#REF!</v>
      </c>
      <c r="Y3" t="e">
        <f>Demande!#REF!</f>
        <v>#REF!</v>
      </c>
      <c r="Z3" s="60" t="e">
        <f>Demande!#REF!</f>
        <v>#REF!</v>
      </c>
      <c r="AA3" s="60" t="e">
        <f>Demande!#REF!</f>
        <v>#REF!</v>
      </c>
      <c r="AB3" s="60" t="e">
        <f>Demande!#REF!</f>
        <v>#REF!</v>
      </c>
      <c r="AC3" s="60" t="e">
        <f>Demande!#REF!</f>
        <v>#REF!</v>
      </c>
      <c r="AD3" s="60" t="e">
        <f>Demande!#REF!</f>
        <v>#REF!</v>
      </c>
      <c r="AE3" s="60" t="e">
        <f>Demande!#REF!</f>
        <v>#REF!</v>
      </c>
      <c r="AF3" s="60" t="e">
        <f>Demande!#REF!</f>
        <v>#REF!</v>
      </c>
      <c r="AG3" s="60" t="e">
        <f>Demande!#REF!</f>
        <v>#REF!</v>
      </c>
      <c r="AH3" s="60" t="e">
        <f>Demande!#REF!</f>
        <v>#REF!</v>
      </c>
      <c r="AI3" s="60" t="e">
        <f>Demande!#REF!</f>
        <v>#REF!</v>
      </c>
      <c r="AJ3" s="60" t="e">
        <f>Demande!#REF!</f>
        <v>#REF!</v>
      </c>
      <c r="AK3" s="60" t="e">
        <f>Demande!#REF!</f>
        <v>#REF!</v>
      </c>
      <c r="AL3" s="60" t="e">
        <f>Demande!#REF!</f>
        <v>#REF!</v>
      </c>
      <c r="AM3">
        <f>Demande!$C$67</f>
        <v>0</v>
      </c>
      <c r="AN3">
        <f>Demande!$L$80</f>
        <v>0</v>
      </c>
      <c r="AO3">
        <f>Demande!$L$84</f>
        <v>0</v>
      </c>
      <c r="AP3">
        <f>Demande!$L$105</f>
        <v>0</v>
      </c>
      <c r="AQ3" t="e">
        <f>Demande!#REF!</f>
        <v>#REF!</v>
      </c>
      <c r="AR3">
        <f>Demande!$L$126</f>
        <v>0</v>
      </c>
      <c r="AS3">
        <f>Demande!$L$128</f>
        <v>0</v>
      </c>
      <c r="AT3" s="62">
        <f>Demande!$L$130</f>
        <v>0</v>
      </c>
      <c r="AU3" s="62" t="e">
        <f>Demande!#REF!</f>
        <v>#REF!</v>
      </c>
      <c r="AV3" s="62" t="e">
        <f>Demande!#REF!</f>
        <v>#REF!</v>
      </c>
      <c r="AW3" t="e">
        <f>Demande!#REF!</f>
        <v>#REF!</v>
      </c>
      <c r="AX3">
        <f>Demande!$L$136</f>
        <v>0</v>
      </c>
      <c r="AY3">
        <f>Demande!$L$138</f>
        <v>0</v>
      </c>
      <c r="AZ3" s="62">
        <f>Demande!$L$140</f>
        <v>0</v>
      </c>
      <c r="BA3" t="e">
        <f>Demande!#REF!</f>
        <v>#REF!</v>
      </c>
      <c r="BB3" s="62" t="e">
        <f>Demande!#REF!</f>
        <v>#REF!</v>
      </c>
      <c r="BC3" t="e">
        <f>Demande!#REF!</f>
        <v>#REF!</v>
      </c>
      <c r="BD3" t="e">
        <f>Demande!#REF!</f>
        <v>#REF!</v>
      </c>
      <c r="BE3" t="e">
        <f>Demande!#REF!</f>
        <v>#REF!</v>
      </c>
      <c r="BF3" s="62" t="e">
        <f>Demande!#REF!</f>
        <v>#REF!</v>
      </c>
      <c r="BG3" t="e">
        <f>Demande!#REF!</f>
        <v>#REF!</v>
      </c>
      <c r="BH3" s="62" t="e">
        <f>Demande!#REF!</f>
        <v>#REF!</v>
      </c>
      <c r="BI3" t="e">
        <f>Demande!#REF!</f>
        <v>#REF!</v>
      </c>
      <c r="BJ3">
        <f>Demande!$L$146</f>
        <v>0</v>
      </c>
      <c r="BK3">
        <f>Demande!$L$148</f>
        <v>0</v>
      </c>
      <c r="BL3" s="62">
        <f>Demande!$L$150</f>
        <v>0</v>
      </c>
      <c r="BM3" s="62" t="e">
        <f>Demande!#REF!</f>
        <v>#REF!</v>
      </c>
      <c r="BN3" s="62" t="e">
        <f>Demande!#REF!</f>
        <v>#REF!</v>
      </c>
      <c r="BO3" t="e">
        <f>Demande!#REF!</f>
        <v>#REF!</v>
      </c>
      <c r="BP3">
        <f>Demande!$L$155</f>
        <v>0</v>
      </c>
      <c r="BQ3">
        <f>Demande!$L$157</f>
        <v>0</v>
      </c>
      <c r="BR3" s="62">
        <f>Demande!$L$159</f>
        <v>0</v>
      </c>
      <c r="BS3" t="e">
        <f>Demande!#REF!</f>
        <v>#REF!</v>
      </c>
      <c r="BT3" s="62" t="e">
        <f>Demande!#REF!</f>
        <v>#REF!</v>
      </c>
      <c r="BU3" t="e">
        <f>Demande!#REF!</f>
        <v>#REF!</v>
      </c>
      <c r="BV3">
        <f>Demande!$L$163</f>
        <v>0</v>
      </c>
      <c r="BW3">
        <f>Demande!$G$164</f>
        <v>0</v>
      </c>
      <c r="BX3">
        <f>Demande!$L$166</f>
        <v>0</v>
      </c>
      <c r="BY3" s="62">
        <f>Demande!$L$168</f>
        <v>0</v>
      </c>
      <c r="BZ3" t="e">
        <f>Demande!#REF!</f>
        <v>#REF!</v>
      </c>
      <c r="CA3" s="62" t="e">
        <f>Demande!#REF!</f>
        <v>#REF!</v>
      </c>
      <c r="CB3" t="e">
        <f>Demande!#REF!</f>
        <v>#REF!</v>
      </c>
      <c r="CC3" t="e">
        <f>Demande!#REF!</f>
        <v>#REF!</v>
      </c>
      <c r="CD3" t="e">
        <f>Demande!#REF!</f>
        <v>#REF!</v>
      </c>
      <c r="CE3" t="e">
        <f>Demande!#REF!</f>
        <v>#REF!</v>
      </c>
      <c r="CF3" t="e">
        <f>Demande!#REF!</f>
        <v>#REF!</v>
      </c>
      <c r="CG3" t="e">
        <f>Demande!#REF!</f>
        <v>#REF!</v>
      </c>
      <c r="CH3" t="e">
        <f>Demande!#REF!</f>
        <v>#REF!</v>
      </c>
      <c r="CI3" t="e">
        <f>Demande!#REF!</f>
        <v>#REF!</v>
      </c>
      <c r="CJ3" t="e">
        <f>Demande!#REF!</f>
        <v>#REF!</v>
      </c>
      <c r="CK3" s="62" t="e">
        <f>Demande!#REF!</f>
        <v>#REF!</v>
      </c>
      <c r="CL3" s="62" t="e">
        <f>Demande!#REF!</f>
        <v>#REF!</v>
      </c>
      <c r="CM3" t="e">
        <f>Demande!#REF!</f>
        <v>#REF!</v>
      </c>
      <c r="CN3">
        <f>Demande!$C$174</f>
        <v>0</v>
      </c>
      <c r="CO3">
        <f>Demande!$L$184</f>
        <v>0</v>
      </c>
      <c r="CP3">
        <f>Demande!$L$186</f>
        <v>0</v>
      </c>
      <c r="CQ3">
        <f>Demande!$I$189</f>
        <v>0</v>
      </c>
      <c r="CR3">
        <f>Demande!$G$199</f>
        <v>0</v>
      </c>
      <c r="CS3">
        <f>Demande!$L$199</f>
        <v>0</v>
      </c>
      <c r="CT3">
        <f>Demande!$G$204</f>
        <v>0</v>
      </c>
      <c r="CU3">
        <f>Demande!$L$204</f>
        <v>0</v>
      </c>
      <c r="CV3">
        <f>Demande!$D$209</f>
        <v>0</v>
      </c>
      <c r="CW3">
        <f>Demande!$G$211</f>
        <v>0</v>
      </c>
      <c r="CX3">
        <f>Demande!$L$211</f>
        <v>0</v>
      </c>
      <c r="CY3">
        <f>Demande!$G$217</f>
        <v>0</v>
      </c>
      <c r="CZ3">
        <f>Demande!$L$217</f>
        <v>0</v>
      </c>
      <c r="DA3">
        <f>Demande!$G$222</f>
        <v>0</v>
      </c>
      <c r="DB3">
        <f>Demande!$L$222</f>
        <v>0</v>
      </c>
      <c r="DC3">
        <f>Demande!$G$227</f>
        <v>0</v>
      </c>
      <c r="DD3">
        <f>Demande!$L$227</f>
        <v>0</v>
      </c>
      <c r="DE3">
        <f>Demande!$D$233</f>
        <v>0</v>
      </c>
      <c r="DF3">
        <f>Demande!$G$235</f>
        <v>0</v>
      </c>
      <c r="DG3">
        <f>Demande!$L$235</f>
        <v>0</v>
      </c>
      <c r="DH3">
        <f>Demande!$D$241</f>
        <v>0</v>
      </c>
      <c r="DI3">
        <f>Demande!$G$243</f>
        <v>0</v>
      </c>
      <c r="DJ3">
        <f>Demande!$L$243</f>
        <v>0</v>
      </c>
      <c r="DK3">
        <f>Demande!$C$248</f>
        <v>0</v>
      </c>
      <c r="DL3" t="e">
        <f>Attestation!#REF!</f>
        <v>#REF!</v>
      </c>
      <c r="DM3" t="e">
        <f>Attestation!#REF!</f>
        <v>#REF!</v>
      </c>
      <c r="DN3" t="e">
        <f>Attestation!#REF!</f>
        <v>#REF!</v>
      </c>
      <c r="DO3" t="e">
        <f>Attestation!#REF!</f>
        <v>#REF!</v>
      </c>
      <c r="DP3" t="e">
        <f>Attestation!#REF!</f>
        <v>#REF!</v>
      </c>
      <c r="DQ3" t="e">
        <f>Attestation!#REF!</f>
        <v>#REF!</v>
      </c>
      <c r="DR3" t="e">
        <f>Attestation!#REF!</f>
        <v>#REF!</v>
      </c>
      <c r="DS3" t="e">
        <f>Attestation!#REF!</f>
        <v>#REF!</v>
      </c>
      <c r="DT3" t="e">
        <f>Attestation!#REF!</f>
        <v>#REF!</v>
      </c>
      <c r="DU3" t="e">
        <f>Attestation!#REF!</f>
        <v>#REF!</v>
      </c>
      <c r="DV3" t="e">
        <f>Attestation!#REF!</f>
        <v>#REF!</v>
      </c>
      <c r="DW3" t="e">
        <f>Attestation!#REF!</f>
        <v>#REF!</v>
      </c>
      <c r="DX3" t="e">
        <f>Attestation!#REF!</f>
        <v>#REF!</v>
      </c>
      <c r="DY3" t="e">
        <f>Attestation!#REF!</f>
        <v>#REF!</v>
      </c>
      <c r="DZ3" t="e">
        <f>Attestation!#REF!</f>
        <v>#REF!</v>
      </c>
      <c r="EA3" t="e">
        <f>Attestation!#REF!</f>
        <v>#REF!</v>
      </c>
      <c r="EB3" t="e">
        <f>Attestation!#REF!</f>
        <v>#REF!</v>
      </c>
      <c r="EC3" t="e">
        <f>Attestation!#REF!</f>
        <v>#REF!</v>
      </c>
      <c r="ED3" t="e">
        <f>Attestation!#REF!</f>
        <v>#REF!</v>
      </c>
    </row>
    <row r="4" spans="1:134">
      <c r="A4" t="str">
        <f>IF(A3=0,"",A3)</f>
        <v>IPFA</v>
      </c>
      <c r="B4" t="str">
        <f t="shared" ref="B4:BQ4" si="0">IF(B3=0,"",B3)</f>
        <v>0000</v>
      </c>
      <c r="C4" t="str">
        <f t="shared" si="0"/>
        <v>IPFA0000</v>
      </c>
      <c r="D4" t="str">
        <f t="shared" si="0"/>
        <v/>
      </c>
      <c r="E4" t="str">
        <f t="shared" si="0"/>
        <v/>
      </c>
      <c r="F4" t="str">
        <f t="shared" si="0"/>
        <v/>
      </c>
      <c r="G4" t="str">
        <f t="shared" si="0"/>
        <v/>
      </c>
      <c r="H4" t="str">
        <f t="shared" si="0"/>
        <v/>
      </c>
      <c r="I4" t="str">
        <f t="shared" si="0"/>
        <v/>
      </c>
      <c r="J4" t="str">
        <f t="shared" si="0"/>
        <v/>
      </c>
      <c r="K4" t="str">
        <f t="shared" si="0"/>
        <v/>
      </c>
      <c r="L4" t="str">
        <f t="shared" si="0"/>
        <v/>
      </c>
      <c r="M4" t="str">
        <f t="shared" si="0"/>
        <v/>
      </c>
      <c r="N4" t="str">
        <f t="shared" si="0"/>
        <v/>
      </c>
      <c r="O4" t="e">
        <f t="shared" si="0"/>
        <v>#REF!</v>
      </c>
      <c r="P4" t="str">
        <f t="shared" si="0"/>
        <v/>
      </c>
      <c r="Q4" t="str">
        <f t="shared" si="0"/>
        <v/>
      </c>
      <c r="R4" t="str">
        <f t="shared" si="0"/>
        <v/>
      </c>
      <c r="S4" t="str">
        <f t="shared" si="0"/>
        <v/>
      </c>
      <c r="T4" t="str">
        <f t="shared" si="0"/>
        <v/>
      </c>
      <c r="U4" t="e">
        <f t="shared" si="0"/>
        <v>#REF!</v>
      </c>
      <c r="V4" t="e">
        <f t="shared" si="0"/>
        <v>#REF!</v>
      </c>
      <c r="W4" t="e">
        <f t="shared" si="0"/>
        <v>#REF!</v>
      </c>
      <c r="X4" t="e">
        <f t="shared" si="0"/>
        <v>#REF!</v>
      </c>
      <c r="Y4" t="e">
        <f t="shared" si="0"/>
        <v>#REF!</v>
      </c>
      <c r="Z4" t="e">
        <f t="shared" si="0"/>
        <v>#REF!</v>
      </c>
      <c r="AA4" t="e">
        <f t="shared" si="0"/>
        <v>#REF!</v>
      </c>
      <c r="AB4" t="e">
        <f t="shared" si="0"/>
        <v>#REF!</v>
      </c>
      <c r="AC4" t="e">
        <f t="shared" si="0"/>
        <v>#REF!</v>
      </c>
      <c r="AD4" t="e">
        <f t="shared" si="0"/>
        <v>#REF!</v>
      </c>
      <c r="AE4" t="e">
        <f t="shared" si="0"/>
        <v>#REF!</v>
      </c>
      <c r="AF4" t="e">
        <f t="shared" si="0"/>
        <v>#REF!</v>
      </c>
      <c r="AG4" t="e">
        <f t="shared" si="0"/>
        <v>#REF!</v>
      </c>
      <c r="AH4" t="e">
        <f t="shared" si="0"/>
        <v>#REF!</v>
      </c>
      <c r="AI4" t="e">
        <f t="shared" si="0"/>
        <v>#REF!</v>
      </c>
      <c r="AJ4" t="e">
        <f t="shared" si="0"/>
        <v>#REF!</v>
      </c>
      <c r="AK4" t="e">
        <f t="shared" si="0"/>
        <v>#REF!</v>
      </c>
      <c r="AL4" t="e">
        <f t="shared" si="0"/>
        <v>#REF!</v>
      </c>
      <c r="AM4" t="str">
        <f t="shared" si="0"/>
        <v/>
      </c>
      <c r="AN4" t="str">
        <f t="shared" si="0"/>
        <v/>
      </c>
      <c r="AO4" t="str">
        <f t="shared" si="0"/>
        <v/>
      </c>
      <c r="AP4" t="str">
        <f t="shared" si="0"/>
        <v/>
      </c>
      <c r="AQ4" t="e">
        <f t="shared" si="0"/>
        <v>#REF!</v>
      </c>
      <c r="AR4" t="str">
        <f t="shared" si="0"/>
        <v/>
      </c>
      <c r="AS4" t="str">
        <f t="shared" si="0"/>
        <v/>
      </c>
      <c r="AT4" t="str">
        <f t="shared" si="0"/>
        <v/>
      </c>
      <c r="AU4" t="e">
        <f t="shared" si="0"/>
        <v>#REF!</v>
      </c>
      <c r="AV4" t="e">
        <f t="shared" si="0"/>
        <v>#REF!</v>
      </c>
      <c r="AW4" t="e">
        <f t="shared" si="0"/>
        <v>#REF!</v>
      </c>
      <c r="AX4" t="str">
        <f t="shared" si="0"/>
        <v/>
      </c>
      <c r="AY4" t="str">
        <f t="shared" si="0"/>
        <v/>
      </c>
      <c r="AZ4" t="str">
        <f t="shared" si="0"/>
        <v/>
      </c>
      <c r="BA4" t="e">
        <f t="shared" si="0"/>
        <v>#REF!</v>
      </c>
      <c r="BB4" t="e">
        <f t="shared" si="0"/>
        <v>#REF!</v>
      </c>
      <c r="BC4" t="e">
        <f t="shared" si="0"/>
        <v>#REF!</v>
      </c>
      <c r="BD4" t="e">
        <f t="shared" si="0"/>
        <v>#REF!</v>
      </c>
      <c r="BE4" t="e">
        <f t="shared" si="0"/>
        <v>#REF!</v>
      </c>
      <c r="BF4" t="e">
        <f t="shared" si="0"/>
        <v>#REF!</v>
      </c>
      <c r="BG4" t="e">
        <f t="shared" si="0"/>
        <v>#REF!</v>
      </c>
      <c r="BH4" t="e">
        <f t="shared" si="0"/>
        <v>#REF!</v>
      </c>
      <c r="BI4" t="e">
        <f t="shared" si="0"/>
        <v>#REF!</v>
      </c>
      <c r="BJ4" t="str">
        <f t="shared" si="0"/>
        <v/>
      </c>
      <c r="BK4" t="str">
        <f t="shared" si="0"/>
        <v/>
      </c>
      <c r="BL4" t="str">
        <f t="shared" si="0"/>
        <v/>
      </c>
      <c r="BM4" t="e">
        <f t="shared" si="0"/>
        <v>#REF!</v>
      </c>
      <c r="BN4" t="e">
        <f t="shared" si="0"/>
        <v>#REF!</v>
      </c>
      <c r="BO4" t="e">
        <f t="shared" si="0"/>
        <v>#REF!</v>
      </c>
      <c r="BP4" t="str">
        <f t="shared" si="0"/>
        <v/>
      </c>
      <c r="BQ4" t="str">
        <f t="shared" si="0"/>
        <v/>
      </c>
      <c r="BR4" t="str">
        <f t="shared" ref="BR4:ED4" si="1">IF(BR3=0,"",BR3)</f>
        <v/>
      </c>
      <c r="BS4" t="e">
        <f t="shared" si="1"/>
        <v>#REF!</v>
      </c>
      <c r="BT4" t="e">
        <f t="shared" si="1"/>
        <v>#REF!</v>
      </c>
      <c r="BU4" t="e">
        <f t="shared" si="1"/>
        <v>#REF!</v>
      </c>
      <c r="BV4" t="str">
        <f t="shared" si="1"/>
        <v/>
      </c>
      <c r="BW4" t="str">
        <f t="shared" si="1"/>
        <v/>
      </c>
      <c r="BX4" t="str">
        <f t="shared" si="1"/>
        <v/>
      </c>
      <c r="BY4" t="str">
        <f t="shared" si="1"/>
        <v/>
      </c>
      <c r="BZ4" t="e">
        <f t="shared" si="1"/>
        <v>#REF!</v>
      </c>
      <c r="CA4" t="e">
        <f t="shared" si="1"/>
        <v>#REF!</v>
      </c>
      <c r="CB4" t="e">
        <f t="shared" si="1"/>
        <v>#REF!</v>
      </c>
      <c r="CC4" t="e">
        <f t="shared" si="1"/>
        <v>#REF!</v>
      </c>
      <c r="CD4" t="e">
        <f t="shared" si="1"/>
        <v>#REF!</v>
      </c>
      <c r="CE4" t="e">
        <f t="shared" si="1"/>
        <v>#REF!</v>
      </c>
      <c r="CF4" t="e">
        <f t="shared" si="1"/>
        <v>#REF!</v>
      </c>
      <c r="CG4" t="e">
        <f t="shared" si="1"/>
        <v>#REF!</v>
      </c>
      <c r="CH4" t="e">
        <f t="shared" si="1"/>
        <v>#REF!</v>
      </c>
      <c r="CI4" t="e">
        <f t="shared" si="1"/>
        <v>#REF!</v>
      </c>
      <c r="CJ4" t="e">
        <f t="shared" si="1"/>
        <v>#REF!</v>
      </c>
      <c r="CK4" t="e">
        <f t="shared" si="1"/>
        <v>#REF!</v>
      </c>
      <c r="CL4" t="e">
        <f t="shared" si="1"/>
        <v>#REF!</v>
      </c>
      <c r="CM4" t="e">
        <f t="shared" si="1"/>
        <v>#REF!</v>
      </c>
      <c r="CN4" t="str">
        <f t="shared" si="1"/>
        <v/>
      </c>
      <c r="CO4" t="str">
        <f t="shared" si="1"/>
        <v/>
      </c>
      <c r="CP4" t="str">
        <f t="shared" si="1"/>
        <v/>
      </c>
      <c r="CQ4" t="str">
        <f t="shared" si="1"/>
        <v/>
      </c>
      <c r="CR4" t="str">
        <f t="shared" si="1"/>
        <v/>
      </c>
      <c r="CS4" t="str">
        <f t="shared" si="1"/>
        <v/>
      </c>
      <c r="CT4" t="str">
        <f t="shared" si="1"/>
        <v/>
      </c>
      <c r="CU4" t="str">
        <f t="shared" si="1"/>
        <v/>
      </c>
      <c r="CV4" t="str">
        <f t="shared" si="1"/>
        <v/>
      </c>
      <c r="CW4" t="str">
        <f t="shared" si="1"/>
        <v/>
      </c>
      <c r="CX4" t="str">
        <f t="shared" si="1"/>
        <v/>
      </c>
      <c r="CY4" t="str">
        <f t="shared" si="1"/>
        <v/>
      </c>
      <c r="CZ4" t="str">
        <f t="shared" si="1"/>
        <v/>
      </c>
      <c r="DA4" t="str">
        <f t="shared" si="1"/>
        <v/>
      </c>
      <c r="DB4" t="str">
        <f t="shared" si="1"/>
        <v/>
      </c>
      <c r="DC4" t="str">
        <f t="shared" si="1"/>
        <v/>
      </c>
      <c r="DD4" t="str">
        <f t="shared" si="1"/>
        <v/>
      </c>
      <c r="DE4" t="str">
        <f t="shared" si="1"/>
        <v/>
      </c>
      <c r="DF4" t="str">
        <f t="shared" si="1"/>
        <v/>
      </c>
      <c r="DG4" t="str">
        <f t="shared" si="1"/>
        <v/>
      </c>
      <c r="DH4" t="str">
        <f t="shared" si="1"/>
        <v/>
      </c>
      <c r="DI4" t="str">
        <f t="shared" si="1"/>
        <v/>
      </c>
      <c r="DJ4" t="str">
        <f t="shared" si="1"/>
        <v/>
      </c>
      <c r="DK4" t="str">
        <f t="shared" si="1"/>
        <v/>
      </c>
      <c r="DL4" t="e">
        <f t="shared" si="1"/>
        <v>#REF!</v>
      </c>
      <c r="DM4" t="e">
        <f t="shared" si="1"/>
        <v>#REF!</v>
      </c>
      <c r="DN4" t="e">
        <f t="shared" si="1"/>
        <v>#REF!</v>
      </c>
      <c r="DO4" t="e">
        <f t="shared" si="1"/>
        <v>#REF!</v>
      </c>
      <c r="DP4" t="e">
        <f t="shared" si="1"/>
        <v>#REF!</v>
      </c>
      <c r="DQ4" t="e">
        <f t="shared" si="1"/>
        <v>#REF!</v>
      </c>
      <c r="DR4" t="e">
        <f t="shared" si="1"/>
        <v>#REF!</v>
      </c>
      <c r="DS4" t="e">
        <f t="shared" si="1"/>
        <v>#REF!</v>
      </c>
      <c r="DT4" t="e">
        <f t="shared" si="1"/>
        <v>#REF!</v>
      </c>
      <c r="DU4" t="e">
        <f t="shared" si="1"/>
        <v>#REF!</v>
      </c>
      <c r="DV4" t="e">
        <f t="shared" si="1"/>
        <v>#REF!</v>
      </c>
      <c r="DW4" t="e">
        <f t="shared" si="1"/>
        <v>#REF!</v>
      </c>
      <c r="DX4" t="e">
        <f t="shared" si="1"/>
        <v>#REF!</v>
      </c>
      <c r="DY4" t="e">
        <f t="shared" si="1"/>
        <v>#REF!</v>
      </c>
      <c r="DZ4" t="e">
        <f t="shared" si="1"/>
        <v>#REF!</v>
      </c>
      <c r="EA4" t="e">
        <f t="shared" si="1"/>
        <v>#REF!</v>
      </c>
      <c r="EB4" t="e">
        <f t="shared" si="1"/>
        <v>#REF!</v>
      </c>
      <c r="EC4" t="e">
        <f t="shared" si="1"/>
        <v>#REF!</v>
      </c>
      <c r="ED4" t="e">
        <f t="shared" si="1"/>
        <v>#REF!</v>
      </c>
    </row>
  </sheetData>
  <sheetProtection algorithmName="SHA-512" hashValue="VmXjHeYnsWmnNN+Zo1E4FPYkxMN5e3uLXV8JaroNLnmLW8il+/K6vAqRcZEFlkQSR24iDirOlDVrPsEUSSF1Uw==" saltValue="hQWG0kQHPv+8Qc1Obd9XU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94"/>
  <sheetViews>
    <sheetView showGridLines="0" topLeftCell="B22" zoomScaleNormal="100" workbookViewId="0">
      <selection activeCell="F17" sqref="F17:L17"/>
    </sheetView>
  </sheetViews>
  <sheetFormatPr baseColWidth="10" defaultColWidth="9.140625" defaultRowHeight="15" outlineLevelCol="1"/>
  <cols>
    <col min="1" max="1" width="6.42578125" style="67" hidden="1" customWidth="1" outlineLevel="1"/>
    <col min="2" max="2" width="5.28515625" style="90" customWidth="1" collapsed="1"/>
    <col min="3" max="4" width="4.28515625" style="90" customWidth="1"/>
    <col min="5" max="5" width="10.140625" style="90" customWidth="1"/>
    <col min="6" max="6" width="11.7109375" style="90" customWidth="1"/>
    <col min="7" max="7" width="21.28515625" style="90" customWidth="1"/>
    <col min="8" max="8" width="8.28515625" style="90" customWidth="1"/>
    <col min="9" max="11" width="6.42578125" style="90" customWidth="1"/>
    <col min="12" max="12" width="24.42578125" style="90" customWidth="1"/>
    <col min="13" max="13" width="9.5703125" style="90" customWidth="1"/>
    <col min="14" max="14" width="22.7109375" style="90" bestFit="1" customWidth="1"/>
    <col min="15" max="16384" width="9.140625" style="90"/>
  </cols>
  <sheetData>
    <row r="1" spans="1:16" s="13" customFormat="1" ht="15" customHeight="1">
      <c r="A1" s="166">
        <f>SUM(A21:A253)-1</f>
        <v>46</v>
      </c>
      <c r="I1" s="69"/>
      <c r="J1" s="650" t="s">
        <v>258</v>
      </c>
      <c r="K1" s="650"/>
      <c r="L1" s="650"/>
      <c r="O1" s="50"/>
      <c r="P1" s="59"/>
    </row>
    <row r="2" spans="1:16" s="13" customFormat="1" ht="15" customHeight="1">
      <c r="I2" s="69"/>
      <c r="J2" s="650" t="s">
        <v>257</v>
      </c>
      <c r="K2" s="650"/>
      <c r="L2" s="650"/>
    </row>
    <row r="3" spans="1:16" s="13" customFormat="1" ht="15" customHeight="1">
      <c r="I3" s="69"/>
    </row>
    <row r="4" spans="1:16" s="13" customFormat="1" ht="14.25">
      <c r="I4" s="69"/>
    </row>
    <row r="5" spans="1:16" s="13" customFormat="1" ht="15.75">
      <c r="A5" s="70"/>
      <c r="B5" s="70" t="str">
        <f>'Marche à suivre'!A7</f>
        <v>Mesures de soutien selon l’Ordonnance COVID-19 du 14 octobre 2020 dans le secteur de la culture</v>
      </c>
      <c r="I5" s="69"/>
    </row>
    <row r="6" spans="1:16" s="13" customFormat="1" ht="15.75">
      <c r="A6" s="70"/>
      <c r="B6" s="70" t="str">
        <f>'Marche à suivre'!A8</f>
        <v>Indemnisation des pertes financières des acteurs et actrices culturel·le·s indépendant·e·s</v>
      </c>
      <c r="I6" s="69"/>
    </row>
    <row r="7" spans="1:16" s="71" customFormat="1" ht="14.25"/>
    <row r="8" spans="1:16" s="34" customFormat="1" ht="16.5">
      <c r="A8" s="33"/>
      <c r="B8" s="359" t="s">
        <v>429</v>
      </c>
    </row>
    <row r="9" spans="1:16" s="34" customFormat="1" ht="16.5">
      <c r="A9" s="33"/>
      <c r="B9" s="72"/>
    </row>
    <row r="10" spans="1:16" s="34" customFormat="1" ht="16.5">
      <c r="A10" s="33"/>
      <c r="B10" s="301" t="s">
        <v>406</v>
      </c>
      <c r="H10" s="653" t="s">
        <v>244</v>
      </c>
      <c r="I10" s="654"/>
      <c r="J10" s="654"/>
      <c r="K10" s="654"/>
      <c r="L10" s="655"/>
    </row>
    <row r="11" spans="1:16" s="34" customFormat="1" ht="17.25" thickBot="1">
      <c r="A11" s="33"/>
      <c r="B11" s="72"/>
      <c r="K11" s="73"/>
      <c r="L11" s="73"/>
    </row>
    <row r="12" spans="1:16" s="34" customFormat="1" ht="17.25" thickBot="1">
      <c r="A12" s="33"/>
      <c r="B12" s="72"/>
      <c r="K12" s="74" t="s">
        <v>159</v>
      </c>
      <c r="L12" s="58"/>
    </row>
    <row r="13" spans="1:16" s="34" customFormat="1" ht="6.75" customHeight="1" thickBot="1">
      <c r="A13" s="33"/>
      <c r="B13" s="72"/>
      <c r="K13" s="73"/>
      <c r="L13" s="73"/>
    </row>
    <row r="14" spans="1:16" s="34" customFormat="1" ht="15" customHeight="1" thickBot="1">
      <c r="A14" s="33"/>
      <c r="J14" s="57" t="s">
        <v>71</v>
      </c>
      <c r="K14" s="54" t="s">
        <v>72</v>
      </c>
      <c r="L14" s="58"/>
    </row>
    <row r="15" spans="1:16" s="34" customFormat="1">
      <c r="A15" s="33"/>
      <c r="D15" s="75"/>
      <c r="E15" s="75"/>
      <c r="L15" s="358" t="s">
        <v>325</v>
      </c>
    </row>
    <row r="16" spans="1:16" s="34" customFormat="1" ht="7.5" customHeight="1">
      <c r="A16" s="33"/>
      <c r="B16" s="75"/>
      <c r="C16" s="75"/>
      <c r="D16" s="75"/>
      <c r="E16" s="75"/>
    </row>
    <row r="17" spans="1:12" s="34" customFormat="1" ht="18" customHeight="1">
      <c r="A17" s="33">
        <f>IF(F17="",1,0)</f>
        <v>1</v>
      </c>
      <c r="B17" s="75" t="s">
        <v>1</v>
      </c>
      <c r="C17" s="75" t="s">
        <v>147</v>
      </c>
      <c r="D17" s="75"/>
      <c r="E17" s="75"/>
      <c r="F17" s="636"/>
      <c r="G17" s="636"/>
      <c r="H17" s="636"/>
      <c r="I17" s="636"/>
      <c r="J17" s="636"/>
      <c r="K17" s="636"/>
      <c r="L17" s="636"/>
    </row>
    <row r="18" spans="1:12" s="34" customFormat="1" ht="7.5" customHeight="1">
      <c r="A18" s="33"/>
      <c r="B18" s="75"/>
      <c r="C18" s="75"/>
      <c r="D18" s="75"/>
      <c r="E18" s="75"/>
    </row>
    <row r="19" spans="1:12" s="34" customFormat="1" ht="16.5" customHeight="1">
      <c r="A19" s="33">
        <f>IF(F19="",1,0)</f>
        <v>1</v>
      </c>
      <c r="B19" s="75" t="s">
        <v>1</v>
      </c>
      <c r="C19" s="75" t="s">
        <v>146</v>
      </c>
      <c r="D19" s="75"/>
      <c r="E19" s="75"/>
      <c r="F19" s="636"/>
      <c r="G19" s="636"/>
      <c r="H19" s="636"/>
      <c r="I19" s="636"/>
      <c r="J19" s="636"/>
      <c r="K19" s="636"/>
      <c r="L19" s="636"/>
    </row>
    <row r="20" spans="1:12" s="34" customFormat="1" ht="7.5" customHeight="1">
      <c r="A20" s="33"/>
      <c r="B20" s="75"/>
      <c r="C20" s="75"/>
      <c r="D20" s="75"/>
      <c r="E20" s="75"/>
    </row>
    <row r="21" spans="1:12" s="34" customFormat="1">
      <c r="A21" s="33">
        <f>IF(F21="",1,0)</f>
        <v>1</v>
      </c>
      <c r="B21" s="75" t="s">
        <v>1</v>
      </c>
      <c r="C21" s="75" t="s">
        <v>148</v>
      </c>
      <c r="F21" s="636"/>
      <c r="G21" s="636"/>
      <c r="H21" s="636"/>
      <c r="I21" s="636"/>
      <c r="J21" s="636"/>
      <c r="K21" s="636"/>
      <c r="L21" s="636"/>
    </row>
    <row r="22" spans="1:12" s="34" customFormat="1" ht="7.5" customHeight="1">
      <c r="A22" s="33"/>
      <c r="B22" s="75"/>
      <c r="C22" s="75"/>
      <c r="D22" s="75"/>
      <c r="E22" s="75"/>
    </row>
    <row r="23" spans="1:12" s="34" customFormat="1">
      <c r="A23" s="33"/>
      <c r="B23" s="75" t="s">
        <v>1</v>
      </c>
      <c r="C23" s="75" t="s">
        <v>2</v>
      </c>
      <c r="D23" s="75"/>
      <c r="E23" s="75"/>
    </row>
    <row r="24" spans="1:12" s="34" customFormat="1" ht="7.5" customHeight="1">
      <c r="A24" s="33"/>
      <c r="B24" s="75"/>
      <c r="C24" s="75"/>
      <c r="D24" s="75"/>
      <c r="E24" s="75"/>
    </row>
    <row r="25" spans="1:12" s="34" customFormat="1">
      <c r="A25" s="33">
        <f>IF(F25="",1,0)</f>
        <v>1</v>
      </c>
      <c r="B25" s="75"/>
      <c r="D25" s="75" t="s">
        <v>22</v>
      </c>
      <c r="E25" s="75"/>
      <c r="F25" s="636"/>
      <c r="G25" s="636"/>
      <c r="H25" s="636"/>
      <c r="I25" s="636"/>
      <c r="J25" s="636"/>
      <c r="K25" s="636"/>
      <c r="L25" s="636"/>
    </row>
    <row r="26" spans="1:12" s="34" customFormat="1" ht="7.5" customHeight="1">
      <c r="A26" s="33"/>
      <c r="B26" s="75"/>
      <c r="D26" s="75"/>
      <c r="E26" s="75"/>
    </row>
    <row r="27" spans="1:12" s="34" customFormat="1">
      <c r="A27" s="33">
        <f>IF(F27="",1,0)</f>
        <v>1</v>
      </c>
      <c r="B27" s="75"/>
      <c r="D27" s="75" t="s">
        <v>23</v>
      </c>
      <c r="E27" s="75"/>
      <c r="F27" s="651"/>
      <c r="G27" s="651"/>
      <c r="H27" s="651"/>
      <c r="I27" s="651"/>
      <c r="J27" s="651"/>
      <c r="K27" s="651"/>
      <c r="L27" s="651"/>
    </row>
    <row r="28" spans="1:12" s="34" customFormat="1" ht="7.5" customHeight="1">
      <c r="A28" s="33"/>
      <c r="B28" s="75"/>
      <c r="D28" s="75"/>
      <c r="E28" s="75"/>
    </row>
    <row r="29" spans="1:12" s="34" customFormat="1">
      <c r="A29" s="33">
        <f>IF(F29="",1,0)</f>
        <v>1</v>
      </c>
      <c r="B29" s="75"/>
      <c r="D29" s="75" t="s">
        <v>24</v>
      </c>
      <c r="E29" s="75"/>
      <c r="F29" s="636"/>
      <c r="G29" s="636"/>
      <c r="H29" s="636"/>
      <c r="I29" s="636"/>
      <c r="J29" s="636"/>
      <c r="K29" s="636"/>
      <c r="L29" s="636"/>
    </row>
    <row r="30" spans="1:12" s="34" customFormat="1" ht="7.5" customHeight="1">
      <c r="A30" s="33"/>
      <c r="B30" s="75"/>
      <c r="C30" s="75"/>
      <c r="D30" s="75"/>
      <c r="E30" s="75"/>
    </row>
    <row r="31" spans="1:12" s="34" customFormat="1">
      <c r="A31" s="33">
        <f>IF(F31="",1,0)</f>
        <v>1</v>
      </c>
      <c r="B31" s="75" t="s">
        <v>1</v>
      </c>
      <c r="C31" s="75" t="s">
        <v>25</v>
      </c>
      <c r="D31" s="75"/>
      <c r="E31" s="75"/>
      <c r="F31" s="652"/>
      <c r="G31" s="651"/>
      <c r="H31" s="651"/>
      <c r="I31" s="651"/>
      <c r="J31" s="651"/>
      <c r="K31" s="651"/>
      <c r="L31" s="651"/>
    </row>
    <row r="32" spans="1:12" s="34" customFormat="1" ht="7.5" customHeight="1">
      <c r="A32" s="33"/>
      <c r="B32" s="75"/>
      <c r="C32" s="75"/>
      <c r="D32" s="75"/>
      <c r="E32" s="75"/>
    </row>
    <row r="33" spans="1:12" s="34" customFormat="1">
      <c r="A33" s="33">
        <f>IF(F33="",1,0)</f>
        <v>1</v>
      </c>
      <c r="B33" s="75" t="s">
        <v>1</v>
      </c>
      <c r="C33" s="75" t="s">
        <v>26</v>
      </c>
      <c r="D33" s="75"/>
      <c r="E33" s="75"/>
      <c r="F33" s="636"/>
      <c r="G33" s="636"/>
      <c r="H33" s="636"/>
      <c r="I33" s="636"/>
      <c r="J33" s="636"/>
      <c r="K33" s="636"/>
      <c r="L33" s="636"/>
    </row>
    <row r="34" spans="1:12" s="34" customFormat="1" ht="7.5" customHeight="1">
      <c r="A34" s="33"/>
      <c r="B34" s="75"/>
      <c r="C34" s="75"/>
      <c r="D34" s="75"/>
      <c r="E34" s="75"/>
    </row>
    <row r="35" spans="1:12" s="34" customFormat="1">
      <c r="A35" s="33"/>
      <c r="B35" s="75" t="s">
        <v>1</v>
      </c>
      <c r="C35" s="75" t="s">
        <v>27</v>
      </c>
      <c r="D35" s="75"/>
      <c r="E35" s="75"/>
      <c r="F35" s="636"/>
      <c r="G35" s="636"/>
      <c r="H35" s="636"/>
      <c r="I35" s="636"/>
      <c r="J35" s="636"/>
      <c r="K35" s="636"/>
      <c r="L35" s="636"/>
    </row>
    <row r="36" spans="1:12" s="34" customFormat="1" ht="7.5" customHeight="1">
      <c r="A36" s="33"/>
      <c r="B36" s="75"/>
      <c r="C36" s="75"/>
      <c r="D36" s="75"/>
      <c r="E36" s="75"/>
    </row>
    <row r="37" spans="1:12" s="34" customFormat="1">
      <c r="A37" s="33">
        <f>IF(H37="",1,0)</f>
        <v>1</v>
      </c>
      <c r="B37" s="75" t="s">
        <v>1</v>
      </c>
      <c r="C37" s="75" t="s">
        <v>49</v>
      </c>
      <c r="D37" s="75"/>
      <c r="E37" s="75"/>
      <c r="H37" s="628"/>
      <c r="I37" s="628"/>
      <c r="J37" s="628"/>
    </row>
    <row r="38" spans="1:12" s="34" customFormat="1" ht="7.5" customHeight="1">
      <c r="A38" s="33"/>
      <c r="B38" s="75"/>
      <c r="C38" s="75"/>
      <c r="D38" s="75"/>
      <c r="E38" s="75"/>
    </row>
    <row r="39" spans="1:12" s="34" customFormat="1">
      <c r="A39" s="33">
        <f>IF(H39="",1,0)</f>
        <v>1</v>
      </c>
      <c r="B39" s="75" t="s">
        <v>1</v>
      </c>
      <c r="C39" s="75" t="s">
        <v>207</v>
      </c>
      <c r="D39" s="75"/>
      <c r="E39" s="75"/>
      <c r="H39" s="628"/>
      <c r="I39" s="628"/>
      <c r="J39" s="628"/>
    </row>
    <row r="40" spans="1:12" s="34" customFormat="1" ht="7.5" customHeight="1">
      <c r="A40" s="33"/>
      <c r="B40" s="75"/>
      <c r="C40" s="75"/>
      <c r="D40" s="75"/>
      <c r="E40" s="75"/>
    </row>
    <row r="41" spans="1:12" s="34" customFormat="1">
      <c r="A41" s="33"/>
      <c r="B41" s="75" t="s">
        <v>1</v>
      </c>
      <c r="C41" s="75" t="s">
        <v>3</v>
      </c>
      <c r="D41" s="75"/>
      <c r="E41" s="75"/>
    </row>
    <row r="42" spans="1:12" s="34" customFormat="1" ht="7.5" customHeight="1">
      <c r="A42" s="33"/>
      <c r="B42" s="75"/>
      <c r="C42" s="75"/>
      <c r="D42" s="75"/>
      <c r="E42" s="75"/>
    </row>
    <row r="43" spans="1:12" s="34" customFormat="1">
      <c r="A43" s="33">
        <f>IF(F43="",1,0)</f>
        <v>1</v>
      </c>
      <c r="C43" s="75" t="s">
        <v>28</v>
      </c>
      <c r="D43" s="75"/>
      <c r="E43" s="75"/>
      <c r="F43" s="636"/>
      <c r="G43" s="636"/>
      <c r="H43" s="636"/>
      <c r="I43" s="636"/>
      <c r="J43" s="636"/>
      <c r="K43" s="636"/>
      <c r="L43" s="636"/>
    </row>
    <row r="44" spans="1:12" s="34" customFormat="1" ht="7.5" customHeight="1">
      <c r="A44" s="33"/>
      <c r="B44" s="75"/>
      <c r="C44" s="75"/>
      <c r="D44" s="75"/>
      <c r="E44" s="75"/>
    </row>
    <row r="45" spans="1:12" s="34" customFormat="1">
      <c r="A45" s="33">
        <f>IF(F45="",1,0)</f>
        <v>1</v>
      </c>
      <c r="C45" s="75" t="s">
        <v>29</v>
      </c>
      <c r="D45" s="75"/>
      <c r="E45" s="75"/>
      <c r="F45" s="636"/>
      <c r="G45" s="636"/>
      <c r="H45" s="77"/>
      <c r="J45" s="75"/>
      <c r="K45" s="75"/>
      <c r="L45" s="75"/>
    </row>
    <row r="46" spans="1:12" s="34" customFormat="1">
      <c r="A46" s="33"/>
      <c r="C46" s="78" t="s">
        <v>74</v>
      </c>
      <c r="D46" s="75"/>
      <c r="E46" s="75"/>
      <c r="F46" s="75"/>
      <c r="G46" s="75"/>
      <c r="H46" s="75"/>
      <c r="I46" s="75"/>
      <c r="J46" s="75"/>
      <c r="K46" s="75"/>
      <c r="L46" s="75"/>
    </row>
    <row r="47" spans="1:12" s="34" customFormat="1" ht="7.5" customHeight="1">
      <c r="A47" s="33"/>
      <c r="B47" s="75"/>
      <c r="C47" s="75"/>
      <c r="D47" s="75"/>
      <c r="E47" s="75"/>
    </row>
    <row r="48" spans="1:12" s="34" customFormat="1">
      <c r="B48" s="75" t="s">
        <v>1</v>
      </c>
      <c r="C48" s="75" t="s">
        <v>149</v>
      </c>
      <c r="D48" s="75"/>
      <c r="E48" s="75"/>
      <c r="G48" s="79"/>
      <c r="H48" s="79"/>
      <c r="I48" s="79"/>
      <c r="J48" s="79"/>
      <c r="K48" s="79"/>
      <c r="L48" s="79"/>
    </row>
    <row r="49" spans="1:15" s="34" customFormat="1" ht="7.5" customHeight="1">
      <c r="A49" s="33"/>
      <c r="B49" s="75"/>
      <c r="C49" s="75"/>
      <c r="D49" s="75"/>
      <c r="E49" s="75"/>
    </row>
    <row r="50" spans="1:15" s="34" customFormat="1" ht="15" customHeight="1">
      <c r="A50" s="33">
        <f>IF(G50="",1,0)</f>
        <v>1</v>
      </c>
      <c r="B50" s="75"/>
      <c r="C50" s="75" t="s">
        <v>150</v>
      </c>
      <c r="D50" s="75"/>
      <c r="E50" s="75"/>
      <c r="G50" s="636"/>
      <c r="H50" s="636"/>
      <c r="I50" s="636"/>
      <c r="J50" s="636"/>
      <c r="K50" s="636"/>
      <c r="L50" s="636"/>
    </row>
    <row r="51" spans="1:15" s="34" customFormat="1" ht="7.5" customHeight="1">
      <c r="A51" s="33"/>
      <c r="B51" s="75"/>
      <c r="C51" s="75"/>
      <c r="D51" s="75"/>
      <c r="E51" s="75"/>
    </row>
    <row r="52" spans="1:15" s="34" customFormat="1" ht="20.25" customHeight="1">
      <c r="A52" s="329"/>
      <c r="B52" s="75"/>
      <c r="C52" s="75"/>
      <c r="D52" s="75"/>
      <c r="E52" s="75"/>
    </row>
    <row r="53" spans="1:15" s="299" customFormat="1" ht="16.5">
      <c r="A53" s="296"/>
      <c r="B53" s="302" t="s">
        <v>322</v>
      </c>
      <c r="D53" s="302"/>
      <c r="E53" s="302"/>
    </row>
    <row r="54" spans="1:15" s="34" customFormat="1" ht="12.75" customHeight="1">
      <c r="A54" s="33"/>
    </row>
    <row r="55" spans="1:15" s="34" customFormat="1" ht="15.75">
      <c r="A55" s="33"/>
      <c r="B55" s="80" t="s">
        <v>21</v>
      </c>
      <c r="C55" s="342" t="s">
        <v>407</v>
      </c>
      <c r="F55" s="78" t="s">
        <v>430</v>
      </c>
      <c r="L55" s="307"/>
    </row>
    <row r="56" spans="1:15" s="34" customFormat="1">
      <c r="A56" s="33"/>
      <c r="B56" s="80"/>
      <c r="F56" s="78" t="s">
        <v>431</v>
      </c>
      <c r="K56" s="75"/>
    </row>
    <row r="57" spans="1:15" s="34" customFormat="1" ht="10.5" customHeight="1">
      <c r="A57" s="33"/>
      <c r="B57" s="93"/>
      <c r="K57" s="75"/>
    </row>
    <row r="58" spans="1:15" s="34" customFormat="1" ht="44.25" customHeight="1">
      <c r="A58" s="33"/>
      <c r="B58" s="80"/>
      <c r="C58" s="639" t="s">
        <v>408</v>
      </c>
      <c r="D58" s="640"/>
      <c r="E58" s="640"/>
      <c r="F58" s="640"/>
      <c r="G58" s="640"/>
      <c r="H58" s="640"/>
      <c r="I58" s="640"/>
      <c r="J58" s="640"/>
      <c r="K58" s="640"/>
      <c r="L58" s="641"/>
    </row>
    <row r="59" spans="1:15" s="345" customFormat="1" ht="16.5" customHeight="1">
      <c r="A59" s="343"/>
      <c r="B59" s="344"/>
      <c r="C59" s="642" t="s">
        <v>260</v>
      </c>
      <c r="D59" s="643"/>
      <c r="E59" s="643"/>
      <c r="F59" s="643"/>
      <c r="G59" s="643"/>
      <c r="H59" s="643"/>
      <c r="I59" s="643"/>
      <c r="J59" s="643"/>
      <c r="K59" s="643"/>
      <c r="L59" s="644"/>
      <c r="O59" s="346"/>
    </row>
    <row r="60" spans="1:15" s="34" customFormat="1" ht="17.25" customHeight="1">
      <c r="A60" s="329"/>
      <c r="B60" s="75"/>
      <c r="C60" s="75"/>
      <c r="D60" s="75"/>
      <c r="E60" s="75"/>
    </row>
    <row r="61" spans="1:15" s="299" customFormat="1" ht="16.5">
      <c r="A61" s="296"/>
      <c r="B61" s="302" t="s">
        <v>286</v>
      </c>
      <c r="D61" s="302"/>
      <c r="E61" s="302"/>
    </row>
    <row r="62" spans="1:15" s="34" customFormat="1" ht="12.75">
      <c r="A62" s="33"/>
    </row>
    <row r="63" spans="1:15" s="34" customFormat="1">
      <c r="A63" s="33"/>
      <c r="B63" s="306" t="s">
        <v>1</v>
      </c>
      <c r="C63" s="68" t="s">
        <v>409</v>
      </c>
      <c r="D63" s="75"/>
      <c r="E63" s="75"/>
      <c r="L63" s="307"/>
    </row>
    <row r="64" spans="1:15" s="34" customFormat="1" ht="12.75" customHeight="1">
      <c r="B64" s="638"/>
      <c r="C64" s="638"/>
      <c r="D64" s="638"/>
      <c r="E64" s="638"/>
      <c r="F64" s="638"/>
      <c r="G64" s="638"/>
      <c r="H64" s="638"/>
      <c r="I64" s="638"/>
      <c r="J64" s="638"/>
      <c r="K64" s="638"/>
      <c r="L64" s="638"/>
      <c r="M64" s="638"/>
    </row>
    <row r="65" spans="1:12" s="34" customFormat="1">
      <c r="A65" s="33"/>
      <c r="B65" s="93" t="s">
        <v>1</v>
      </c>
      <c r="C65" s="75" t="s">
        <v>410</v>
      </c>
      <c r="D65" s="75"/>
      <c r="E65" s="75"/>
    </row>
    <row r="66" spans="1:12" s="34" customFormat="1" ht="7.5" customHeight="1">
      <c r="A66" s="33"/>
    </row>
    <row r="67" spans="1:12" s="75" customFormat="1" ht="12.75" customHeight="1">
      <c r="A67" s="82">
        <f>IF(C67="",1,0)</f>
        <v>1</v>
      </c>
      <c r="C67" s="637"/>
      <c r="D67" s="627"/>
      <c r="E67" s="627"/>
      <c r="F67" s="627"/>
      <c r="G67" s="627"/>
      <c r="H67" s="627"/>
      <c r="I67" s="627"/>
      <c r="J67" s="627"/>
      <c r="K67" s="627"/>
      <c r="L67" s="627"/>
    </row>
    <row r="68" spans="1:12" s="75" customFormat="1">
      <c r="A68" s="82"/>
      <c r="C68" s="627"/>
      <c r="D68" s="627"/>
      <c r="E68" s="627"/>
      <c r="F68" s="627"/>
      <c r="G68" s="627"/>
      <c r="H68" s="627"/>
      <c r="I68" s="627"/>
      <c r="J68" s="627"/>
      <c r="K68" s="627"/>
      <c r="L68" s="627"/>
    </row>
    <row r="69" spans="1:12" s="75" customFormat="1">
      <c r="A69" s="82"/>
      <c r="C69" s="627"/>
      <c r="D69" s="627"/>
      <c r="E69" s="627"/>
      <c r="F69" s="627"/>
      <c r="G69" s="627"/>
      <c r="H69" s="627"/>
      <c r="I69" s="627"/>
      <c r="J69" s="627"/>
      <c r="K69" s="627"/>
      <c r="L69" s="627"/>
    </row>
    <row r="70" spans="1:12" s="75" customFormat="1">
      <c r="A70" s="82"/>
      <c r="C70" s="627"/>
      <c r="D70" s="627"/>
      <c r="E70" s="627"/>
      <c r="F70" s="627"/>
      <c r="G70" s="627"/>
      <c r="H70" s="627"/>
      <c r="I70" s="627"/>
      <c r="J70" s="627"/>
      <c r="K70" s="627"/>
      <c r="L70" s="627"/>
    </row>
    <row r="71" spans="1:12" s="75" customFormat="1">
      <c r="A71" s="82"/>
      <c r="C71" s="627"/>
      <c r="D71" s="627"/>
      <c r="E71" s="627"/>
      <c r="F71" s="627"/>
      <c r="G71" s="627"/>
      <c r="H71" s="627"/>
      <c r="I71" s="627"/>
      <c r="J71" s="627"/>
      <c r="K71" s="627"/>
      <c r="L71" s="627"/>
    </row>
    <row r="72" spans="1:12" s="75" customFormat="1">
      <c r="A72" s="82"/>
      <c r="C72" s="627"/>
      <c r="D72" s="627"/>
      <c r="E72" s="627"/>
      <c r="F72" s="627"/>
      <c r="G72" s="627"/>
      <c r="H72" s="627"/>
      <c r="I72" s="627"/>
      <c r="J72" s="627"/>
      <c r="K72" s="627"/>
      <c r="L72" s="627"/>
    </row>
    <row r="73" spans="1:12" s="75" customFormat="1">
      <c r="A73" s="82"/>
      <c r="C73" s="627"/>
      <c r="D73" s="627"/>
      <c r="E73" s="627"/>
      <c r="F73" s="627"/>
      <c r="G73" s="627"/>
      <c r="H73" s="627"/>
      <c r="I73" s="627"/>
      <c r="J73" s="627"/>
      <c r="K73" s="627"/>
      <c r="L73" s="627"/>
    </row>
    <row r="74" spans="1:12" s="34" customFormat="1" ht="15.75" customHeight="1">
      <c r="A74" s="329"/>
      <c r="B74" s="75"/>
      <c r="C74" s="75"/>
      <c r="D74" s="75"/>
      <c r="E74" s="75"/>
    </row>
    <row r="75" spans="1:12" s="299" customFormat="1" ht="16.5">
      <c r="A75" s="296"/>
      <c r="B75" s="297" t="s">
        <v>390</v>
      </c>
      <c r="C75" s="298"/>
      <c r="D75" s="298"/>
      <c r="E75" s="298"/>
      <c r="F75" s="298"/>
      <c r="G75" s="298"/>
      <c r="H75" s="298"/>
      <c r="I75" s="298"/>
      <c r="J75" s="298"/>
      <c r="K75" s="298"/>
      <c r="L75" s="298"/>
    </row>
    <row r="76" spans="1:12" s="299" customFormat="1" ht="16.5">
      <c r="A76" s="296"/>
      <c r="B76" s="300"/>
      <c r="C76" s="297" t="s">
        <v>411</v>
      </c>
      <c r="D76" s="297"/>
      <c r="E76" s="298"/>
      <c r="F76" s="298"/>
      <c r="G76" s="298"/>
      <c r="H76" s="298"/>
      <c r="I76" s="298"/>
      <c r="J76" s="298"/>
      <c r="K76" s="298"/>
      <c r="L76" s="298"/>
    </row>
    <row r="77" spans="1:12" s="34" customFormat="1" ht="12.75">
      <c r="A77" s="33"/>
    </row>
    <row r="78" spans="1:12" s="34" customFormat="1">
      <c r="A78" s="33"/>
      <c r="B78" s="84" t="s">
        <v>1</v>
      </c>
      <c r="C78" s="133" t="s">
        <v>233</v>
      </c>
      <c r="D78" s="134"/>
      <c r="E78" s="134"/>
      <c r="F78" s="134"/>
      <c r="G78" s="134"/>
      <c r="H78" s="134"/>
      <c r="I78" s="134"/>
      <c r="J78" s="134"/>
      <c r="K78" s="85"/>
      <c r="L78" s="85"/>
    </row>
    <row r="79" spans="1:12" s="34" customFormat="1" ht="12.75">
      <c r="A79" s="33"/>
      <c r="B79" s="78"/>
      <c r="C79" s="78"/>
      <c r="D79" s="78"/>
      <c r="E79" s="78"/>
      <c r="F79" s="78"/>
      <c r="G79" s="78"/>
      <c r="H79" s="78"/>
      <c r="I79" s="78"/>
      <c r="J79" s="78"/>
    </row>
    <row r="80" spans="1:12" s="34" customFormat="1" ht="15" customHeight="1">
      <c r="A80" s="33">
        <f>IF(L80="",1,0)</f>
        <v>1</v>
      </c>
      <c r="B80" s="135" t="s">
        <v>400</v>
      </c>
      <c r="C80" s="75"/>
      <c r="D80" s="75"/>
      <c r="E80" s="75"/>
      <c r="F80" s="75"/>
      <c r="G80" s="75"/>
      <c r="H80" s="75"/>
      <c r="I80" s="75"/>
      <c r="J80" s="75"/>
      <c r="K80" s="75"/>
      <c r="L80" s="76"/>
    </row>
    <row r="81" spans="1:13" s="75" customFormat="1" ht="3.6" customHeight="1">
      <c r="A81" s="82"/>
    </row>
    <row r="82" spans="1:13" s="64" customFormat="1">
      <c r="A82" s="65"/>
      <c r="B82" s="65" t="s">
        <v>264</v>
      </c>
      <c r="C82" s="136"/>
      <c r="D82" s="65"/>
      <c r="E82" s="65"/>
      <c r="F82" s="136"/>
      <c r="G82" s="136"/>
      <c r="H82" s="136"/>
      <c r="I82" s="136"/>
      <c r="J82" s="136"/>
    </row>
    <row r="83" spans="1:13" s="75" customFormat="1" ht="6.6" customHeight="1">
      <c r="A83" s="82"/>
    </row>
    <row r="84" spans="1:13" s="64" customFormat="1">
      <c r="A84" s="33">
        <f>IF(L84="",1,0)</f>
        <v>1</v>
      </c>
      <c r="B84" s="75" t="s">
        <v>265</v>
      </c>
      <c r="C84" s="136"/>
      <c r="D84" s="65"/>
      <c r="E84" s="86"/>
      <c r="F84" s="136"/>
      <c r="G84" s="136"/>
      <c r="H84" s="136"/>
      <c r="I84" s="136"/>
      <c r="J84" s="136"/>
      <c r="L84" s="76"/>
    </row>
    <row r="85" spans="1:13" s="75" customFormat="1" ht="3.75" customHeight="1">
      <c r="A85" s="82"/>
    </row>
    <row r="86" spans="1:13" s="64" customFormat="1">
      <c r="A86" s="65"/>
      <c r="B86" s="65" t="s">
        <v>266</v>
      </c>
      <c r="C86" s="136"/>
      <c r="D86" s="65"/>
      <c r="E86" s="86"/>
      <c r="F86" s="136"/>
      <c r="G86" s="136"/>
      <c r="H86" s="136"/>
      <c r="I86" s="136"/>
      <c r="J86" s="136"/>
    </row>
    <row r="87" spans="1:13" s="64" customFormat="1" ht="2.4500000000000002" customHeight="1">
      <c r="A87" s="65"/>
      <c r="B87" s="65"/>
      <c r="C87" s="136"/>
      <c r="D87" s="65"/>
      <c r="E87" s="86"/>
      <c r="F87" s="136"/>
      <c r="G87" s="136"/>
      <c r="H87" s="136"/>
      <c r="I87" s="136"/>
      <c r="J87" s="136"/>
    </row>
    <row r="88" spans="1:13" s="75" customFormat="1" ht="14.45" customHeight="1">
      <c r="A88" s="82"/>
      <c r="B88" s="75" t="s">
        <v>288</v>
      </c>
      <c r="L88" s="64"/>
      <c r="M88" s="64"/>
    </row>
    <row r="89" spans="1:13" s="75" customFormat="1" ht="3.75" customHeight="1">
      <c r="A89" s="82"/>
      <c r="L89" s="64"/>
      <c r="M89" s="64"/>
    </row>
    <row r="90" spans="1:13" s="64" customFormat="1">
      <c r="A90" s="65"/>
      <c r="B90" s="86" t="s">
        <v>289</v>
      </c>
      <c r="C90" s="136"/>
      <c r="D90" s="65"/>
      <c r="E90" s="86"/>
      <c r="F90" s="136"/>
      <c r="G90" s="136"/>
      <c r="H90" s="136"/>
      <c r="I90" s="136"/>
      <c r="J90" s="136"/>
    </row>
    <row r="91" spans="1:13" s="75" customFormat="1" ht="3.75" customHeight="1">
      <c r="A91" s="82"/>
      <c r="L91" s="64"/>
      <c r="M91" s="64"/>
    </row>
    <row r="92" spans="1:13" s="64" customFormat="1">
      <c r="A92" s="65"/>
      <c r="B92" s="86" t="s">
        <v>432</v>
      </c>
      <c r="C92" s="136"/>
      <c r="D92" s="65"/>
      <c r="E92" s="86"/>
      <c r="F92" s="136"/>
      <c r="G92" s="136"/>
      <c r="H92" s="136"/>
      <c r="I92" s="136"/>
      <c r="J92" s="136"/>
    </row>
    <row r="93" spans="1:13" s="75" customFormat="1" ht="3.75" customHeight="1">
      <c r="A93" s="82"/>
      <c r="L93" s="64"/>
      <c r="M93" s="64"/>
    </row>
    <row r="94" spans="1:13" s="75" customFormat="1" ht="3.75" customHeight="1">
      <c r="A94" s="82"/>
      <c r="B94" s="86"/>
      <c r="L94" s="64"/>
      <c r="M94" s="64"/>
    </row>
    <row r="95" spans="1:13" s="64" customFormat="1" ht="15.75">
      <c r="A95" s="65"/>
      <c r="B95" s="360" t="s">
        <v>287</v>
      </c>
      <c r="C95" s="136"/>
      <c r="D95" s="65"/>
      <c r="E95" s="86"/>
      <c r="F95" s="136"/>
      <c r="G95" s="136"/>
      <c r="H95" s="136"/>
      <c r="I95" s="136"/>
      <c r="J95" s="136"/>
    </row>
    <row r="96" spans="1:13" s="75" customFormat="1" ht="3.75" customHeight="1">
      <c r="A96" s="82"/>
      <c r="L96" s="64"/>
      <c r="M96" s="64"/>
    </row>
    <row r="97" spans="1:15" s="64" customFormat="1">
      <c r="A97" s="65"/>
      <c r="B97" s="137" t="s">
        <v>232</v>
      </c>
      <c r="C97" s="136"/>
      <c r="D97" s="65"/>
      <c r="E97" s="86"/>
      <c r="F97" s="136"/>
      <c r="G97" s="136"/>
      <c r="H97" s="136"/>
      <c r="I97" s="136"/>
      <c r="J97" s="136"/>
    </row>
    <row r="98" spans="1:15" s="75" customFormat="1" ht="3.75" customHeight="1">
      <c r="A98" s="82"/>
      <c r="B98" s="138"/>
      <c r="L98" s="64"/>
      <c r="M98" s="64"/>
    </row>
    <row r="99" spans="1:15" s="64" customFormat="1">
      <c r="A99" s="65"/>
      <c r="B99" s="138" t="s">
        <v>263</v>
      </c>
      <c r="C99" s="136"/>
      <c r="D99" s="65"/>
      <c r="E99" s="86"/>
      <c r="F99" s="136"/>
      <c r="G99" s="136"/>
      <c r="H99" s="136"/>
      <c r="I99" s="136"/>
      <c r="J99" s="136"/>
    </row>
    <row r="100" spans="1:15" s="75" customFormat="1" ht="3.75" customHeight="1">
      <c r="A100" s="82"/>
      <c r="B100" s="138"/>
      <c r="L100" s="64"/>
      <c r="M100" s="64"/>
    </row>
    <row r="101" spans="1:15" s="64" customFormat="1">
      <c r="A101" s="65"/>
      <c r="B101" s="138" t="s">
        <v>267</v>
      </c>
      <c r="C101" s="136"/>
      <c r="D101" s="65"/>
      <c r="E101" s="86"/>
      <c r="F101" s="136"/>
      <c r="G101" s="136"/>
      <c r="H101" s="136"/>
      <c r="I101" s="136"/>
      <c r="J101" s="136"/>
    </row>
    <row r="102" spans="1:15" s="75" customFormat="1" ht="3.75" customHeight="1">
      <c r="A102" s="82"/>
      <c r="B102" s="138"/>
      <c r="L102" s="64"/>
      <c r="M102" s="64"/>
    </row>
    <row r="103" spans="1:15" s="64" customFormat="1">
      <c r="A103" s="65"/>
      <c r="B103" s="139" t="s">
        <v>268</v>
      </c>
      <c r="C103" s="136"/>
      <c r="D103" s="65"/>
      <c r="E103" s="86"/>
      <c r="F103" s="136"/>
      <c r="G103" s="136"/>
      <c r="H103" s="136"/>
      <c r="I103" s="136"/>
      <c r="J103" s="136"/>
    </row>
    <row r="104" spans="1:15" s="75" customFormat="1" ht="7.9" customHeight="1">
      <c r="A104" s="82"/>
      <c r="L104" s="64"/>
      <c r="M104" s="64"/>
    </row>
    <row r="105" spans="1:15" s="64" customFormat="1">
      <c r="A105" s="33">
        <f>IF(L105="",1,0)</f>
        <v>1</v>
      </c>
      <c r="B105" s="65" t="s">
        <v>269</v>
      </c>
      <c r="C105" s="136"/>
      <c r="D105" s="65"/>
      <c r="E105" s="86"/>
      <c r="F105" s="136"/>
      <c r="G105" s="136"/>
      <c r="H105" s="136"/>
      <c r="I105" s="136"/>
      <c r="J105" s="136"/>
      <c r="L105" s="76"/>
    </row>
    <row r="106" spans="1:15" s="75" customFormat="1" ht="3.75" customHeight="1">
      <c r="A106" s="82"/>
      <c r="L106" s="64"/>
      <c r="M106" s="64"/>
    </row>
    <row r="107" spans="1:15" s="64" customFormat="1">
      <c r="A107" s="65"/>
      <c r="B107" s="65" t="s">
        <v>270</v>
      </c>
      <c r="C107" s="136"/>
      <c r="D107" s="65"/>
      <c r="E107" s="86"/>
      <c r="F107" s="136"/>
      <c r="G107" s="136"/>
      <c r="H107" s="136"/>
      <c r="I107" s="136"/>
      <c r="J107" s="136"/>
    </row>
    <row r="108" spans="1:15" s="75" customFormat="1" ht="3.75" customHeight="1">
      <c r="A108" s="82"/>
      <c r="L108" s="64"/>
      <c r="M108" s="64"/>
    </row>
    <row r="109" spans="1:15" s="64" customFormat="1">
      <c r="A109" s="65"/>
      <c r="B109" s="65" t="s">
        <v>271</v>
      </c>
      <c r="C109" s="136"/>
      <c r="D109" s="65"/>
      <c r="E109" s="86"/>
      <c r="F109" s="136"/>
      <c r="G109" s="136"/>
      <c r="H109" s="136"/>
      <c r="I109" s="136"/>
      <c r="J109" s="136"/>
    </row>
    <row r="110" spans="1:15" s="34" customFormat="1" ht="18.75" customHeight="1">
      <c r="A110" s="329"/>
      <c r="B110" s="75"/>
      <c r="C110" s="75"/>
      <c r="D110" s="75"/>
      <c r="E110" s="75"/>
      <c r="O110" s="40"/>
    </row>
    <row r="111" spans="1:15" s="299" customFormat="1" ht="16.5">
      <c r="A111" s="296"/>
      <c r="B111" s="297" t="s">
        <v>306</v>
      </c>
      <c r="C111" s="298"/>
      <c r="D111" s="298"/>
      <c r="E111" s="298"/>
      <c r="F111" s="298"/>
      <c r="G111" s="298"/>
      <c r="H111" s="298"/>
      <c r="I111" s="298"/>
      <c r="J111" s="298"/>
      <c r="K111" s="298"/>
      <c r="L111" s="298"/>
    </row>
    <row r="112" spans="1:15" s="34" customFormat="1" ht="12.75">
      <c r="A112" s="33"/>
    </row>
    <row r="113" spans="1:13" s="34" customFormat="1" ht="15.75">
      <c r="A113" s="33"/>
      <c r="B113" s="645" t="s">
        <v>412</v>
      </c>
      <c r="C113" s="646"/>
      <c r="D113" s="646"/>
      <c r="E113" s="646"/>
      <c r="F113" s="646"/>
      <c r="G113" s="646"/>
      <c r="H113" s="646"/>
      <c r="I113" s="646"/>
      <c r="J113" s="646"/>
      <c r="K113" s="646"/>
      <c r="L113" s="646"/>
    </row>
    <row r="114" spans="1:13" s="34" customFormat="1" ht="18" customHeight="1">
      <c r="A114" s="33"/>
      <c r="H114" s="656" t="s">
        <v>413</v>
      </c>
      <c r="I114" s="657"/>
      <c r="J114" s="657"/>
      <c r="K114" s="657"/>
      <c r="L114" s="600" t="s">
        <v>445</v>
      </c>
    </row>
    <row r="115" spans="1:13" s="34" customFormat="1" ht="15" customHeight="1">
      <c r="A115" s="33"/>
      <c r="B115" s="65" t="s">
        <v>391</v>
      </c>
      <c r="I115" s="647" t="s">
        <v>438</v>
      </c>
      <c r="J115" s="648"/>
      <c r="K115" s="649"/>
      <c r="L115" s="581"/>
    </row>
    <row r="116" spans="1:13" s="34" customFormat="1" ht="15" customHeight="1">
      <c r="A116" s="33"/>
      <c r="B116" s="65" t="s">
        <v>326</v>
      </c>
      <c r="H116" s="647" t="s">
        <v>439</v>
      </c>
      <c r="I116" s="664"/>
      <c r="J116" s="664"/>
      <c r="K116" s="665"/>
      <c r="L116" s="581"/>
    </row>
    <row r="117" spans="1:13" s="34" customFormat="1" ht="15" customHeight="1">
      <c r="A117" s="329"/>
      <c r="B117" s="453"/>
      <c r="C117" s="454"/>
      <c r="D117" s="454"/>
      <c r="E117" s="454"/>
      <c r="F117" s="454"/>
      <c r="G117" s="658" t="s">
        <v>444</v>
      </c>
      <c r="H117" s="659"/>
      <c r="I117" s="659"/>
      <c r="J117" s="659"/>
      <c r="K117" s="660"/>
      <c r="L117" s="581"/>
      <c r="M117" s="314"/>
    </row>
    <row r="118" spans="1:13" s="34" customFormat="1" ht="15" customHeight="1">
      <c r="A118" s="329"/>
      <c r="B118" s="453"/>
      <c r="C118" s="454"/>
      <c r="D118" s="454"/>
      <c r="E118" s="454"/>
      <c r="F118" s="454"/>
      <c r="G118" s="658" t="s">
        <v>440</v>
      </c>
      <c r="H118" s="659"/>
      <c r="I118" s="659"/>
      <c r="J118" s="659"/>
      <c r="K118" s="660"/>
      <c r="L118" s="581"/>
      <c r="M118" s="314"/>
    </row>
    <row r="119" spans="1:13" s="34" customFormat="1" ht="15" customHeight="1">
      <c r="A119" s="329">
        <f>IF(L117="",1,0)</f>
        <v>1</v>
      </c>
      <c r="B119" s="145"/>
      <c r="C119" s="145"/>
      <c r="D119" s="145"/>
      <c r="E119" s="145"/>
      <c r="F119" s="145"/>
      <c r="G119" s="658" t="s">
        <v>441</v>
      </c>
      <c r="H119" s="659"/>
      <c r="I119" s="659"/>
      <c r="J119" s="659"/>
      <c r="K119" s="660"/>
      <c r="L119" s="581"/>
      <c r="M119" s="75"/>
    </row>
    <row r="120" spans="1:13" s="34" customFormat="1" ht="15" customHeight="1">
      <c r="A120" s="329"/>
      <c r="B120" s="145"/>
      <c r="C120" s="145"/>
      <c r="D120" s="145"/>
      <c r="E120" s="145"/>
      <c r="F120" s="145"/>
      <c r="G120" s="658" t="s">
        <v>442</v>
      </c>
      <c r="H120" s="659"/>
      <c r="I120" s="659"/>
      <c r="J120" s="659"/>
      <c r="K120" s="660"/>
      <c r="L120" s="581"/>
      <c r="M120" s="75"/>
    </row>
    <row r="121" spans="1:13" s="34" customFormat="1" ht="15" customHeight="1">
      <c r="A121" s="329">
        <f>IF(L118="",1,0)</f>
        <v>1</v>
      </c>
      <c r="B121" s="145"/>
      <c r="C121" s="145"/>
      <c r="D121" s="145"/>
      <c r="E121" s="145"/>
      <c r="F121" s="145"/>
      <c r="G121" s="658" t="s">
        <v>443</v>
      </c>
      <c r="H121" s="659"/>
      <c r="I121" s="659"/>
      <c r="J121" s="659"/>
      <c r="K121" s="660"/>
      <c r="L121" s="581"/>
      <c r="M121" s="75"/>
    </row>
    <row r="122" spans="1:13" s="34" customFormat="1" ht="15.75">
      <c r="A122" s="33"/>
      <c r="B122" s="309" t="s">
        <v>1</v>
      </c>
      <c r="C122" s="88" t="s">
        <v>50</v>
      </c>
      <c r="D122" s="85"/>
      <c r="E122" s="85"/>
      <c r="F122" s="85"/>
      <c r="G122" s="85"/>
      <c r="H122" s="85"/>
      <c r="I122" s="85"/>
      <c r="J122" s="85"/>
      <c r="K122" s="85"/>
      <c r="L122" s="85"/>
    </row>
    <row r="123" spans="1:13" s="34" customFormat="1" ht="3.75" customHeight="1">
      <c r="A123" s="33"/>
    </row>
    <row r="124" spans="1:13" s="75" customFormat="1" ht="15.75">
      <c r="A124" s="82"/>
      <c r="B124" s="140" t="s">
        <v>234</v>
      </c>
    </row>
    <row r="125" spans="1:13" s="75" customFormat="1">
      <c r="A125" s="82"/>
      <c r="B125" s="68" t="s">
        <v>51</v>
      </c>
    </row>
    <row r="126" spans="1:13" s="75" customFormat="1">
      <c r="A126" s="82">
        <f>IF(AND(OR(L105="Non",L105=""),L126=""),1,0)</f>
        <v>1</v>
      </c>
      <c r="B126" s="75" t="s">
        <v>327</v>
      </c>
      <c r="L126" s="76"/>
    </row>
    <row r="127" spans="1:13" s="75" customFormat="1" ht="3.75" customHeight="1">
      <c r="A127" s="82"/>
    </row>
    <row r="128" spans="1:13" s="64" customFormat="1">
      <c r="A128" s="67">
        <f>IF(L126="Non",IF(L128="",1,0),0)</f>
        <v>0</v>
      </c>
      <c r="B128" s="89" t="s">
        <v>32</v>
      </c>
      <c r="D128" s="65"/>
      <c r="E128" s="65" t="s">
        <v>33</v>
      </c>
      <c r="L128" s="76"/>
    </row>
    <row r="129" spans="1:12" s="75" customFormat="1" ht="3.75" customHeight="1">
      <c r="A129" s="82"/>
    </row>
    <row r="130" spans="1:12" s="75" customFormat="1">
      <c r="A130" s="82">
        <f>IF(L126="Oui",IF(L130="",1,0),0)</f>
        <v>0</v>
      </c>
      <c r="B130" s="89" t="s">
        <v>34</v>
      </c>
      <c r="E130" s="75" t="s">
        <v>328</v>
      </c>
      <c r="L130" s="361"/>
    </row>
    <row r="131" spans="1:12" s="75" customFormat="1" ht="12" customHeight="1">
      <c r="A131" s="330"/>
    </row>
    <row r="132" spans="1:12" s="34" customFormat="1" ht="15.75">
      <c r="A132" s="33"/>
      <c r="B132" s="309" t="s">
        <v>1</v>
      </c>
      <c r="C132" s="88" t="s">
        <v>52</v>
      </c>
      <c r="D132" s="85"/>
      <c r="E132" s="85"/>
      <c r="F132" s="85"/>
      <c r="G132" s="85"/>
      <c r="H132" s="85"/>
      <c r="I132" s="85"/>
      <c r="J132" s="85"/>
      <c r="K132" s="85"/>
      <c r="L132" s="85"/>
    </row>
    <row r="133" spans="1:12" s="34" customFormat="1" ht="3.75" customHeight="1">
      <c r="A133" s="33"/>
    </row>
    <row r="134" spans="1:12" s="75" customFormat="1" ht="15.75">
      <c r="A134" s="82"/>
      <c r="B134" s="140" t="s">
        <v>234</v>
      </c>
    </row>
    <row r="135" spans="1:12" s="75" customFormat="1">
      <c r="A135" s="82"/>
      <c r="B135" s="68" t="s">
        <v>53</v>
      </c>
    </row>
    <row r="136" spans="1:12" s="75" customFormat="1">
      <c r="A136" s="82">
        <f>IF(AND(OR(L105="Non",L105=""),L136=""),1,0)</f>
        <v>1</v>
      </c>
      <c r="B136" s="75" t="s">
        <v>54</v>
      </c>
      <c r="L136" s="76"/>
    </row>
    <row r="137" spans="1:12" s="75" customFormat="1" ht="3.75" customHeight="1">
      <c r="A137" s="82"/>
    </row>
    <row r="138" spans="1:12" s="64" customFormat="1">
      <c r="A138" s="67">
        <f>IF(L136="Non",IF(L138="",1,0),0)</f>
        <v>0</v>
      </c>
      <c r="B138" s="89" t="s">
        <v>32</v>
      </c>
      <c r="D138" s="65"/>
      <c r="E138" s="65" t="s">
        <v>33</v>
      </c>
      <c r="L138" s="76"/>
    </row>
    <row r="139" spans="1:12" s="75" customFormat="1" ht="3.75" customHeight="1">
      <c r="A139" s="82"/>
    </row>
    <row r="140" spans="1:12" s="75" customFormat="1">
      <c r="A140" s="82">
        <f>IF(L136="Oui",IF(L140="",1,0),0)</f>
        <v>0</v>
      </c>
      <c r="B140" s="89" t="s">
        <v>34</v>
      </c>
      <c r="E140" s="75" t="s">
        <v>328</v>
      </c>
      <c r="L140" s="361"/>
    </row>
    <row r="141" spans="1:12" s="75" customFormat="1" ht="12" customHeight="1">
      <c r="A141" s="330"/>
    </row>
    <row r="142" spans="1:12" s="34" customFormat="1" ht="15.75">
      <c r="A142" s="33"/>
      <c r="B142" s="309" t="s">
        <v>1</v>
      </c>
      <c r="C142" s="88" t="s">
        <v>414</v>
      </c>
      <c r="D142" s="85"/>
      <c r="E142" s="85"/>
      <c r="F142" s="85"/>
      <c r="G142" s="85"/>
      <c r="H142" s="85"/>
      <c r="I142" s="85"/>
      <c r="J142" s="85"/>
      <c r="K142" s="85"/>
      <c r="L142" s="85"/>
    </row>
    <row r="143" spans="1:12" s="34" customFormat="1" ht="3.75" customHeight="1">
      <c r="A143" s="33"/>
    </row>
    <row r="144" spans="1:12" s="75" customFormat="1" ht="15.75">
      <c r="A144" s="82"/>
      <c r="B144" s="140" t="s">
        <v>234</v>
      </c>
    </row>
    <row r="145" spans="1:12" s="75" customFormat="1">
      <c r="A145" s="82"/>
      <c r="B145" s="65" t="s">
        <v>30</v>
      </c>
    </row>
    <row r="146" spans="1:12" s="75" customFormat="1">
      <c r="A146" s="82">
        <f>IF(AND(OR(L105="Non",L105=""),L146=""),1,0)</f>
        <v>1</v>
      </c>
      <c r="B146" s="75" t="s">
        <v>31</v>
      </c>
      <c r="L146" s="110"/>
    </row>
    <row r="147" spans="1:12" s="75" customFormat="1" ht="3.75" customHeight="1">
      <c r="A147" s="82"/>
    </row>
    <row r="148" spans="1:12" s="64" customFormat="1">
      <c r="A148" s="67">
        <f>IF(L146="Non",IF(L148="",1,0),0)</f>
        <v>0</v>
      </c>
      <c r="B148" s="89" t="s">
        <v>32</v>
      </c>
      <c r="D148" s="65"/>
      <c r="E148" s="65" t="s">
        <v>33</v>
      </c>
      <c r="L148" s="110"/>
    </row>
    <row r="149" spans="1:12" s="75" customFormat="1" ht="3.75" customHeight="1">
      <c r="A149" s="82"/>
    </row>
    <row r="150" spans="1:12" s="75" customFormat="1">
      <c r="A150" s="82">
        <f>IF(L146="Oui",IF(L150="",1,0),0)</f>
        <v>0</v>
      </c>
      <c r="B150" s="89" t="s">
        <v>34</v>
      </c>
      <c r="E150" s="75" t="s">
        <v>328</v>
      </c>
      <c r="L150" s="361"/>
    </row>
    <row r="151" spans="1:12" s="75" customFormat="1" ht="12" customHeight="1">
      <c r="A151" s="330"/>
    </row>
    <row r="152" spans="1:12" s="34" customFormat="1" ht="15.75">
      <c r="A152" s="33"/>
      <c r="B152" s="309" t="s">
        <v>1</v>
      </c>
      <c r="C152" s="88" t="s">
        <v>35</v>
      </c>
      <c r="D152" s="85"/>
      <c r="E152" s="85"/>
      <c r="F152" s="85"/>
      <c r="G152" s="85"/>
      <c r="H152" s="85"/>
      <c r="I152" s="85"/>
      <c r="J152" s="85"/>
      <c r="K152" s="85"/>
      <c r="L152" s="85"/>
    </row>
    <row r="153" spans="1:12" s="34" customFormat="1" ht="3.75" customHeight="1">
      <c r="A153" s="33"/>
    </row>
    <row r="154" spans="1:12" s="75" customFormat="1">
      <c r="A154" s="82"/>
      <c r="B154" s="65" t="s">
        <v>36</v>
      </c>
    </row>
    <row r="155" spans="1:12" s="75" customFormat="1">
      <c r="A155" s="82">
        <f>IF(L155="",1,0)</f>
        <v>1</v>
      </c>
      <c r="B155" s="75" t="s">
        <v>55</v>
      </c>
      <c r="L155" s="110"/>
    </row>
    <row r="156" spans="1:12" s="75" customFormat="1" ht="3.75" customHeight="1">
      <c r="A156" s="82"/>
    </row>
    <row r="157" spans="1:12" s="64" customFormat="1">
      <c r="A157" s="65">
        <f>IF(L155="Non",IF(L157="",1,0),0)</f>
        <v>0</v>
      </c>
      <c r="B157" s="89" t="s">
        <v>32</v>
      </c>
      <c r="D157" s="65"/>
      <c r="E157" s="65" t="s">
        <v>33</v>
      </c>
      <c r="L157" s="110"/>
    </row>
    <row r="158" spans="1:12" s="75" customFormat="1" ht="3.75" customHeight="1">
      <c r="A158" s="82"/>
    </row>
    <row r="159" spans="1:12" s="75" customFormat="1">
      <c r="A159" s="82">
        <f>IF(L155="Oui",IF(L159="",1,0),0)</f>
        <v>0</v>
      </c>
      <c r="B159" s="89" t="s">
        <v>34</v>
      </c>
      <c r="E159" s="75" t="s">
        <v>328</v>
      </c>
      <c r="L159" s="361"/>
    </row>
    <row r="160" spans="1:12" s="75" customFormat="1" ht="12" customHeight="1">
      <c r="A160" s="330"/>
    </row>
    <row r="161" spans="1:12" s="34" customFormat="1" ht="22.5" customHeight="1">
      <c r="A161" s="33"/>
      <c r="B161" s="309" t="s">
        <v>1</v>
      </c>
      <c r="C161" s="88" t="s">
        <v>388</v>
      </c>
      <c r="D161" s="85"/>
      <c r="E161" s="85"/>
      <c r="F161" s="85"/>
      <c r="G161" s="85"/>
      <c r="H161" s="85"/>
      <c r="I161" s="85"/>
      <c r="J161" s="85"/>
      <c r="K161" s="85"/>
      <c r="L161" s="85"/>
    </row>
    <row r="162" spans="1:12" s="34" customFormat="1" ht="7.5" customHeight="1">
      <c r="A162" s="33"/>
    </row>
    <row r="163" spans="1:12" s="75" customFormat="1">
      <c r="A163" s="82">
        <f>IF(L163="",1,0)</f>
        <v>1</v>
      </c>
      <c r="B163" s="65" t="s">
        <v>37</v>
      </c>
      <c r="L163" s="76"/>
    </row>
    <row r="164" spans="1:12" s="75" customFormat="1">
      <c r="A164" s="82">
        <f>IF(AND(L163="Oui",G164=""),1,0)</f>
        <v>0</v>
      </c>
      <c r="B164" s="75" t="s">
        <v>38</v>
      </c>
      <c r="G164" s="629"/>
      <c r="H164" s="630"/>
      <c r="I164" s="630"/>
      <c r="J164" s="631"/>
    </row>
    <row r="165" spans="1:12" s="75" customFormat="1" ht="3.75" customHeight="1">
      <c r="A165" s="82"/>
    </row>
    <row r="166" spans="1:12" s="64" customFormat="1">
      <c r="A166" s="65">
        <f>IF(L163="Non",IF(L166="",1,0),0)</f>
        <v>0</v>
      </c>
      <c r="B166" s="89" t="s">
        <v>32</v>
      </c>
      <c r="D166" s="65"/>
      <c r="E166" s="65" t="s">
        <v>33</v>
      </c>
      <c r="L166" s="110"/>
    </row>
    <row r="167" spans="1:12" s="75" customFormat="1" ht="3.75" customHeight="1">
      <c r="A167" s="82"/>
    </row>
    <row r="168" spans="1:12" s="75" customFormat="1">
      <c r="A168" s="82">
        <f>IF(L163="Oui",IF(L168="",1,0),0)</f>
        <v>0</v>
      </c>
      <c r="B168" s="89" t="s">
        <v>34</v>
      </c>
      <c r="E168" s="75" t="s">
        <v>328</v>
      </c>
      <c r="L168" s="361"/>
    </row>
    <row r="169" spans="1:12" s="34" customFormat="1" ht="16.5" customHeight="1">
      <c r="A169" s="329"/>
      <c r="B169" s="75"/>
      <c r="C169" s="75"/>
      <c r="D169" s="75"/>
      <c r="E169" s="75"/>
    </row>
    <row r="170" spans="1:12" s="64" customFormat="1" ht="30" customHeight="1">
      <c r="A170" s="67"/>
      <c r="B170" s="295" t="s">
        <v>329</v>
      </c>
      <c r="C170" s="113"/>
      <c r="D170" s="113"/>
      <c r="E170" s="113"/>
      <c r="F170" s="113"/>
      <c r="G170" s="113"/>
      <c r="H170" s="113"/>
      <c r="I170" s="113"/>
      <c r="J170" s="113"/>
      <c r="K170" s="113"/>
      <c r="L170" s="113"/>
    </row>
    <row r="171" spans="1:12" s="64" customFormat="1">
      <c r="A171" s="67"/>
      <c r="B171" s="65" t="s">
        <v>1</v>
      </c>
      <c r="C171" s="285" t="s">
        <v>331</v>
      </c>
    </row>
    <row r="172" spans="1:12" s="64" customFormat="1">
      <c r="A172" s="67"/>
      <c r="B172" s="65"/>
      <c r="C172" s="285" t="s">
        <v>330</v>
      </c>
    </row>
    <row r="173" spans="1:12" s="64" customFormat="1" ht="12" customHeight="1">
      <c r="A173" s="67"/>
      <c r="B173" s="90"/>
      <c r="C173" s="65"/>
    </row>
    <row r="174" spans="1:12" s="75" customFormat="1" ht="12.75" customHeight="1">
      <c r="A174" s="82">
        <f>IF(C174="",1,0)</f>
        <v>1</v>
      </c>
      <c r="C174" s="637"/>
      <c r="D174" s="627"/>
      <c r="E174" s="627"/>
      <c r="F174" s="627"/>
      <c r="G174" s="627"/>
      <c r="H174" s="627"/>
      <c r="I174" s="627"/>
      <c r="J174" s="627"/>
      <c r="K174" s="627"/>
      <c r="L174" s="627"/>
    </row>
    <row r="175" spans="1:12" s="75" customFormat="1">
      <c r="A175" s="82"/>
      <c r="C175" s="627"/>
      <c r="D175" s="627"/>
      <c r="E175" s="627"/>
      <c r="F175" s="627"/>
      <c r="G175" s="627"/>
      <c r="H175" s="627"/>
      <c r="I175" s="627"/>
      <c r="J175" s="627"/>
      <c r="K175" s="627"/>
      <c r="L175" s="627"/>
    </row>
    <row r="176" spans="1:12" s="75" customFormat="1">
      <c r="A176" s="82"/>
      <c r="C176" s="627"/>
      <c r="D176" s="627"/>
      <c r="E176" s="627"/>
      <c r="F176" s="627"/>
      <c r="G176" s="627"/>
      <c r="H176" s="627"/>
      <c r="I176" s="627"/>
      <c r="J176" s="627"/>
      <c r="K176" s="627"/>
      <c r="L176" s="627"/>
    </row>
    <row r="177" spans="1:13" s="75" customFormat="1">
      <c r="A177" s="82"/>
      <c r="C177" s="627"/>
      <c r="D177" s="627"/>
      <c r="E177" s="627"/>
      <c r="F177" s="627"/>
      <c r="G177" s="627"/>
      <c r="H177" s="627"/>
      <c r="I177" s="627"/>
      <c r="J177" s="627"/>
      <c r="K177" s="627"/>
      <c r="L177" s="627"/>
    </row>
    <row r="178" spans="1:13" s="75" customFormat="1">
      <c r="A178" s="82"/>
      <c r="C178" s="627"/>
      <c r="D178" s="627"/>
      <c r="E178" s="627"/>
      <c r="F178" s="627"/>
      <c r="G178" s="627"/>
      <c r="H178" s="627"/>
      <c r="I178" s="627"/>
      <c r="J178" s="627"/>
      <c r="K178" s="627"/>
      <c r="L178" s="627"/>
    </row>
    <row r="179" spans="1:13" s="75" customFormat="1">
      <c r="A179" s="82"/>
      <c r="C179" s="627"/>
      <c r="D179" s="627"/>
      <c r="E179" s="627"/>
      <c r="F179" s="627"/>
      <c r="G179" s="627"/>
      <c r="H179" s="627"/>
      <c r="I179" s="627"/>
      <c r="J179" s="627"/>
      <c r="K179" s="627"/>
      <c r="L179" s="627"/>
    </row>
    <row r="180" spans="1:13" s="75" customFormat="1">
      <c r="A180" s="82"/>
      <c r="C180" s="627"/>
      <c r="D180" s="627"/>
      <c r="E180" s="627"/>
      <c r="F180" s="627"/>
      <c r="G180" s="627"/>
      <c r="H180" s="627"/>
      <c r="I180" s="627"/>
      <c r="J180" s="627"/>
      <c r="K180" s="627"/>
      <c r="L180" s="627"/>
    </row>
    <row r="181" spans="1:13" s="64" customFormat="1" ht="12" customHeight="1">
      <c r="A181" s="67"/>
    </row>
    <row r="182" spans="1:13" s="64" customFormat="1">
      <c r="A182" s="67"/>
      <c r="B182" s="65" t="s">
        <v>1</v>
      </c>
      <c r="C182" s="65" t="s">
        <v>66</v>
      </c>
      <c r="K182" s="90"/>
      <c r="L182" s="91"/>
      <c r="M182" s="90"/>
    </row>
    <row r="183" spans="1:13" s="64" customFormat="1" ht="12" customHeight="1" thickBot="1">
      <c r="A183" s="67"/>
      <c r="B183" s="90"/>
      <c r="C183" s="65"/>
    </row>
    <row r="184" spans="1:13" s="64" customFormat="1" ht="24" customHeight="1" thickBot="1">
      <c r="A184" s="67"/>
      <c r="B184" s="65"/>
      <c r="C184" s="632" t="s">
        <v>67</v>
      </c>
      <c r="D184" s="632"/>
      <c r="E184" s="632"/>
      <c r="F184" s="632"/>
      <c r="H184" s="90"/>
      <c r="J184" s="92" t="str">
        <f>IF('Calcul Dommage'!H74=0,"Onglet Calcul Dommage à compléter","")</f>
        <v>Onglet Calcul Dommage à compléter</v>
      </c>
      <c r="K184" s="93" t="s">
        <v>39</v>
      </c>
      <c r="L184" s="94">
        <f>'Calcul Dommage'!$H$76</f>
        <v>0</v>
      </c>
      <c r="M184" s="90"/>
    </row>
    <row r="185" spans="1:13" s="34" customFormat="1" ht="11.25" customHeight="1">
      <c r="A185" s="33"/>
    </row>
    <row r="186" spans="1:13" s="64" customFormat="1">
      <c r="A186" s="67">
        <f>IF(L186="",1,IF(AND(L186="Non",I189=""),1,0))</f>
        <v>1</v>
      </c>
      <c r="B186" s="65" t="s">
        <v>1</v>
      </c>
      <c r="C186" s="662" t="s">
        <v>59</v>
      </c>
      <c r="D186" s="662"/>
      <c r="E186" s="662"/>
      <c r="F186" s="662"/>
      <c r="G186" s="662"/>
      <c r="H186" s="662"/>
      <c r="I186" s="662"/>
      <c r="J186" s="662"/>
      <c r="K186" s="34"/>
      <c r="L186" s="76"/>
    </row>
    <row r="187" spans="1:13" s="64" customFormat="1" ht="18.600000000000001" customHeight="1">
      <c r="A187" s="67"/>
      <c r="B187" s="65"/>
      <c r="C187" s="663" t="s">
        <v>415</v>
      </c>
      <c r="D187" s="663"/>
      <c r="E187" s="663"/>
      <c r="F187" s="663"/>
      <c r="G187" s="663"/>
      <c r="H187" s="663"/>
      <c r="I187" s="663"/>
      <c r="J187" s="663"/>
      <c r="K187" s="34"/>
      <c r="L187" s="34"/>
    </row>
    <row r="188" spans="1:13" s="64" customFormat="1">
      <c r="A188" s="67"/>
      <c r="B188" s="65"/>
      <c r="C188" s="663" t="s">
        <v>60</v>
      </c>
      <c r="D188" s="663"/>
      <c r="E188" s="663"/>
      <c r="F188" s="663"/>
      <c r="G188" s="663"/>
      <c r="H188" s="663"/>
      <c r="I188" s="663"/>
      <c r="J188" s="663"/>
      <c r="K188" s="34"/>
      <c r="L188" s="34"/>
    </row>
    <row r="189" spans="1:13" s="75" customFormat="1">
      <c r="A189" s="82"/>
      <c r="C189" s="86" t="s">
        <v>61</v>
      </c>
      <c r="E189" s="64"/>
      <c r="H189" s="95"/>
      <c r="I189" s="661"/>
      <c r="J189" s="661"/>
      <c r="K189" s="661"/>
      <c r="L189" s="661"/>
    </row>
    <row r="190" spans="1:13" s="34" customFormat="1" ht="18" customHeight="1">
      <c r="A190" s="33"/>
    </row>
    <row r="191" spans="1:13" s="34" customFormat="1" ht="15.75">
      <c r="A191" s="33"/>
      <c r="B191" s="75" t="s">
        <v>1</v>
      </c>
      <c r="C191" s="362" t="s">
        <v>401</v>
      </c>
      <c r="D191" s="145"/>
      <c r="E191" s="145"/>
      <c r="F191" s="144"/>
      <c r="G191" s="144"/>
      <c r="H191" s="144"/>
      <c r="I191" s="144"/>
      <c r="J191" s="144"/>
      <c r="K191" s="144"/>
      <c r="L191" s="144"/>
    </row>
    <row r="192" spans="1:13" s="34" customFormat="1" ht="6" customHeight="1">
      <c r="A192" s="33"/>
      <c r="B192" s="75"/>
      <c r="C192" s="362"/>
      <c r="D192" s="145"/>
      <c r="E192" s="145"/>
      <c r="F192" s="144"/>
      <c r="G192" s="144"/>
      <c r="H192" s="144"/>
      <c r="I192" s="144"/>
      <c r="J192" s="144"/>
      <c r="K192" s="144"/>
      <c r="L192" s="144"/>
    </row>
    <row r="193" spans="1:12" s="34" customFormat="1">
      <c r="A193" s="33"/>
      <c r="B193" s="75"/>
      <c r="C193" s="555" t="s">
        <v>392</v>
      </c>
      <c r="D193" s="145"/>
      <c r="E193" s="145"/>
      <c r="F193" s="144"/>
      <c r="G193" s="144"/>
      <c r="H193" s="144"/>
      <c r="I193" s="144"/>
      <c r="J193" s="144"/>
      <c r="K193" s="144"/>
      <c r="L193" s="144"/>
    </row>
    <row r="194" spans="1:12" s="34" customFormat="1" ht="6" customHeight="1">
      <c r="A194" s="33"/>
      <c r="D194" s="85"/>
      <c r="E194" s="85"/>
      <c r="F194" s="85"/>
      <c r="G194" s="85"/>
      <c r="H194" s="85"/>
      <c r="I194" s="85"/>
      <c r="J194" s="85"/>
      <c r="K194" s="85"/>
      <c r="L194" s="85"/>
    </row>
    <row r="195" spans="1:12" s="34" customFormat="1" ht="6" customHeight="1">
      <c r="A195" s="33"/>
    </row>
    <row r="196" spans="1:12" s="34" customFormat="1">
      <c r="C196" s="80" t="s">
        <v>21</v>
      </c>
      <c r="D196" s="81" t="s">
        <v>160</v>
      </c>
    </row>
    <row r="197" spans="1:12" s="34" customFormat="1" ht="9" customHeight="1">
      <c r="A197" s="33">
        <f>IF(AND(G199=""),1,0)</f>
        <v>1</v>
      </c>
      <c r="C197" s="80"/>
      <c r="D197" s="81"/>
    </row>
    <row r="198" spans="1:12" s="34" customFormat="1">
      <c r="A198" s="33">
        <f>IF(AND(G198="",L198=""),1,IF(AND(G198="Oui",L198=""),1,0))</f>
        <v>1</v>
      </c>
      <c r="C198" s="80"/>
      <c r="D198" s="81"/>
      <c r="F198" s="287">
        <v>2021</v>
      </c>
      <c r="G198" s="110"/>
      <c r="K198" s="287" t="s">
        <v>161</v>
      </c>
      <c r="L198" s="308"/>
    </row>
    <row r="199" spans="1:12" s="34" customFormat="1">
      <c r="A199" s="33">
        <f>IF(AND(G199="",L199=""),1,IF(AND(G199="Oui",L199=""),1,0))</f>
        <v>1</v>
      </c>
      <c r="C199" s="80"/>
      <c r="D199" s="81"/>
      <c r="F199" s="287">
        <v>2022</v>
      </c>
      <c r="G199" s="110"/>
      <c r="K199" s="287" t="s">
        <v>161</v>
      </c>
      <c r="L199" s="308"/>
    </row>
    <row r="200" spans="1:12">
      <c r="D200" s="286"/>
      <c r="E200" s="286"/>
      <c r="F200" s="286"/>
      <c r="G200" s="286"/>
      <c r="H200" s="286"/>
      <c r="I200" s="286"/>
      <c r="J200" s="286"/>
      <c r="K200" s="286"/>
      <c r="L200" s="286"/>
    </row>
    <row r="201" spans="1:12" s="34" customFormat="1" ht="6" customHeight="1">
      <c r="A201" s="33"/>
    </row>
    <row r="202" spans="1:12" s="34" customFormat="1">
      <c r="A202" s="33"/>
      <c r="C202" s="80" t="s">
        <v>21</v>
      </c>
      <c r="D202" s="81" t="s">
        <v>162</v>
      </c>
    </row>
    <row r="203" spans="1:12" s="34" customFormat="1">
      <c r="A203" s="33">
        <f>IF(AND(G203="",L203=""),1,IF(AND(G203="Oui",L203=""),1,0))</f>
        <v>1</v>
      </c>
      <c r="C203" s="80"/>
      <c r="D203" s="81"/>
      <c r="F203" s="287">
        <v>2021</v>
      </c>
      <c r="G203" s="110"/>
      <c r="K203" s="287" t="s">
        <v>161</v>
      </c>
      <c r="L203" s="308"/>
    </row>
    <row r="204" spans="1:12" s="34" customFormat="1">
      <c r="A204" s="33">
        <f>IF(AND(G204="",L204=""),1,IF(AND(G204="Oui",L204=""),1,0))</f>
        <v>1</v>
      </c>
      <c r="C204" s="80"/>
      <c r="D204" s="81"/>
      <c r="F204" s="287">
        <v>2022</v>
      </c>
      <c r="G204" s="110"/>
      <c r="K204" s="287" t="s">
        <v>161</v>
      </c>
      <c r="L204" s="308"/>
    </row>
    <row r="205" spans="1:12" s="34" customFormat="1" ht="12.75">
      <c r="A205" s="33"/>
      <c r="D205" s="85"/>
      <c r="E205" s="85"/>
      <c r="F205" s="85"/>
      <c r="G205" s="85"/>
      <c r="H205" s="85"/>
      <c r="I205" s="85"/>
      <c r="J205" s="85"/>
      <c r="K205" s="85"/>
      <c r="L205" s="85"/>
    </row>
    <row r="206" spans="1:12" s="34" customFormat="1" ht="6" customHeight="1">
      <c r="A206" s="33"/>
    </row>
    <row r="207" spans="1:12" s="34" customFormat="1">
      <c r="A207" s="33"/>
      <c r="C207" s="80" t="s">
        <v>21</v>
      </c>
      <c r="D207" s="81" t="s">
        <v>163</v>
      </c>
    </row>
    <row r="208" spans="1:12" s="34" customFormat="1" ht="8.25" customHeight="1">
      <c r="A208" s="33"/>
      <c r="C208" s="80"/>
      <c r="D208" s="81"/>
    </row>
    <row r="209" spans="1:12" s="34" customFormat="1">
      <c r="A209" s="33">
        <f>IF(AND(G211="Oui",D209=""),1,0)</f>
        <v>0</v>
      </c>
      <c r="C209" s="80"/>
      <c r="D209" s="633"/>
      <c r="E209" s="634"/>
      <c r="F209" s="634"/>
      <c r="G209" s="634"/>
      <c r="H209" s="634"/>
      <c r="I209" s="634"/>
      <c r="J209" s="634"/>
      <c r="K209" s="634"/>
      <c r="L209" s="635"/>
    </row>
    <row r="210" spans="1:12" s="34" customFormat="1">
      <c r="A210" s="33">
        <f>IF(AND(G211=""),1,0)</f>
        <v>1</v>
      </c>
      <c r="C210" s="80"/>
      <c r="D210" s="81"/>
    </row>
    <row r="211" spans="1:12" s="34" customFormat="1">
      <c r="A211" s="33">
        <f>IF(AND(G211="",L211=""),1,IF(AND(G211="Oui",L211=""),1,0))</f>
        <v>1</v>
      </c>
      <c r="C211" s="80"/>
      <c r="D211" s="81"/>
      <c r="F211" s="287">
        <v>2021</v>
      </c>
      <c r="G211" s="110"/>
      <c r="K211" s="287" t="s">
        <v>161</v>
      </c>
      <c r="L211" s="308"/>
    </row>
    <row r="212" spans="1:12" s="34" customFormat="1">
      <c r="A212" s="33">
        <f>IF(AND(G212="",L212=""),1,IF(AND(G212="Oui",L212=""),1,0))</f>
        <v>1</v>
      </c>
      <c r="C212" s="80"/>
      <c r="D212" s="81"/>
      <c r="F212" s="287">
        <v>2022</v>
      </c>
      <c r="G212" s="110"/>
      <c r="K212" s="287" t="s">
        <v>161</v>
      </c>
      <c r="L212" s="308"/>
    </row>
    <row r="213" spans="1:12" s="34" customFormat="1">
      <c r="A213" s="33"/>
      <c r="C213" s="289"/>
      <c r="D213" s="288"/>
      <c r="E213" s="85"/>
      <c r="F213" s="85"/>
      <c r="G213" s="85"/>
      <c r="H213" s="85"/>
      <c r="I213" s="85"/>
      <c r="J213" s="85"/>
      <c r="K213" s="85"/>
      <c r="L213" s="85"/>
    </row>
    <row r="214" spans="1:12" s="34" customFormat="1" ht="6" customHeight="1">
      <c r="A214" s="33"/>
    </row>
    <row r="215" spans="1:12" s="34" customFormat="1">
      <c r="A215" s="33"/>
      <c r="C215" s="80" t="s">
        <v>21</v>
      </c>
      <c r="D215" s="81" t="s">
        <v>164</v>
      </c>
    </row>
    <row r="216" spans="1:12" s="34" customFormat="1">
      <c r="A216" s="33">
        <f>IF(AND(G217=""),1,0)</f>
        <v>1</v>
      </c>
      <c r="C216" s="80"/>
      <c r="D216" s="81"/>
    </row>
    <row r="217" spans="1:12" s="34" customFormat="1">
      <c r="A217" s="33">
        <f>IF(AND(G217="",L217=""),1,IF(AND(G217="Oui",L217=""),1,0))</f>
        <v>1</v>
      </c>
      <c r="C217" s="80"/>
      <c r="D217" s="81"/>
      <c r="F217" s="287">
        <v>2021</v>
      </c>
      <c r="G217" s="110"/>
      <c r="K217" s="287" t="s">
        <v>161</v>
      </c>
      <c r="L217" s="308"/>
    </row>
    <row r="218" spans="1:12" s="34" customFormat="1">
      <c r="A218" s="33">
        <f>IF(AND(G218="",L218=""),1,IF(AND(G218="Oui",L218=""),1,0))</f>
        <v>1</v>
      </c>
      <c r="C218" s="80"/>
      <c r="D218" s="81"/>
      <c r="F218" s="287">
        <v>2022</v>
      </c>
      <c r="G218" s="110"/>
      <c r="K218" s="287" t="s">
        <v>161</v>
      </c>
      <c r="L218" s="308"/>
    </row>
    <row r="219" spans="1:12" s="34" customFormat="1">
      <c r="A219" s="33"/>
      <c r="C219" s="289"/>
      <c r="D219" s="288"/>
      <c r="E219" s="85"/>
      <c r="F219" s="85"/>
      <c r="G219" s="85"/>
      <c r="H219" s="85"/>
      <c r="I219" s="85"/>
      <c r="J219" s="85"/>
      <c r="K219" s="85"/>
      <c r="L219" s="85"/>
    </row>
    <row r="220" spans="1:12" s="34" customFormat="1" ht="6" customHeight="1">
      <c r="A220" s="33"/>
    </row>
    <row r="221" spans="1:12" s="34" customFormat="1">
      <c r="A221" s="33">
        <f>IF(AND(G222=""),1,0)</f>
        <v>1</v>
      </c>
      <c r="C221" s="80" t="s">
        <v>21</v>
      </c>
      <c r="D221" s="81" t="s">
        <v>165</v>
      </c>
    </row>
    <row r="222" spans="1:12" s="34" customFormat="1">
      <c r="A222" s="33">
        <f>IF(AND(G222="",L222=""),1,IF(AND(G222="Oui",L222=""),1,0))</f>
        <v>1</v>
      </c>
      <c r="C222" s="80"/>
      <c r="D222" s="81"/>
      <c r="F222" s="287">
        <v>2021</v>
      </c>
      <c r="G222" s="110"/>
      <c r="K222" s="287" t="s">
        <v>161</v>
      </c>
      <c r="L222" s="308"/>
    </row>
    <row r="223" spans="1:12" s="34" customFormat="1">
      <c r="A223" s="33">
        <f>IF(AND(G223="",L223=""),1,IF(AND(G223="Oui",L223=""),1,0))</f>
        <v>1</v>
      </c>
      <c r="C223" s="80"/>
      <c r="D223" s="81"/>
      <c r="F223" s="287">
        <v>2022</v>
      </c>
      <c r="G223" s="110"/>
      <c r="K223" s="287" t="s">
        <v>161</v>
      </c>
      <c r="L223" s="308"/>
    </row>
    <row r="224" spans="1:12" s="34" customFormat="1" ht="12.75">
      <c r="A224" s="96"/>
      <c r="C224" s="85"/>
      <c r="D224" s="85"/>
      <c r="E224" s="85"/>
      <c r="F224" s="85"/>
      <c r="G224" s="85"/>
      <c r="H224" s="85"/>
      <c r="I224" s="85"/>
      <c r="J224" s="85"/>
      <c r="K224" s="85"/>
      <c r="L224" s="85"/>
    </row>
    <row r="225" spans="1:12" s="34" customFormat="1" ht="6" customHeight="1">
      <c r="A225" s="33"/>
    </row>
    <row r="226" spans="1:12" s="34" customFormat="1">
      <c r="A226" s="33">
        <f>IF(AND(G227=""),1,0)</f>
        <v>1</v>
      </c>
      <c r="C226" s="80" t="s">
        <v>21</v>
      </c>
      <c r="D226" s="81" t="s">
        <v>166</v>
      </c>
    </row>
    <row r="227" spans="1:12" s="34" customFormat="1">
      <c r="A227" s="33">
        <f>IF(AND(G227="",L227=""),1,IF(AND(G227="Oui",L227=""),1,0))</f>
        <v>1</v>
      </c>
      <c r="C227" s="80"/>
      <c r="D227" s="81"/>
      <c r="F227" s="287">
        <v>2021</v>
      </c>
      <c r="G227" s="110"/>
      <c r="K227" s="287" t="s">
        <v>161</v>
      </c>
      <c r="L227" s="308"/>
    </row>
    <row r="228" spans="1:12" s="34" customFormat="1">
      <c r="A228" s="33">
        <f>IF(AND(G228="",L228=""),1,IF(AND(G228="Oui",L228=""),1,0))</f>
        <v>1</v>
      </c>
      <c r="C228" s="80"/>
      <c r="D228" s="81"/>
      <c r="F228" s="287">
        <v>2022</v>
      </c>
      <c r="G228" s="110"/>
      <c r="K228" s="287" t="s">
        <v>161</v>
      </c>
      <c r="L228" s="308"/>
    </row>
    <row r="229" spans="1:12" s="34" customFormat="1">
      <c r="A229" s="33"/>
      <c r="C229" s="289"/>
      <c r="D229" s="288"/>
      <c r="E229" s="85"/>
      <c r="F229" s="85"/>
      <c r="G229" s="288"/>
      <c r="H229" s="288"/>
      <c r="I229" s="288"/>
      <c r="J229" s="288"/>
      <c r="K229" s="288"/>
      <c r="L229" s="288"/>
    </row>
    <row r="230" spans="1:12" s="34" customFormat="1" ht="6" customHeight="1">
      <c r="A230" s="33"/>
    </row>
    <row r="231" spans="1:12" s="34" customFormat="1">
      <c r="A231" s="33"/>
      <c r="C231" s="80" t="s">
        <v>21</v>
      </c>
      <c r="D231" s="81" t="s">
        <v>167</v>
      </c>
    </row>
    <row r="232" spans="1:12" s="34" customFormat="1" ht="5.25" customHeight="1">
      <c r="A232" s="33"/>
      <c r="C232" s="80"/>
      <c r="D232" s="81"/>
    </row>
    <row r="233" spans="1:12" s="34" customFormat="1">
      <c r="A233" s="96">
        <f>IF(AND(G235="Oui",D233=""),1,0)</f>
        <v>0</v>
      </c>
      <c r="C233" s="80"/>
      <c r="D233" s="633"/>
      <c r="E233" s="634"/>
      <c r="F233" s="634"/>
      <c r="G233" s="634"/>
      <c r="H233" s="634"/>
      <c r="I233" s="634"/>
      <c r="J233" s="634"/>
      <c r="K233" s="634"/>
      <c r="L233" s="635"/>
    </row>
    <row r="234" spans="1:12" s="34" customFormat="1">
      <c r="A234" s="33">
        <f>IF(AND(G235=""),1,0)</f>
        <v>1</v>
      </c>
      <c r="C234" s="80"/>
      <c r="D234" s="81"/>
    </row>
    <row r="235" spans="1:12" s="34" customFormat="1">
      <c r="A235" s="33">
        <f>IF(AND(G235="",L235=""),1,IF(AND(G235="Oui",L235=""),1,0))</f>
        <v>1</v>
      </c>
      <c r="C235" s="80"/>
      <c r="D235" s="81"/>
      <c r="F235" s="287">
        <v>2021</v>
      </c>
      <c r="G235" s="110"/>
      <c r="K235" s="287" t="s">
        <v>161</v>
      </c>
      <c r="L235" s="308"/>
    </row>
    <row r="236" spans="1:12" s="34" customFormat="1">
      <c r="A236" s="33">
        <f>IF(AND(G236="",L236=""),1,IF(AND(G236="Oui",L236=""),1,0))</f>
        <v>1</v>
      </c>
      <c r="C236" s="80"/>
      <c r="D236" s="81"/>
      <c r="F236" s="287">
        <v>2022</v>
      </c>
      <c r="G236" s="110"/>
      <c r="K236" s="287" t="s">
        <v>161</v>
      </c>
      <c r="L236" s="308"/>
    </row>
    <row r="237" spans="1:12" s="34" customFormat="1" ht="12.75">
      <c r="A237" s="96"/>
      <c r="C237" s="85"/>
      <c r="D237" s="85"/>
      <c r="E237" s="85"/>
      <c r="F237" s="85"/>
      <c r="G237" s="85"/>
      <c r="H237" s="85"/>
      <c r="I237" s="85"/>
      <c r="J237" s="85"/>
      <c r="K237" s="85"/>
      <c r="L237" s="85"/>
    </row>
    <row r="238" spans="1:12" s="34" customFormat="1" ht="12.75">
      <c r="A238" s="96"/>
    </row>
    <row r="239" spans="1:12" s="34" customFormat="1">
      <c r="A239" s="96"/>
      <c r="C239" s="80" t="s">
        <v>21</v>
      </c>
      <c r="D239" s="81" t="s">
        <v>168</v>
      </c>
    </row>
    <row r="240" spans="1:12" s="34" customFormat="1" ht="6" customHeight="1">
      <c r="A240" s="96"/>
      <c r="C240" s="80"/>
      <c r="D240" s="81"/>
    </row>
    <row r="241" spans="1:12" s="34" customFormat="1">
      <c r="A241" s="96">
        <f>IF(AND(G243="Oui",D241=""),1,0)</f>
        <v>0</v>
      </c>
      <c r="C241" s="80"/>
      <c r="D241" s="633"/>
      <c r="E241" s="634"/>
      <c r="F241" s="634"/>
      <c r="G241" s="634"/>
      <c r="H241" s="634"/>
      <c r="I241" s="634"/>
      <c r="J241" s="634"/>
      <c r="K241" s="634"/>
      <c r="L241" s="635"/>
    </row>
    <row r="242" spans="1:12" s="34" customFormat="1">
      <c r="A242" s="96">
        <f>IF(AND(G243=""),1,0)</f>
        <v>1</v>
      </c>
      <c r="C242" s="80"/>
      <c r="D242" s="81"/>
    </row>
    <row r="243" spans="1:12" s="34" customFormat="1">
      <c r="A243" s="33">
        <f>IF(AND(G243="",L243=""),1,IF(AND(G243="Oui",L243=""),1,0))</f>
        <v>1</v>
      </c>
      <c r="C243" s="80"/>
      <c r="D243" s="81"/>
      <c r="F243" s="287">
        <v>2021</v>
      </c>
      <c r="G243" s="110"/>
      <c r="K243" s="287" t="s">
        <v>161</v>
      </c>
      <c r="L243" s="308"/>
    </row>
    <row r="244" spans="1:12" s="34" customFormat="1">
      <c r="A244" s="33">
        <f>IF(AND(G244="",L244=""),1,IF(AND(G244="Oui",L244=""),1,0))</f>
        <v>1</v>
      </c>
      <c r="C244" s="80"/>
      <c r="D244" s="81"/>
      <c r="F244" s="287">
        <v>2022</v>
      </c>
      <c r="G244" s="110"/>
      <c r="K244" s="287" t="s">
        <v>161</v>
      </c>
      <c r="L244" s="308"/>
    </row>
    <row r="245" spans="1:12" s="34" customFormat="1" ht="15.95" customHeight="1">
      <c r="A245" s="33"/>
      <c r="C245" s="85"/>
      <c r="D245" s="85"/>
      <c r="E245" s="85"/>
      <c r="F245" s="85"/>
      <c r="G245" s="85"/>
      <c r="H245" s="85"/>
      <c r="I245" s="85"/>
      <c r="J245" s="85"/>
      <c r="K245" s="85"/>
      <c r="L245" s="85"/>
    </row>
    <row r="246" spans="1:12" s="64" customFormat="1">
      <c r="A246" s="67"/>
      <c r="B246" s="65" t="s">
        <v>1</v>
      </c>
      <c r="C246" s="65" t="s">
        <v>4</v>
      </c>
    </row>
    <row r="247" spans="1:12" s="34" customFormat="1" ht="3.75" customHeight="1">
      <c r="A247" s="33"/>
    </row>
    <row r="248" spans="1:12" s="75" customFormat="1" ht="12.75" customHeight="1">
      <c r="A248" s="82"/>
      <c r="C248" s="627"/>
      <c r="D248" s="627"/>
      <c r="E248" s="627"/>
      <c r="F248" s="627"/>
      <c r="G248" s="627"/>
      <c r="H248" s="627"/>
      <c r="I248" s="627"/>
      <c r="J248" s="627"/>
      <c r="K248" s="627"/>
      <c r="L248" s="627"/>
    </row>
    <row r="249" spans="1:12" s="75" customFormat="1">
      <c r="A249" s="82"/>
      <c r="C249" s="627"/>
      <c r="D249" s="627"/>
      <c r="E249" s="627"/>
      <c r="F249" s="627"/>
      <c r="G249" s="627"/>
      <c r="H249" s="627"/>
      <c r="I249" s="627"/>
      <c r="J249" s="627"/>
      <c r="K249" s="627"/>
      <c r="L249" s="627"/>
    </row>
    <row r="250" spans="1:12" s="75" customFormat="1">
      <c r="A250" s="82"/>
      <c r="C250" s="627"/>
      <c r="D250" s="627"/>
      <c r="E250" s="627"/>
      <c r="F250" s="627"/>
      <c r="G250" s="627"/>
      <c r="H250" s="627"/>
      <c r="I250" s="627"/>
      <c r="J250" s="627"/>
      <c r="K250" s="627"/>
      <c r="L250" s="627"/>
    </row>
    <row r="251" spans="1:12" s="75" customFormat="1">
      <c r="A251" s="82"/>
      <c r="C251" s="627"/>
      <c r="D251" s="627"/>
      <c r="E251" s="627"/>
      <c r="F251" s="627"/>
      <c r="G251" s="627"/>
      <c r="H251" s="627"/>
      <c r="I251" s="627"/>
      <c r="J251" s="627"/>
      <c r="K251" s="627"/>
      <c r="L251" s="627"/>
    </row>
    <row r="252" spans="1:12" s="75" customFormat="1">
      <c r="A252" s="82"/>
      <c r="C252" s="627"/>
      <c r="D252" s="627"/>
      <c r="E252" s="627"/>
      <c r="F252" s="627"/>
      <c r="G252" s="627"/>
      <c r="H252" s="627"/>
      <c r="I252" s="627"/>
      <c r="J252" s="627"/>
      <c r="K252" s="627"/>
      <c r="L252" s="627"/>
    </row>
    <row r="253" spans="1:12" s="75" customFormat="1">
      <c r="A253" s="82"/>
      <c r="C253" s="627"/>
      <c r="D253" s="627"/>
      <c r="E253" s="627"/>
      <c r="F253" s="627"/>
      <c r="G253" s="627"/>
      <c r="H253" s="627"/>
      <c r="I253" s="627"/>
      <c r="J253" s="627"/>
      <c r="K253" s="627"/>
      <c r="L253" s="627"/>
    </row>
    <row r="254" spans="1:12" s="64" customFormat="1" ht="12.75">
      <c r="A254" s="67"/>
    </row>
    <row r="255" spans="1:12" s="64" customFormat="1" ht="16.5">
      <c r="A255" s="67"/>
      <c r="B255" s="83"/>
    </row>
    <row r="256" spans="1:12" s="64" customFormat="1" ht="3" customHeight="1">
      <c r="A256" s="67"/>
    </row>
    <row r="257" spans="1:3" s="64" customFormat="1">
      <c r="A257" s="67"/>
      <c r="B257" s="65"/>
    </row>
    <row r="258" spans="1:3" s="64" customFormat="1">
      <c r="A258" s="67"/>
      <c r="B258" s="65"/>
    </row>
    <row r="259" spans="1:3" s="64" customFormat="1">
      <c r="A259" s="67"/>
      <c r="B259" s="65"/>
    </row>
    <row r="260" spans="1:3" s="64" customFormat="1" ht="8.25" customHeight="1">
      <c r="A260" s="67"/>
    </row>
    <row r="261" spans="1:3" s="64" customFormat="1">
      <c r="A261" s="67"/>
      <c r="B261" s="65"/>
    </row>
    <row r="262" spans="1:3" s="64" customFormat="1">
      <c r="A262" s="67"/>
      <c r="B262" s="65"/>
    </row>
    <row r="263" spans="1:3" s="64" customFormat="1">
      <c r="A263" s="67"/>
      <c r="B263" s="65"/>
    </row>
    <row r="264" spans="1:3" s="64" customFormat="1">
      <c r="A264" s="67"/>
      <c r="B264" s="65"/>
    </row>
    <row r="265" spans="1:3" s="64" customFormat="1">
      <c r="A265" s="67"/>
      <c r="B265" s="65"/>
    </row>
    <row r="266" spans="1:3" s="64" customFormat="1" ht="6.75" customHeight="1">
      <c r="A266" s="67"/>
    </row>
    <row r="267" spans="1:3" s="64" customFormat="1" ht="14.25">
      <c r="A267" s="67"/>
      <c r="B267" s="97"/>
      <c r="C267" s="98"/>
    </row>
    <row r="268" spans="1:3" s="64" customFormat="1" ht="14.25">
      <c r="A268" s="67"/>
      <c r="B268" s="97"/>
      <c r="C268" s="98"/>
    </row>
    <row r="269" spans="1:3" s="64" customFormat="1" ht="14.25">
      <c r="A269" s="67"/>
      <c r="B269" s="97"/>
      <c r="C269" s="98"/>
    </row>
    <row r="270" spans="1:3" s="64" customFormat="1" ht="14.25">
      <c r="A270" s="67"/>
      <c r="B270" s="97"/>
      <c r="C270" s="98"/>
    </row>
    <row r="271" spans="1:3" s="64" customFormat="1" ht="14.25">
      <c r="A271" s="67"/>
      <c r="B271" s="97"/>
      <c r="C271" s="98"/>
    </row>
    <row r="272" spans="1:3" s="64" customFormat="1" ht="14.25">
      <c r="A272" s="67"/>
      <c r="B272" s="97"/>
      <c r="C272" s="98"/>
    </row>
    <row r="273" spans="1:3" s="64" customFormat="1" ht="14.25">
      <c r="A273" s="67"/>
      <c r="B273" s="97"/>
      <c r="C273" s="98"/>
    </row>
    <row r="274" spans="1:3" s="98" customFormat="1" ht="14.25">
      <c r="A274" s="99"/>
      <c r="B274" s="97"/>
    </row>
    <row r="275" spans="1:3" s="98" customFormat="1" ht="14.25">
      <c r="A275" s="99"/>
      <c r="B275" s="97"/>
    </row>
    <row r="276" spans="1:3" s="98" customFormat="1" ht="14.25">
      <c r="A276" s="99"/>
      <c r="B276" s="97"/>
    </row>
    <row r="277" spans="1:3" s="98" customFormat="1" ht="14.25">
      <c r="A277" s="99"/>
      <c r="B277" s="97"/>
    </row>
    <row r="278" spans="1:3" s="64" customFormat="1" ht="12.75">
      <c r="A278" s="67"/>
    </row>
    <row r="279" spans="1:3" s="64" customFormat="1" ht="12.75">
      <c r="A279" s="67"/>
    </row>
    <row r="280" spans="1:3" s="64" customFormat="1" ht="16.5">
      <c r="A280" s="67"/>
      <c r="B280" s="100"/>
    </row>
    <row r="281" spans="1:3" s="64" customFormat="1" ht="3" customHeight="1">
      <c r="A281" s="67"/>
    </row>
    <row r="282" spans="1:3" s="64" customFormat="1">
      <c r="A282" s="67"/>
      <c r="B282" s="68"/>
    </row>
    <row r="283" spans="1:3" s="64" customFormat="1">
      <c r="A283" s="67"/>
      <c r="B283" s="68"/>
    </row>
    <row r="284" spans="1:3" s="64" customFormat="1" ht="6.75" customHeight="1">
      <c r="A284" s="67"/>
    </row>
    <row r="285" spans="1:3" s="64" customFormat="1">
      <c r="A285" s="67"/>
      <c r="B285" s="68"/>
    </row>
    <row r="286" spans="1:3" s="64" customFormat="1">
      <c r="A286" s="67"/>
      <c r="B286" s="68"/>
    </row>
    <row r="287" spans="1:3" s="64" customFormat="1">
      <c r="A287" s="67"/>
      <c r="B287" s="68"/>
    </row>
    <row r="288" spans="1:3" s="64" customFormat="1" ht="4.5" customHeight="1">
      <c r="A288" s="67"/>
    </row>
    <row r="289" spans="2:3">
      <c r="B289" s="68"/>
      <c r="C289" s="64"/>
    </row>
    <row r="290" spans="2:3">
      <c r="B290" s="68"/>
      <c r="C290" s="64"/>
    </row>
    <row r="291" spans="2:3">
      <c r="B291" s="68"/>
      <c r="C291" s="64"/>
    </row>
    <row r="292" spans="2:3" ht="4.5" customHeight="1">
      <c r="B292" s="64"/>
      <c r="C292" s="64"/>
    </row>
    <row r="293" spans="2:3">
      <c r="B293" s="68"/>
      <c r="C293" s="64"/>
    </row>
    <row r="294" spans="2:3">
      <c r="B294" s="68"/>
      <c r="C294" s="64"/>
    </row>
  </sheetData>
  <sheetProtection algorithmName="SHA-512" hashValue="jO8lvJJ06iG3UNOzHblR2qMO7beDi3UMiaP/btTLSW1+ygqd85vyaz862y1epxpPIQ7TgDRsew5KRC6OZavYJA==" saltValue="mSD2kSS4aNCBHYCAT3TaTA==" spinCount="100000" sheet="1" formatCells="0" selectLockedCells="1"/>
  <mergeCells count="41">
    <mergeCell ref="H114:K114"/>
    <mergeCell ref="G117:K117"/>
    <mergeCell ref="I189:L189"/>
    <mergeCell ref="C186:J186"/>
    <mergeCell ref="C187:J187"/>
    <mergeCell ref="C188:J188"/>
    <mergeCell ref="G118:K118"/>
    <mergeCell ref="G119:K119"/>
    <mergeCell ref="G120:K120"/>
    <mergeCell ref="G121:K121"/>
    <mergeCell ref="H116:K116"/>
    <mergeCell ref="J1:L1"/>
    <mergeCell ref="J2:L2"/>
    <mergeCell ref="F35:L35"/>
    <mergeCell ref="F43:L43"/>
    <mergeCell ref="F45:G45"/>
    <mergeCell ref="F25:L25"/>
    <mergeCell ref="F27:L27"/>
    <mergeCell ref="F29:L29"/>
    <mergeCell ref="F31:L31"/>
    <mergeCell ref="F33:L33"/>
    <mergeCell ref="F21:L21"/>
    <mergeCell ref="F17:L17"/>
    <mergeCell ref="F19:L19"/>
    <mergeCell ref="H10:L10"/>
    <mergeCell ref="C248:L253"/>
    <mergeCell ref="H39:J39"/>
    <mergeCell ref="H37:J37"/>
    <mergeCell ref="G164:J164"/>
    <mergeCell ref="C184:F184"/>
    <mergeCell ref="D209:L209"/>
    <mergeCell ref="D233:L233"/>
    <mergeCell ref="D241:L241"/>
    <mergeCell ref="G50:L50"/>
    <mergeCell ref="C67:L73"/>
    <mergeCell ref="C174:L180"/>
    <mergeCell ref="B64:M64"/>
    <mergeCell ref="C58:L58"/>
    <mergeCell ref="C59:L59"/>
    <mergeCell ref="B113:L113"/>
    <mergeCell ref="I115:K115"/>
  </mergeCells>
  <conditionalFormatting sqref="F21:L21">
    <cfRule type="expression" dxfId="85" priority="425">
      <formula>$A21=1</formula>
    </cfRule>
  </conditionalFormatting>
  <conditionalFormatting sqref="F25:L25">
    <cfRule type="expression" dxfId="84" priority="424">
      <formula>$A25=1</formula>
    </cfRule>
  </conditionalFormatting>
  <conditionalFormatting sqref="F27:L27">
    <cfRule type="expression" dxfId="83" priority="423">
      <formula>$A27=1</formula>
    </cfRule>
  </conditionalFormatting>
  <conditionalFormatting sqref="F29:L29">
    <cfRule type="expression" dxfId="82" priority="422">
      <formula>$A29=1</formula>
    </cfRule>
  </conditionalFormatting>
  <conditionalFormatting sqref="F31:L31">
    <cfRule type="expression" dxfId="81" priority="421">
      <formula>$A31=1</formula>
    </cfRule>
  </conditionalFormatting>
  <conditionalFormatting sqref="F33:L33">
    <cfRule type="expression" dxfId="80" priority="420">
      <formula>$A33=1</formula>
    </cfRule>
  </conditionalFormatting>
  <conditionalFormatting sqref="H37:J37">
    <cfRule type="expression" dxfId="79" priority="419">
      <formula>$A37=1</formula>
    </cfRule>
  </conditionalFormatting>
  <conditionalFormatting sqref="H39:J39">
    <cfRule type="expression" dxfId="78" priority="418">
      <formula>$A39=1</formula>
    </cfRule>
  </conditionalFormatting>
  <conditionalFormatting sqref="F43:L43">
    <cfRule type="expression" dxfId="77" priority="417">
      <formula>$A43=1</formula>
    </cfRule>
  </conditionalFormatting>
  <conditionalFormatting sqref="F45:G45">
    <cfRule type="expression" dxfId="76" priority="416">
      <formula>$A45=1</formula>
    </cfRule>
  </conditionalFormatting>
  <conditionalFormatting sqref="C67:L73">
    <cfRule type="expression" dxfId="75" priority="408">
      <formula>$A67=1</formula>
    </cfRule>
  </conditionalFormatting>
  <conditionalFormatting sqref="C174:L180">
    <cfRule type="expression" dxfId="74" priority="401">
      <formula>$A174=1</formula>
    </cfRule>
  </conditionalFormatting>
  <conditionalFormatting sqref="I189:L189">
    <cfRule type="expression" dxfId="73" priority="397">
      <formula>$A$186=1</formula>
    </cfRule>
  </conditionalFormatting>
  <conditionalFormatting sqref="L126">
    <cfRule type="expression" dxfId="72" priority="391">
      <formula>$A126=1</formula>
    </cfRule>
  </conditionalFormatting>
  <conditionalFormatting sqref="L136">
    <cfRule type="expression" dxfId="71" priority="348">
      <formula>$A136=1</formula>
    </cfRule>
  </conditionalFormatting>
  <conditionalFormatting sqref="L186">
    <cfRule type="expression" dxfId="70" priority="281">
      <formula>$A186=0</formula>
    </cfRule>
    <cfRule type="expression" dxfId="69" priority="282">
      <formula>$A186=1</formula>
    </cfRule>
  </conditionalFormatting>
  <conditionalFormatting sqref="L163">
    <cfRule type="expression" dxfId="68" priority="296">
      <formula>$A163=0</formula>
    </cfRule>
    <cfRule type="expression" dxfId="67" priority="297">
      <formula>$A163=1</formula>
    </cfRule>
  </conditionalFormatting>
  <conditionalFormatting sqref="G164:J164">
    <cfRule type="expression" dxfId="66" priority="284">
      <formula>$A$164=0</formula>
    </cfRule>
    <cfRule type="expression" dxfId="65" priority="285">
      <formula>$A$164=1</formula>
    </cfRule>
  </conditionalFormatting>
  <conditionalFormatting sqref="L182 L184">
    <cfRule type="expression" dxfId="64" priority="278">
      <formula>$A182=1</formula>
    </cfRule>
  </conditionalFormatting>
  <conditionalFormatting sqref="F17:L17">
    <cfRule type="expression" dxfId="63" priority="272">
      <formula>$A17=1</formula>
    </cfRule>
  </conditionalFormatting>
  <conditionalFormatting sqref="F19:L19">
    <cfRule type="expression" dxfId="62" priority="271">
      <formula>$A19=1</formula>
    </cfRule>
  </conditionalFormatting>
  <conditionalFormatting sqref="G50:L50">
    <cfRule type="expression" dxfId="61" priority="426">
      <formula>A50=1</formula>
    </cfRule>
  </conditionalFormatting>
  <conditionalFormatting sqref="D233:L233">
    <cfRule type="expression" dxfId="60" priority="239">
      <formula>$A$233=1</formula>
    </cfRule>
  </conditionalFormatting>
  <conditionalFormatting sqref="D209:L209">
    <cfRule type="expression" dxfId="59" priority="238">
      <formula>$A$209=1</formula>
    </cfRule>
  </conditionalFormatting>
  <conditionalFormatting sqref="D241:L241">
    <cfRule type="expression" dxfId="58" priority="233">
      <formula>$A$241=1</formula>
    </cfRule>
  </conditionalFormatting>
  <conditionalFormatting sqref="L80">
    <cfRule type="expression" dxfId="57" priority="196">
      <formula>$A80=1</formula>
    </cfRule>
  </conditionalFormatting>
  <conditionalFormatting sqref="L84">
    <cfRule type="expression" dxfId="56" priority="177">
      <formula>$A$84=1</formula>
    </cfRule>
    <cfRule type="expression" dxfId="55" priority="179">
      <formula>$A84=1</formula>
    </cfRule>
  </conditionalFormatting>
  <conditionalFormatting sqref="L105">
    <cfRule type="expression" dxfId="54" priority="178">
      <formula>$A105=1</formula>
    </cfRule>
  </conditionalFormatting>
  <conditionalFormatting sqref="L128">
    <cfRule type="expression" dxfId="53" priority="427">
      <formula>$A128=0</formula>
    </cfRule>
    <cfRule type="expression" dxfId="52" priority="428">
      <formula>$L126="non"</formula>
    </cfRule>
  </conditionalFormatting>
  <conditionalFormatting sqref="L146">
    <cfRule type="expression" dxfId="51" priority="132">
      <formula>$A146=1</formula>
    </cfRule>
  </conditionalFormatting>
  <conditionalFormatting sqref="L148">
    <cfRule type="expression" dxfId="50" priority="130">
      <formula>$A148=0</formula>
    </cfRule>
    <cfRule type="expression" dxfId="49" priority="131">
      <formula>$A148=1</formula>
    </cfRule>
  </conditionalFormatting>
  <conditionalFormatting sqref="L157">
    <cfRule type="expression" dxfId="48" priority="119">
      <formula>$A157=0</formula>
    </cfRule>
    <cfRule type="expression" dxfId="47" priority="120">
      <formula>$A157=1</formula>
    </cfRule>
  </conditionalFormatting>
  <conditionalFormatting sqref="L155">
    <cfRule type="expression" dxfId="46" priority="121">
      <formula>$A155=1</formula>
    </cfRule>
  </conditionalFormatting>
  <conditionalFormatting sqref="L166">
    <cfRule type="expression" dxfId="45" priority="101">
      <formula>$A166=0</formula>
    </cfRule>
    <cfRule type="expression" dxfId="44" priority="102">
      <formula>$A166=1</formula>
    </cfRule>
  </conditionalFormatting>
  <conditionalFormatting sqref="G198">
    <cfRule type="expression" dxfId="43" priority="71">
      <formula>$A$210=1</formula>
    </cfRule>
  </conditionalFormatting>
  <conditionalFormatting sqref="G199">
    <cfRule type="expression" dxfId="42" priority="70">
      <formula>$A$210=1</formula>
    </cfRule>
  </conditionalFormatting>
  <conditionalFormatting sqref="G203">
    <cfRule type="expression" dxfId="41" priority="67">
      <formula>$A$210=1</formula>
    </cfRule>
  </conditionalFormatting>
  <conditionalFormatting sqref="G204">
    <cfRule type="expression" dxfId="40" priority="65">
      <formula>$A$210=1</formula>
    </cfRule>
  </conditionalFormatting>
  <conditionalFormatting sqref="G211">
    <cfRule type="expression" dxfId="39" priority="63">
      <formula>$A$210=1</formula>
    </cfRule>
  </conditionalFormatting>
  <conditionalFormatting sqref="G212">
    <cfRule type="expression" dxfId="38" priority="62">
      <formula>$A$210=1</formula>
    </cfRule>
  </conditionalFormatting>
  <conditionalFormatting sqref="G217">
    <cfRule type="expression" dxfId="37" priority="59">
      <formula>$A$210=1</formula>
    </cfRule>
  </conditionalFormatting>
  <conditionalFormatting sqref="G218">
    <cfRule type="expression" dxfId="36" priority="58">
      <formula>$A$210=1</formula>
    </cfRule>
  </conditionalFormatting>
  <conditionalFormatting sqref="G222">
    <cfRule type="expression" dxfId="35" priority="55">
      <formula>$A$210=1</formula>
    </cfRule>
  </conditionalFormatting>
  <conditionalFormatting sqref="G223">
    <cfRule type="expression" dxfId="34" priority="54">
      <formula>$A$210=1</formula>
    </cfRule>
  </conditionalFormatting>
  <conditionalFormatting sqref="G227">
    <cfRule type="expression" dxfId="33" priority="51">
      <formula>$A$210=1</formula>
    </cfRule>
  </conditionalFormatting>
  <conditionalFormatting sqref="G228">
    <cfRule type="expression" dxfId="32" priority="50">
      <formula>$A$210=1</formula>
    </cfRule>
  </conditionalFormatting>
  <conditionalFormatting sqref="G235">
    <cfRule type="expression" dxfId="31" priority="47">
      <formula>$A$210=1</formula>
    </cfRule>
  </conditionalFormatting>
  <conditionalFormatting sqref="G236">
    <cfRule type="expression" dxfId="30" priority="46">
      <formula>$A$210=1</formula>
    </cfRule>
  </conditionalFormatting>
  <conditionalFormatting sqref="G243">
    <cfRule type="expression" dxfId="29" priority="43">
      <formula>$A$210=1</formula>
    </cfRule>
  </conditionalFormatting>
  <conditionalFormatting sqref="G244">
    <cfRule type="expression" dxfId="28" priority="42">
      <formula>$A$210=1</formula>
    </cfRule>
  </conditionalFormatting>
  <conditionalFormatting sqref="L198:L199">
    <cfRule type="expression" dxfId="27" priority="39">
      <formula>$A$186=1</formula>
    </cfRule>
  </conditionalFormatting>
  <conditionalFormatting sqref="L63">
    <cfRule type="expression" dxfId="26" priority="30">
      <formula>$A63=1</formula>
    </cfRule>
  </conditionalFormatting>
  <conditionalFormatting sqref="L55">
    <cfRule type="expression" dxfId="25" priority="429">
      <formula>#REF!=1</formula>
    </cfRule>
  </conditionalFormatting>
  <conditionalFormatting sqref="L203:L204">
    <cfRule type="expression" dxfId="24" priority="29">
      <formula>$A$186=1</formula>
    </cfRule>
  </conditionalFormatting>
  <conditionalFormatting sqref="L211:L212">
    <cfRule type="expression" dxfId="23" priority="27">
      <formula>$A$186=1</formula>
    </cfRule>
  </conditionalFormatting>
  <conditionalFormatting sqref="L217:L218">
    <cfRule type="expression" dxfId="22" priority="26">
      <formula>$A$186=1</formula>
    </cfRule>
  </conditionalFormatting>
  <conditionalFormatting sqref="L222:L223">
    <cfRule type="expression" dxfId="21" priority="25">
      <formula>$A$186=1</formula>
    </cfRule>
  </conditionalFormatting>
  <conditionalFormatting sqref="L227:L228">
    <cfRule type="expression" dxfId="20" priority="24">
      <formula>$A$186=1</formula>
    </cfRule>
  </conditionalFormatting>
  <conditionalFormatting sqref="L235:L236">
    <cfRule type="expression" dxfId="19" priority="23">
      <formula>$A$186=1</formula>
    </cfRule>
  </conditionalFormatting>
  <conditionalFormatting sqref="L243:L244">
    <cfRule type="expression" dxfId="18" priority="22">
      <formula>$A$186=1</formula>
    </cfRule>
  </conditionalFormatting>
  <conditionalFormatting sqref="L117 L115">
    <cfRule type="expression" dxfId="17" priority="11">
      <formula>$A117=1</formula>
    </cfRule>
  </conditionalFormatting>
  <conditionalFormatting sqref="L130">
    <cfRule type="expression" dxfId="16" priority="9">
      <formula>$A130=1</formula>
    </cfRule>
  </conditionalFormatting>
  <conditionalFormatting sqref="L140">
    <cfRule type="expression" dxfId="15" priority="8">
      <formula>$A140=1</formula>
    </cfRule>
  </conditionalFormatting>
  <conditionalFormatting sqref="L150">
    <cfRule type="expression" dxfId="14" priority="7">
      <formula>$A150=1</formula>
    </cfRule>
  </conditionalFormatting>
  <conditionalFormatting sqref="L159">
    <cfRule type="expression" dxfId="13" priority="6">
      <formula>$A159=1</formula>
    </cfRule>
  </conditionalFormatting>
  <conditionalFormatting sqref="L168">
    <cfRule type="expression" dxfId="12" priority="5">
      <formula>$A168=1</formula>
    </cfRule>
  </conditionalFormatting>
  <conditionalFormatting sqref="L116">
    <cfRule type="expression" dxfId="11" priority="431">
      <formula>$A119=1</formula>
    </cfRule>
  </conditionalFormatting>
  <conditionalFormatting sqref="L118">
    <cfRule type="expression" dxfId="10" priority="4">
      <formula>$A122=1</formula>
    </cfRule>
  </conditionalFormatting>
  <conditionalFormatting sqref="L119">
    <cfRule type="expression" dxfId="9" priority="3">
      <formula>$A123=1</formula>
    </cfRule>
  </conditionalFormatting>
  <conditionalFormatting sqref="L120">
    <cfRule type="expression" dxfId="8" priority="2">
      <formula>$A124=1</formula>
    </cfRule>
  </conditionalFormatting>
  <conditionalFormatting sqref="L121">
    <cfRule type="expression" dxfId="7" priority="1">
      <formula>$A124=1</formula>
    </cfRule>
  </conditionalFormatting>
  <dataValidations count="19">
    <dataValidation type="decimal" operator="greaterThanOrEqual" allowBlank="1" showInputMessage="1" showErrorMessage="1" errorTitle="Montant" error="Doit être supérieur ou égal à zéro" sqref="L182 L184" xr:uid="{00000000-0002-0000-0100-000000000000}">
      <formula1>0</formula1>
    </dataValidation>
    <dataValidation type="list" allowBlank="1" showInputMessage="1" showErrorMessage="1" error="Veuillez choisir une des options à l'aide du menu déroulant - petite fléche sur la droite de la cellule._x000a_Pour cela appuyer sur Annuler" sqref="L146:L148 L165:L166 L163 G227:G228 L136:L138 L186 L105 G211:G212 G203:G204 G198:G199 G222:G223 G217:G218 G243:G244 L80 L84 L126:L128 L155:L157 G235:G236" xr:uid="{00000000-0002-0000-0100-000001000000}">
      <formula1>"Oui,Non"</formula1>
    </dataValidation>
    <dataValidation type="custom" allowBlank="1" showInputMessage="1" showErrorMessage="1" errorTitle="IBAN" error="IBAN non valable_x000a_doit comporter 19 caractères _x000a_saisir sans espace et commencer par CH" sqref="J45:L45" xr:uid="{00000000-0002-0000-0100-000002000000}">
      <formula1>AND(LEN(J45)=19,OR(LEFT(J45,2)="CH",LEFT(J45,2)="Ch",LEFT(J45,2)="ch"))</formula1>
    </dataValidation>
    <dataValidation type="textLength" allowBlank="1" showInputMessage="1" showErrorMessage="1" errorTitle="#AVS" error="Format non valide_x000a_xxx.xxxx.xxxx.xx" sqref="H39:J39" xr:uid="{00000000-0002-0000-0100-000003000000}">
      <formula1>16</formula1>
      <formula2>16</formula2>
    </dataValidation>
    <dataValidation type="custom" allowBlank="1" showInputMessage="1" showErrorMessage="1" errorTitle="IBAN" error="IBAN non valable_x000a_doit comporter 21 caractères _x000a_saisir sans espace et commencer par CH" sqref="F45:G45" xr:uid="{00000000-0002-0000-0100-000004000000}">
      <formula1>AND(LEN(F45)=21,OR(LEFT(F45,2)="CH",LEFT(F45,2)="Ch",LEFT(F45,2)="ch"))</formula1>
    </dataValidation>
    <dataValidation type="date" allowBlank="1" showInputMessage="1" showErrorMessage="1" errorTitle="Date" error="Comprise entre 1900 et 2020" sqref="H37:J37" xr:uid="{00000000-0002-0000-0100-000005000000}">
      <formula1>1</formula1>
      <formula2>43831</formula2>
    </dataValidation>
    <dataValidation type="list" allowBlank="1" showInputMessage="1" showErrorMessage="1" sqref="F17:L17" xr:uid="{00000000-0002-0000-0100-000006000000}">
      <formula1>"Madame,Monsieur,Autre"</formula1>
    </dataValidation>
    <dataValidation type="list" allowBlank="1" showInputMessage="1" showErrorMessage="1" sqref="G50:L50" xr:uid="{00000000-0002-0000-0100-000007000000}">
      <formula1>"Banque Cantonale de Genève,PostFinance,UBS,Crédit Suisse, Raiffeisen, Banque Cantonale Vaudoise, Banque Cantonale du Valais, Banque Alternative, Banque Clerc, Banque Migros, Banque WIR, Banque Cantonale de Fribourg, Autre "</formula1>
    </dataValidation>
    <dataValidation type="list" allowBlank="1" showInputMessage="1" showErrorMessage="1" sqref="L12" xr:uid="{00000000-0002-0000-0100-000008000000}">
      <formula1>"Oui,Non,En attente"</formula1>
    </dataValidation>
    <dataValidation type="list" allowBlank="1" showInputMessage="1" showErrorMessage="1" errorTitle="Choix" error="Tapez x si applicable_x000a_sinon laisser vide _x000a_(touche Suppr. / Delete)" promptTitle="Attention" prompt="Veuillez cocher uniquement LA catégorie qui correspond le mieux à votre activité. (Un seul choix possible)" sqref="L55" xr:uid="{00000000-0002-0000-0100-000009000000}">
      <formula1>"Oui,Non"</formula1>
    </dataValidation>
    <dataValidation type="list" allowBlank="1" showInputMessage="1" showErrorMessage="1" error="Veuillez choisir une des options à l'aide du menu déroulant - petite fléche sur la droite de la cellule._x000a_Pour cela appuyer sur Annuler" sqref="L63" xr:uid="{00000000-0002-0000-0100-00000A000000}">
      <formula1>"Théâtre,Danse,Pluridisciplinaire,Performance,Musique classique,Musique contemporaine,Musiques actuelles,Design,Cinéma,Arts visuels,Littérature,Musées,Enseignement"</formula1>
    </dataValidation>
    <dataValidation type="list" allowBlank="1" showInputMessage="1" showErrorMessage="1" error="Veuillez choisir une des options à l'aide du menu déroulant - petite fléche sur la droite de la cellule._x000a_Pour cela appuyer sur Annuler" sqref="L130 L140 L150 L159 L168" xr:uid="{00000000-0002-0000-0100-00000B000000}">
      <formula1>"acceptée,refusée,en cours"</formula1>
    </dataValidation>
    <dataValidation type="whole" allowBlank="1" showInputMessage="1" showErrorMessage="1" prompt="entre 8001 et 8215" sqref="L120" xr:uid="{00000000-0002-0000-0100-00000C000000}">
      <formula1>8001</formula1>
      <formula2>8215</formula2>
    </dataValidation>
    <dataValidation type="whole" allowBlank="1" showInputMessage="1" showErrorMessage="1" prompt="entre 1 et 599" sqref="L115" xr:uid="{00000000-0002-0000-0100-00000D000000}">
      <formula1>1</formula1>
      <formula2>599</formula2>
    </dataValidation>
    <dataValidation type="whole" allowBlank="1" showInputMessage="1" showErrorMessage="1" prompt="entre 6001 et 6099" sqref="L116" xr:uid="{00000000-0002-0000-0100-00000E000000}">
      <formula1>6001</formula1>
      <formula2>6099</formula2>
    </dataValidation>
    <dataValidation type="whole" allowBlank="1" showInputMessage="1" showErrorMessage="1" prompt="entre 6201 et 6499" sqref="L117" xr:uid="{00000000-0002-0000-0100-00000F000000}">
      <formula1>6201</formula1>
      <formula2>6499</formula2>
    </dataValidation>
    <dataValidation type="whole" allowBlank="1" showInputMessage="1" showErrorMessage="1" prompt="entre 6501 et 6599" sqref="L118" xr:uid="{00000000-0002-0000-0100-000010000000}">
      <formula1>6501</formula1>
      <formula2>6599</formula2>
    </dataValidation>
    <dataValidation type="whole" allowBlank="1" showInputMessage="1" showErrorMessage="1" prompt="entre 6601 et 6699" sqref="L119" xr:uid="{00000000-0002-0000-0100-000011000000}">
      <formula1>6601</formula1>
      <formula2>6699</formula2>
    </dataValidation>
    <dataValidation type="whole" allowBlank="1" showInputMessage="1" showErrorMessage="1" prompt="entre 6701 et 6799" sqref="L121" xr:uid="{00000000-0002-0000-0100-000012000000}">
      <formula1>6700</formula1>
      <formula2>6799</formula2>
    </dataValidation>
  </dataValidations>
  <hyperlinks>
    <hyperlink ref="J1" location="'Marche à suivre'!A1" display="Aller à la Marche à suivre" xr:uid="{00000000-0004-0000-0100-000000000000}"/>
    <hyperlink ref="J2" location="Attestation!A1" display="Aller à l'Attestation" xr:uid="{00000000-0004-0000-0100-000001000000}"/>
    <hyperlink ref="C184:F184" location="'Calcul Dommage'!A1" display="=&gt; Calcul Dommage" xr:uid="{00000000-0004-0000-0100-000002000000}"/>
    <hyperlink ref="C59" r:id="rId1" xr:uid="{00000000-0004-0000-0100-000003000000}"/>
  </hyperlinks>
  <pageMargins left="0.70866141732283472" right="0.70866141732283472" top="0.74803149606299213" bottom="0.74803149606299213" header="0.31496062992125984" footer="0.31496062992125984"/>
  <pageSetup paperSize="9" scale="75" fitToHeight="0" orientation="portrait" r:id="rId2"/>
  <headerFooter>
    <oddFooter>&amp;L&amp;F&amp;C&amp;A&amp;R&amp;P/&amp;N</oddFooter>
  </headerFooter>
  <rowBreaks count="2" manualBreakCount="2">
    <brk id="159" max="16383" man="1"/>
    <brk id="229"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22"/>
  <sheetViews>
    <sheetView showGridLines="0" tabSelected="1" topLeftCell="A79" zoomScale="80" zoomScaleNormal="80" workbookViewId="0">
      <selection activeCell="I82" sqref="I82:J82"/>
    </sheetView>
  </sheetViews>
  <sheetFormatPr baseColWidth="10" defaultColWidth="8.85546875" defaultRowHeight="14.25"/>
  <cols>
    <col min="1" max="1" width="3.140625" style="461" customWidth="1"/>
    <col min="2" max="2" width="8.85546875" style="461"/>
    <col min="3" max="3" width="79.5703125" style="461" customWidth="1"/>
    <col min="4" max="10" width="20.5703125" style="461" customWidth="1"/>
    <col min="11" max="11" width="23.140625" style="461" customWidth="1"/>
    <col min="12" max="12" width="22.85546875" style="461" bestFit="1" customWidth="1"/>
    <col min="13" max="16384" width="8.85546875" style="461"/>
  </cols>
  <sheetData>
    <row r="1" spans="1:14" ht="24" thickBot="1">
      <c r="A1" s="460"/>
      <c r="B1" s="460"/>
      <c r="C1" s="460"/>
      <c r="D1" s="460"/>
      <c r="E1" s="460"/>
      <c r="F1" s="460"/>
      <c r="G1" s="460"/>
      <c r="H1" s="460"/>
      <c r="I1" s="460"/>
      <c r="J1" s="460"/>
      <c r="K1" s="460"/>
      <c r="M1" s="462"/>
      <c r="N1" s="59"/>
    </row>
    <row r="2" spans="1:14" ht="24" thickBot="1">
      <c r="A2" s="460"/>
      <c r="B2" s="463" t="s">
        <v>433</v>
      </c>
      <c r="C2" s="460"/>
      <c r="D2" s="460"/>
      <c r="E2" s="460"/>
      <c r="F2" s="460"/>
      <c r="G2" s="460"/>
      <c r="H2" s="464"/>
      <c r="I2" s="464" t="s">
        <v>71</v>
      </c>
      <c r="J2" s="465" t="s">
        <v>72</v>
      </c>
      <c r="K2" s="466" t="str">
        <f>IF(Demande!L14="","",Demande!L14)</f>
        <v/>
      </c>
    </row>
    <row r="3" spans="1:14" ht="23.25">
      <c r="A3" s="460"/>
      <c r="B3" s="467"/>
      <c r="C3" s="460"/>
      <c r="D3" s="460"/>
      <c r="E3" s="460"/>
      <c r="F3" s="460"/>
      <c r="G3" s="460"/>
    </row>
    <row r="4" spans="1:14" ht="21" customHeight="1" thickBot="1">
      <c r="A4" s="460"/>
      <c r="B4" s="468"/>
      <c r="C4" s="460"/>
      <c r="D4" s="460"/>
      <c r="E4" s="460"/>
      <c r="F4" s="460"/>
      <c r="G4" s="460"/>
      <c r="H4" s="460"/>
      <c r="I4" s="460"/>
      <c r="J4" s="460"/>
      <c r="K4" s="460"/>
    </row>
    <row r="5" spans="1:14" ht="23.25">
      <c r="A5" s="460"/>
      <c r="B5" s="469" t="s">
        <v>62</v>
      </c>
      <c r="C5" s="470"/>
      <c r="D5" s="470"/>
      <c r="E5" s="470"/>
      <c r="F5" s="470"/>
      <c r="G5" s="470"/>
      <c r="H5" s="471"/>
      <c r="I5" s="471"/>
      <c r="J5" s="471"/>
      <c r="K5" s="472"/>
    </row>
    <row r="6" spans="1:14" ht="23.25">
      <c r="A6" s="460"/>
      <c r="B6" s="473"/>
      <c r="C6" s="474"/>
      <c r="D6" s="474"/>
      <c r="E6" s="474"/>
      <c r="F6" s="474"/>
      <c r="G6" s="474"/>
      <c r="H6" s="475"/>
      <c r="I6" s="475"/>
      <c r="J6" s="475"/>
      <c r="K6" s="476"/>
    </row>
    <row r="7" spans="1:14" ht="20.25" customHeight="1">
      <c r="A7" s="460"/>
      <c r="B7" s="477" t="s">
        <v>320</v>
      </c>
      <c r="C7" s="478"/>
      <c r="D7" s="478"/>
      <c r="E7" s="478"/>
      <c r="F7" s="478"/>
      <c r="G7" s="478"/>
      <c r="H7" s="479"/>
      <c r="I7" s="479"/>
      <c r="J7" s="479"/>
      <c r="K7" s="563"/>
    </row>
    <row r="8" spans="1:14" ht="8.25" customHeight="1">
      <c r="A8" s="460"/>
      <c r="B8" s="480"/>
      <c r="C8" s="474"/>
      <c r="D8" s="474"/>
      <c r="E8" s="474"/>
      <c r="F8" s="474"/>
      <c r="G8" s="474"/>
      <c r="H8" s="475"/>
      <c r="I8" s="475"/>
      <c r="J8" s="475"/>
      <c r="K8" s="476"/>
    </row>
    <row r="9" spans="1:14" ht="23.25">
      <c r="A9" s="460"/>
      <c r="B9" s="481" t="s">
        <v>276</v>
      </c>
      <c r="C9" s="474"/>
      <c r="D9" s="474"/>
      <c r="E9" s="474"/>
      <c r="F9" s="474"/>
      <c r="G9" s="474"/>
      <c r="H9" s="475"/>
      <c r="I9" s="475"/>
      <c r="J9" s="475"/>
      <c r="K9" s="476"/>
    </row>
    <row r="10" spans="1:14" ht="23.25">
      <c r="A10" s="460"/>
      <c r="B10" s="482" t="s">
        <v>314</v>
      </c>
      <c r="C10" s="474"/>
      <c r="D10" s="474"/>
      <c r="E10" s="474"/>
      <c r="F10" s="474"/>
      <c r="G10" s="474"/>
      <c r="H10" s="475"/>
      <c r="I10" s="475"/>
      <c r="J10" s="475"/>
      <c r="K10" s="476"/>
    </row>
    <row r="11" spans="1:14" ht="23.25">
      <c r="A11" s="460"/>
      <c r="B11" s="482" t="s">
        <v>395</v>
      </c>
      <c r="C11" s="474"/>
      <c r="D11" s="474"/>
      <c r="E11" s="474"/>
      <c r="F11" s="474"/>
      <c r="G11" s="474"/>
      <c r="H11" s="475"/>
      <c r="I11" s="475"/>
      <c r="J11" s="475"/>
      <c r="K11" s="476"/>
    </row>
    <row r="12" spans="1:14" ht="23.25">
      <c r="A12" s="460"/>
      <c r="B12" s="482" t="s">
        <v>333</v>
      </c>
      <c r="C12" s="474"/>
      <c r="D12" s="474"/>
      <c r="E12" s="474"/>
      <c r="F12" s="474"/>
      <c r="G12" s="474"/>
      <c r="H12" s="475"/>
      <c r="I12" s="475"/>
      <c r="J12" s="475"/>
      <c r="K12" s="476"/>
    </row>
    <row r="13" spans="1:14" ht="23.25">
      <c r="A13" s="460"/>
      <c r="B13" s="481" t="s">
        <v>334</v>
      </c>
      <c r="C13" s="474"/>
      <c r="D13" s="474"/>
      <c r="E13" s="474"/>
      <c r="F13" s="474"/>
      <c r="G13" s="474"/>
      <c r="H13" s="475"/>
      <c r="I13" s="475"/>
      <c r="J13" s="475"/>
      <c r="K13" s="476"/>
    </row>
    <row r="14" spans="1:14" s="484" customFormat="1" ht="49.5" customHeight="1">
      <c r="A14" s="483"/>
      <c r="B14" s="693" t="s">
        <v>318</v>
      </c>
      <c r="C14" s="694"/>
      <c r="D14" s="694"/>
      <c r="E14" s="694"/>
      <c r="F14" s="694"/>
      <c r="G14" s="694"/>
      <c r="H14" s="694"/>
      <c r="I14" s="694"/>
      <c r="J14" s="694"/>
      <c r="K14" s="695"/>
    </row>
    <row r="15" spans="1:14" ht="23.25">
      <c r="A15" s="460"/>
      <c r="B15" s="485"/>
      <c r="C15" s="486" t="s">
        <v>335</v>
      </c>
      <c r="D15" s="486"/>
      <c r="E15" s="486"/>
      <c r="F15" s="486"/>
      <c r="G15" s="486"/>
      <c r="H15" s="475"/>
      <c r="I15" s="475"/>
      <c r="J15" s="475"/>
      <c r="K15" s="476"/>
    </row>
    <row r="16" spans="1:14" ht="23.25">
      <c r="A16" s="460"/>
      <c r="B16" s="485"/>
      <c r="C16" s="704" t="s">
        <v>338</v>
      </c>
      <c r="D16" s="690"/>
      <c r="E16" s="690"/>
      <c r="F16" s="690"/>
      <c r="G16" s="690"/>
      <c r="H16" s="691"/>
      <c r="I16" s="691"/>
      <c r="J16" s="691"/>
      <c r="K16" s="564"/>
    </row>
    <row r="17" spans="1:11" ht="23.25">
      <c r="A17" s="460"/>
      <c r="B17" s="485"/>
      <c r="C17" s="689" t="s">
        <v>416</v>
      </c>
      <c r="D17" s="690"/>
      <c r="E17" s="690"/>
      <c r="F17" s="691"/>
      <c r="G17" s="691"/>
      <c r="H17" s="691"/>
      <c r="I17" s="691"/>
      <c r="J17" s="664"/>
      <c r="K17" s="692"/>
    </row>
    <row r="18" spans="1:11" ht="23.25">
      <c r="A18" s="460"/>
      <c r="B18" s="485"/>
      <c r="C18" s="704" t="s">
        <v>417</v>
      </c>
      <c r="D18" s="690"/>
      <c r="E18" s="690"/>
      <c r="F18" s="690"/>
      <c r="G18" s="690"/>
      <c r="H18" s="691"/>
      <c r="I18" s="691"/>
      <c r="J18" s="691"/>
      <c r="K18" s="705"/>
    </row>
    <row r="19" spans="1:11" ht="24" thickBot="1">
      <c r="A19" s="460"/>
      <c r="B19" s="487"/>
      <c r="C19" s="706"/>
      <c r="D19" s="707"/>
      <c r="E19" s="707"/>
      <c r="F19" s="707"/>
      <c r="G19" s="707"/>
      <c r="H19" s="708"/>
      <c r="I19" s="708"/>
      <c r="J19" s="708"/>
      <c r="K19" s="488"/>
    </row>
    <row r="20" spans="1:11" ht="26.25" customHeight="1" thickBot="1">
      <c r="B20" s="489"/>
    </row>
    <row r="21" spans="1:11" ht="35.25" customHeight="1" thickBot="1">
      <c r="B21" s="675" t="s">
        <v>315</v>
      </c>
      <c r="C21" s="676"/>
      <c r="D21" s="676"/>
      <c r="E21" s="676"/>
      <c r="F21" s="676"/>
      <c r="G21" s="676"/>
      <c r="H21" s="676"/>
      <c r="I21" s="676"/>
      <c r="J21" s="676"/>
      <c r="K21" s="677"/>
    </row>
    <row r="22" spans="1:11" ht="16.899999999999999" customHeight="1">
      <c r="B22" s="490"/>
      <c r="C22" s="491"/>
      <c r="D22" s="491"/>
      <c r="E22" s="491"/>
      <c r="F22" s="491"/>
      <c r="G22" s="491"/>
      <c r="H22" s="491"/>
      <c r="I22" s="491"/>
      <c r="J22" s="491"/>
      <c r="K22" s="492"/>
    </row>
    <row r="23" spans="1:11" ht="15" customHeight="1" thickBot="1">
      <c r="B23" s="493"/>
      <c r="C23" s="494"/>
      <c r="D23" s="494"/>
      <c r="E23" s="494"/>
      <c r="F23" s="494"/>
      <c r="G23" s="494"/>
      <c r="H23" s="494"/>
      <c r="I23" s="494"/>
      <c r="J23" s="494"/>
      <c r="K23" s="495"/>
    </row>
    <row r="24" spans="1:11" ht="19.899999999999999" customHeight="1">
      <c r="B24" s="709" t="s">
        <v>356</v>
      </c>
      <c r="C24" s="710"/>
      <c r="D24" s="572"/>
      <c r="E24" s="573"/>
      <c r="F24" s="610" t="s">
        <v>435</v>
      </c>
      <c r="G24" s="611" t="s">
        <v>436</v>
      </c>
      <c r="H24" s="612" t="s">
        <v>63</v>
      </c>
      <c r="I24" s="494"/>
      <c r="J24" s="494" t="s">
        <v>277</v>
      </c>
      <c r="K24" s="495"/>
    </row>
    <row r="25" spans="1:11" ht="9" customHeight="1" thickBot="1">
      <c r="B25" s="498"/>
      <c r="C25" s="499"/>
      <c r="D25" s="499"/>
      <c r="E25" s="499"/>
      <c r="F25" s="614"/>
      <c r="G25" s="615"/>
      <c r="H25" s="613"/>
      <c r="I25" s="499"/>
      <c r="J25" s="494"/>
      <c r="K25" s="495"/>
    </row>
    <row r="26" spans="1:11" ht="54" customHeight="1" thickBot="1">
      <c r="B26" s="498"/>
      <c r="C26" s="582" t="s">
        <v>396</v>
      </c>
      <c r="D26" s="583"/>
      <c r="E26" s="584"/>
      <c r="F26" s="317">
        <f>$K$88</f>
        <v>0</v>
      </c>
      <c r="G26" s="318">
        <f>$K$88</f>
        <v>0</v>
      </c>
      <c r="H26" s="501">
        <f>SUM(F26:G26)</f>
        <v>0</v>
      </c>
      <c r="I26" s="494"/>
      <c r="J26" s="348"/>
      <c r="K26" s="495"/>
    </row>
    <row r="27" spans="1:11" ht="36.75" customHeight="1">
      <c r="B27" s="498"/>
      <c r="C27" s="494"/>
      <c r="D27" s="494"/>
      <c r="E27" s="494"/>
      <c r="F27" s="494"/>
      <c r="G27" s="494"/>
      <c r="H27" s="494"/>
      <c r="I27" s="494"/>
      <c r="J27" s="494"/>
      <c r="K27" s="495"/>
    </row>
    <row r="28" spans="1:11" ht="33.75" customHeight="1">
      <c r="B28" s="498"/>
      <c r="C28" s="711" t="s">
        <v>355</v>
      </c>
      <c r="D28" s="711"/>
      <c r="E28" s="711"/>
      <c r="F28" s="711"/>
      <c r="G28" s="711"/>
      <c r="H28" s="711"/>
      <c r="I28" s="494"/>
      <c r="J28" s="494"/>
      <c r="K28" s="495"/>
    </row>
    <row r="29" spans="1:11" ht="38.25" customHeight="1">
      <c r="B29" s="709" t="s">
        <v>357</v>
      </c>
      <c r="C29" s="710"/>
      <c r="D29" s="494"/>
      <c r="E29" s="494"/>
      <c r="F29" s="494"/>
      <c r="G29" s="494"/>
      <c r="H29" s="494"/>
      <c r="I29" s="494"/>
      <c r="J29" s="494"/>
      <c r="K29" s="495"/>
    </row>
    <row r="30" spans="1:11" ht="9" customHeight="1" thickBot="1">
      <c r="B30" s="498"/>
      <c r="C30" s="499"/>
      <c r="D30" s="499"/>
      <c r="E30" s="499"/>
      <c r="F30" s="499"/>
      <c r="G30" s="499"/>
      <c r="H30" s="500"/>
      <c r="I30" s="499"/>
      <c r="J30" s="494"/>
      <c r="K30" s="495"/>
    </row>
    <row r="31" spans="1:11" ht="48.75" customHeight="1" thickBot="1">
      <c r="B31" s="498"/>
      <c r="C31" s="582" t="s">
        <v>403</v>
      </c>
      <c r="D31" s="583"/>
      <c r="E31" s="584"/>
      <c r="F31" s="607" t="s">
        <v>435</v>
      </c>
      <c r="G31" s="608" t="s">
        <v>436</v>
      </c>
      <c r="H31" s="609" t="s">
        <v>63</v>
      </c>
      <c r="I31" s="494"/>
      <c r="J31" s="348"/>
      <c r="K31" s="495"/>
    </row>
    <row r="32" spans="1:11" ht="48.75" customHeight="1">
      <c r="B32" s="498"/>
      <c r="C32" s="586" t="s">
        <v>387</v>
      </c>
      <c r="D32" s="587"/>
      <c r="E32" s="588"/>
      <c r="F32" s="315"/>
      <c r="G32" s="458"/>
      <c r="H32" s="504">
        <f>SUM(F32:G32)</f>
        <v>0</v>
      </c>
      <c r="I32" s="494"/>
      <c r="J32" s="348"/>
      <c r="K32" s="495"/>
    </row>
    <row r="33" spans="2:11" ht="27.6" customHeight="1">
      <c r="B33" s="498"/>
      <c r="C33" s="586" t="s">
        <v>321</v>
      </c>
      <c r="D33" s="587"/>
      <c r="E33" s="588"/>
      <c r="F33" s="585"/>
      <c r="G33" s="316"/>
      <c r="H33" s="504">
        <f t="shared" ref="H33:H38" si="0">SUM(F33:G33)</f>
        <v>0</v>
      </c>
      <c r="I33" s="494"/>
      <c r="J33" s="348"/>
      <c r="K33" s="495"/>
    </row>
    <row r="34" spans="2:11" ht="27.6" customHeight="1">
      <c r="B34" s="498"/>
      <c r="C34" s="586" t="s">
        <v>272</v>
      </c>
      <c r="D34" s="587"/>
      <c r="E34" s="588"/>
      <c r="F34" s="315"/>
      <c r="G34" s="316"/>
      <c r="H34" s="504">
        <f t="shared" si="0"/>
        <v>0</v>
      </c>
      <c r="I34" s="494"/>
      <c r="J34" s="348"/>
      <c r="K34" s="495"/>
    </row>
    <row r="35" spans="2:11" ht="27.6" customHeight="1">
      <c r="B35" s="498"/>
      <c r="C35" s="586" t="s">
        <v>273</v>
      </c>
      <c r="D35" s="587"/>
      <c r="E35" s="588"/>
      <c r="F35" s="315"/>
      <c r="G35" s="316"/>
      <c r="H35" s="504">
        <f t="shared" si="0"/>
        <v>0</v>
      </c>
      <c r="I35" s="494"/>
      <c r="J35" s="348"/>
      <c r="K35" s="495"/>
    </row>
    <row r="36" spans="2:11" ht="26.25" customHeight="1">
      <c r="B36" s="498"/>
      <c r="C36" s="586" t="s">
        <v>418</v>
      </c>
      <c r="D36" s="587"/>
      <c r="E36" s="588"/>
      <c r="F36" s="315"/>
      <c r="G36" s="316"/>
      <c r="H36" s="504">
        <f t="shared" si="0"/>
        <v>0</v>
      </c>
      <c r="I36" s="494"/>
      <c r="J36" s="348"/>
      <c r="K36" s="495"/>
    </row>
    <row r="37" spans="2:11" ht="42" customHeight="1">
      <c r="B37" s="498"/>
      <c r="C37" s="586" t="s">
        <v>311</v>
      </c>
      <c r="D37" s="587"/>
      <c r="E37" s="588"/>
      <c r="F37" s="315"/>
      <c r="G37" s="316"/>
      <c r="H37" s="504">
        <f t="shared" si="0"/>
        <v>0</v>
      </c>
      <c r="I37" s="494"/>
      <c r="J37" s="348"/>
      <c r="K37" s="495"/>
    </row>
    <row r="38" spans="2:11" ht="30" customHeight="1" thickBot="1">
      <c r="B38" s="498"/>
      <c r="C38" s="590" t="s">
        <v>275</v>
      </c>
      <c r="D38" s="591"/>
      <c r="E38" s="592"/>
      <c r="F38" s="315"/>
      <c r="G38" s="459"/>
      <c r="H38" s="504">
        <f t="shared" si="0"/>
        <v>0</v>
      </c>
      <c r="I38" s="494"/>
      <c r="J38" s="348"/>
      <c r="K38" s="495"/>
    </row>
    <row r="39" spans="2:11" ht="29.25" customHeight="1" thickBot="1">
      <c r="B39" s="498"/>
      <c r="C39" s="505" t="s">
        <v>218</v>
      </c>
      <c r="D39" s="593"/>
      <c r="E39" s="594"/>
      <c r="F39" s="589">
        <f t="shared" ref="F39:H39" si="1">SUM(F32:F38)</f>
        <v>0</v>
      </c>
      <c r="G39" s="506">
        <f t="shared" si="1"/>
        <v>0</v>
      </c>
      <c r="H39" s="507">
        <f t="shared" si="1"/>
        <v>0</v>
      </c>
      <c r="I39" s="494"/>
      <c r="J39" s="494"/>
      <c r="K39" s="495"/>
    </row>
    <row r="40" spans="2:11" ht="27.75" customHeight="1">
      <c r="B40" s="498"/>
      <c r="C40" s="499"/>
      <c r="D40" s="499"/>
      <c r="E40" s="499"/>
      <c r="F40" s="499"/>
      <c r="G40" s="499"/>
      <c r="H40" s="494"/>
      <c r="I40" s="494"/>
      <c r="J40" s="494"/>
      <c r="K40" s="562"/>
    </row>
    <row r="41" spans="2:11" ht="65.45" customHeight="1">
      <c r="B41" s="498"/>
      <c r="C41" s="509" t="s">
        <v>64</v>
      </c>
      <c r="D41" s="699"/>
      <c r="E41" s="700"/>
      <c r="F41" s="700"/>
      <c r="G41" s="700"/>
      <c r="H41" s="700"/>
      <c r="I41" s="700"/>
      <c r="J41" s="700"/>
      <c r="K41" s="701"/>
    </row>
    <row r="42" spans="2:11" ht="51.95" customHeight="1">
      <c r="B42" s="498"/>
      <c r="C42" s="510"/>
      <c r="D42" s="702" t="s">
        <v>419</v>
      </c>
      <c r="E42" s="702"/>
      <c r="F42" s="702"/>
      <c r="G42" s="702"/>
      <c r="H42" s="702"/>
      <c r="I42" s="702"/>
      <c r="J42" s="702"/>
      <c r="K42" s="703"/>
    </row>
    <row r="43" spans="2:11" ht="19.899999999999999" customHeight="1">
      <c r="B43" s="511"/>
      <c r="C43" s="499"/>
      <c r="D43" s="499"/>
      <c r="E43" s="499"/>
      <c r="F43" s="499"/>
      <c r="G43" s="499"/>
      <c r="H43" s="508"/>
      <c r="I43" s="508"/>
      <c r="J43" s="508"/>
      <c r="K43" s="562"/>
    </row>
    <row r="44" spans="2:11" ht="19.899999999999999" customHeight="1" thickBot="1">
      <c r="B44" s="512"/>
      <c r="C44" s="513"/>
      <c r="D44" s="513"/>
      <c r="E44" s="513"/>
      <c r="F44" s="513"/>
      <c r="G44" s="513"/>
      <c r="H44" s="513"/>
      <c r="I44" s="513"/>
      <c r="J44" s="513"/>
      <c r="K44" s="514"/>
    </row>
    <row r="45" spans="2:11" ht="26.25" customHeight="1" thickBot="1">
      <c r="B45" s="489"/>
    </row>
    <row r="46" spans="2:11" ht="27" thickBot="1">
      <c r="B46" s="675" t="s">
        <v>339</v>
      </c>
      <c r="C46" s="676"/>
      <c r="D46" s="676"/>
      <c r="E46" s="676"/>
      <c r="F46" s="676"/>
      <c r="G46" s="676"/>
      <c r="H46" s="676"/>
      <c r="I46" s="676"/>
      <c r="J46" s="676"/>
      <c r="K46" s="677"/>
    </row>
    <row r="47" spans="2:11" ht="22.9" customHeight="1">
      <c r="B47" s="515"/>
      <c r="C47" s="516"/>
      <c r="D47" s="516"/>
      <c r="E47" s="516"/>
      <c r="F47" s="516"/>
      <c r="G47" s="516"/>
      <c r="H47" s="516"/>
      <c r="I47" s="516"/>
      <c r="J47" s="516"/>
      <c r="K47" s="517"/>
    </row>
    <row r="48" spans="2:11" ht="19.899999999999999" customHeight="1" thickBot="1">
      <c r="B48" s="518"/>
      <c r="C48" s="494"/>
      <c r="D48" s="494"/>
      <c r="E48" s="494"/>
      <c r="F48" s="494"/>
      <c r="G48" s="494"/>
      <c r="H48" s="494"/>
      <c r="I48" s="494"/>
      <c r="J48" s="494"/>
      <c r="K48" s="495"/>
    </row>
    <row r="49" spans="2:16" ht="27.6" customHeight="1">
      <c r="B49" s="518"/>
      <c r="C49" s="499"/>
      <c r="D49" s="496"/>
      <c r="E49" s="497"/>
      <c r="F49" s="610" t="s">
        <v>435</v>
      </c>
      <c r="G49" s="611" t="s">
        <v>436</v>
      </c>
      <c r="H49" s="612" t="s">
        <v>63</v>
      </c>
      <c r="I49" s="494"/>
      <c r="J49" s="494" t="s">
        <v>277</v>
      </c>
      <c r="K49" s="495"/>
    </row>
    <row r="50" spans="2:16" ht="8.1" customHeight="1" thickBot="1">
      <c r="B50" s="518"/>
      <c r="C50" s="494"/>
      <c r="D50" s="499"/>
      <c r="E50" s="499"/>
      <c r="F50" s="602"/>
      <c r="G50" s="603"/>
      <c r="H50" s="601"/>
      <c r="I50" s="494"/>
      <c r="J50" s="494"/>
      <c r="K50" s="495"/>
    </row>
    <row r="51" spans="2:16" ht="28.5" customHeight="1" thickBot="1">
      <c r="B51" s="518"/>
      <c r="C51" s="596" t="s">
        <v>310</v>
      </c>
      <c r="D51" s="597"/>
      <c r="E51" s="598"/>
      <c r="F51" s="219"/>
      <c r="G51" s="265"/>
      <c r="H51" s="519">
        <f>SUM(F51:G51)</f>
        <v>0</v>
      </c>
      <c r="I51" s="494"/>
      <c r="J51" s="348"/>
      <c r="K51" s="495"/>
    </row>
    <row r="52" spans="2:16" ht="32.25" customHeight="1" thickBot="1">
      <c r="B52" s="518"/>
      <c r="C52" s="599" t="s">
        <v>308</v>
      </c>
      <c r="D52" s="587"/>
      <c r="E52" s="588"/>
      <c r="F52" s="220"/>
      <c r="G52" s="266"/>
      <c r="H52" s="519">
        <f t="shared" ref="H52:H60" si="2">SUM(F52:G52)</f>
        <v>0</v>
      </c>
      <c r="I52" s="494"/>
      <c r="J52" s="348"/>
      <c r="K52" s="495"/>
    </row>
    <row r="53" spans="2:16" ht="29.25" customHeight="1" thickBot="1">
      <c r="B53" s="518"/>
      <c r="C53" s="599" t="s">
        <v>420</v>
      </c>
      <c r="D53" s="587"/>
      <c r="E53" s="588"/>
      <c r="F53" s="220"/>
      <c r="G53" s="266"/>
      <c r="H53" s="519">
        <f t="shared" si="2"/>
        <v>0</v>
      </c>
      <c r="I53" s="494"/>
      <c r="J53" s="348"/>
      <c r="K53" s="495"/>
    </row>
    <row r="54" spans="2:16" ht="29.25" customHeight="1" thickBot="1">
      <c r="B54" s="518"/>
      <c r="C54" s="599" t="s">
        <v>300</v>
      </c>
      <c r="D54" s="587"/>
      <c r="E54" s="588"/>
      <c r="F54" s="220"/>
      <c r="G54" s="266"/>
      <c r="H54" s="519">
        <f t="shared" si="2"/>
        <v>0</v>
      </c>
      <c r="I54" s="494"/>
      <c r="J54" s="348"/>
      <c r="K54" s="495"/>
    </row>
    <row r="55" spans="2:16" ht="27" customHeight="1" thickBot="1">
      <c r="B55" s="518"/>
      <c r="C55" s="599" t="s">
        <v>281</v>
      </c>
      <c r="D55" s="587"/>
      <c r="E55" s="588"/>
      <c r="F55" s="220"/>
      <c r="G55" s="266"/>
      <c r="H55" s="519">
        <f t="shared" si="2"/>
        <v>0</v>
      </c>
      <c r="I55" s="494"/>
      <c r="J55" s="348"/>
      <c r="K55" s="495"/>
    </row>
    <row r="56" spans="2:16" ht="26.25" customHeight="1" thickBot="1">
      <c r="B56" s="518"/>
      <c r="C56" s="599" t="s">
        <v>352</v>
      </c>
      <c r="D56" s="587"/>
      <c r="E56" s="588"/>
      <c r="F56" s="220"/>
      <c r="G56" s="266"/>
      <c r="H56" s="519">
        <f t="shared" si="2"/>
        <v>0</v>
      </c>
      <c r="I56" s="494"/>
      <c r="J56" s="348"/>
      <c r="K56" s="495"/>
    </row>
    <row r="57" spans="2:16" ht="26.25" customHeight="1" thickBot="1">
      <c r="B57" s="518"/>
      <c r="C57" s="599" t="s">
        <v>434</v>
      </c>
      <c r="D57" s="587"/>
      <c r="E57" s="588"/>
      <c r="F57" s="220"/>
      <c r="G57" s="266"/>
      <c r="H57" s="519">
        <f t="shared" si="2"/>
        <v>0</v>
      </c>
      <c r="I57" s="494"/>
      <c r="J57" s="348"/>
      <c r="K57" s="495"/>
    </row>
    <row r="58" spans="2:16" ht="26.25" customHeight="1" thickBot="1">
      <c r="B58" s="518"/>
      <c r="C58" s="599" t="s">
        <v>393</v>
      </c>
      <c r="D58" s="587"/>
      <c r="E58" s="588"/>
      <c r="F58" s="556"/>
      <c r="G58" s="557"/>
      <c r="H58" s="519">
        <f t="shared" si="2"/>
        <v>0</v>
      </c>
      <c r="I58" s="494"/>
      <c r="J58" s="348"/>
      <c r="K58" s="495"/>
    </row>
    <row r="59" spans="2:16" ht="26.25" customHeight="1" thickBot="1">
      <c r="B59" s="518"/>
      <c r="C59" s="599" t="s">
        <v>394</v>
      </c>
      <c r="D59" s="587"/>
      <c r="E59" s="588"/>
      <c r="F59" s="556"/>
      <c r="G59" s="557"/>
      <c r="H59" s="519">
        <f t="shared" si="2"/>
        <v>0</v>
      </c>
      <c r="I59" s="494"/>
      <c r="J59" s="348"/>
      <c r="K59" s="495"/>
    </row>
    <row r="60" spans="2:16" ht="25.5" customHeight="1" thickBot="1">
      <c r="B60" s="518"/>
      <c r="C60" s="599" t="s">
        <v>279</v>
      </c>
      <c r="D60" s="587"/>
      <c r="E60" s="588"/>
      <c r="F60" s="355"/>
      <c r="G60" s="267"/>
      <c r="H60" s="519">
        <f t="shared" si="2"/>
        <v>0</v>
      </c>
      <c r="I60" s="494"/>
      <c r="J60" s="348"/>
      <c r="K60" s="495"/>
    </row>
    <row r="61" spans="2:16" ht="34.5" customHeight="1" thickBot="1">
      <c r="B61" s="518"/>
      <c r="C61" s="505" t="s">
        <v>280</v>
      </c>
      <c r="D61" s="593"/>
      <c r="E61" s="594"/>
      <c r="F61" s="506">
        <f t="shared" ref="F61:G61" si="3">SUM(F51:F60)</f>
        <v>0</v>
      </c>
      <c r="G61" s="506">
        <f t="shared" si="3"/>
        <v>0</v>
      </c>
      <c r="H61" s="520">
        <f>SUM(H51:H60)</f>
        <v>0</v>
      </c>
      <c r="I61" s="494"/>
      <c r="J61" s="494"/>
      <c r="K61" s="495"/>
    </row>
    <row r="62" spans="2:16" ht="30" customHeight="1">
      <c r="B62" s="518"/>
      <c r="C62" s="494"/>
      <c r="D62" s="494"/>
      <c r="E62" s="494"/>
      <c r="F62" s="494"/>
      <c r="G62" s="494"/>
      <c r="H62" s="494"/>
      <c r="I62" s="494"/>
      <c r="J62" s="494"/>
      <c r="K62" s="495"/>
      <c r="M62" s="696"/>
      <c r="N62" s="696"/>
      <c r="O62" s="696"/>
      <c r="P62" s="696"/>
    </row>
    <row r="63" spans="2:16" ht="65.45" customHeight="1">
      <c r="B63" s="498"/>
      <c r="C63" s="509" t="s">
        <v>64</v>
      </c>
      <c r="D63" s="699"/>
      <c r="E63" s="700"/>
      <c r="F63" s="700"/>
      <c r="G63" s="700"/>
      <c r="H63" s="700"/>
      <c r="I63" s="700"/>
      <c r="J63" s="700"/>
      <c r="K63" s="701"/>
    </row>
    <row r="64" spans="2:16" ht="24.75" customHeight="1">
      <c r="B64" s="498"/>
      <c r="C64" s="510"/>
      <c r="D64" s="312" t="s">
        <v>307</v>
      </c>
      <c r="E64" s="312"/>
      <c r="F64" s="312"/>
      <c r="G64" s="312"/>
      <c r="H64" s="312"/>
      <c r="I64" s="312"/>
      <c r="J64" s="312"/>
      <c r="K64" s="565"/>
    </row>
    <row r="65" spans="2:11" ht="35.25" customHeight="1">
      <c r="B65" s="518"/>
      <c r="C65" s="697" t="s">
        <v>421</v>
      </c>
      <c r="D65" s="697"/>
      <c r="E65" s="697"/>
      <c r="F65" s="697"/>
      <c r="G65" s="697"/>
      <c r="H65" s="697"/>
      <c r="I65" s="697"/>
      <c r="J65" s="697"/>
      <c r="K65" s="698"/>
    </row>
    <row r="66" spans="2:11" ht="35.25" customHeight="1">
      <c r="B66" s="518"/>
      <c r="C66" s="697" t="s">
        <v>342</v>
      </c>
      <c r="D66" s="697"/>
      <c r="E66" s="697"/>
      <c r="F66" s="697"/>
      <c r="G66" s="697"/>
      <c r="H66" s="697"/>
      <c r="I66" s="697"/>
      <c r="J66" s="697"/>
      <c r="K66" s="698"/>
    </row>
    <row r="67" spans="2:11" ht="6" customHeight="1" thickBot="1">
      <c r="B67" s="521"/>
      <c r="C67" s="513"/>
      <c r="D67" s="513"/>
      <c r="E67" s="513"/>
      <c r="F67" s="513"/>
      <c r="G67" s="513"/>
      <c r="H67" s="513"/>
      <c r="I67" s="513"/>
      <c r="J67" s="513"/>
      <c r="K67" s="514"/>
    </row>
    <row r="68" spans="2:11" ht="26.25" customHeight="1" thickBot="1">
      <c r="C68" s="522"/>
      <c r="D68" s="522"/>
      <c r="E68" s="522"/>
      <c r="F68" s="522"/>
      <c r="G68" s="522"/>
      <c r="H68" s="522"/>
      <c r="I68" s="522"/>
      <c r="J68" s="522"/>
      <c r="K68" s="522"/>
    </row>
    <row r="69" spans="2:11" ht="35.450000000000003" customHeight="1" thickBot="1">
      <c r="B69" s="675" t="s">
        <v>317</v>
      </c>
      <c r="C69" s="676"/>
      <c r="D69" s="676"/>
      <c r="E69" s="676"/>
      <c r="F69" s="676"/>
      <c r="G69" s="676"/>
      <c r="H69" s="676"/>
      <c r="I69" s="676"/>
      <c r="J69" s="676"/>
      <c r="K69" s="677"/>
    </row>
    <row r="70" spans="2:11" ht="19.899999999999999" customHeight="1" thickBot="1">
      <c r="B70" s="523"/>
      <c r="C70" s="494"/>
      <c r="D70" s="494"/>
      <c r="E70" s="494"/>
      <c r="F70" s="494"/>
      <c r="G70" s="494"/>
      <c r="H70" s="494"/>
      <c r="I70" s="494"/>
      <c r="J70" s="494"/>
      <c r="K70" s="495"/>
    </row>
    <row r="71" spans="2:11" ht="36.6" customHeight="1" thickBot="1">
      <c r="B71" s="523"/>
      <c r="C71" s="494"/>
      <c r="D71" s="496"/>
      <c r="E71" s="497"/>
      <c r="F71" s="605" t="s">
        <v>435</v>
      </c>
      <c r="G71" s="606" t="s">
        <v>436</v>
      </c>
      <c r="H71" s="604" t="s">
        <v>63</v>
      </c>
      <c r="I71" s="494"/>
      <c r="J71" s="494"/>
      <c r="K71" s="495"/>
    </row>
    <row r="72" spans="2:11" ht="24.75" customHeight="1" thickBot="1">
      <c r="B72" s="523"/>
      <c r="C72" s="494"/>
      <c r="D72" s="595"/>
      <c r="E72" s="595"/>
      <c r="F72" s="524">
        <f>F26+F39-F61</f>
        <v>0</v>
      </c>
      <c r="G72" s="524">
        <f>G26+G39-G61</f>
        <v>0</v>
      </c>
      <c r="H72" s="525">
        <f>H26+H39-H61</f>
        <v>0</v>
      </c>
      <c r="I72" s="494"/>
      <c r="J72" s="494"/>
      <c r="K72" s="495"/>
    </row>
    <row r="73" spans="2:11" ht="19.899999999999999" customHeight="1" thickBot="1">
      <c r="B73" s="523"/>
      <c r="C73" s="494"/>
      <c r="D73" s="494"/>
      <c r="E73" s="494"/>
      <c r="F73" s="494"/>
      <c r="G73" s="494"/>
      <c r="H73" s="494"/>
      <c r="I73" s="494"/>
      <c r="J73" s="494"/>
      <c r="K73" s="495"/>
    </row>
    <row r="74" spans="2:11" ht="25.5" customHeight="1" thickBot="1">
      <c r="B74" s="523"/>
      <c r="C74" s="526"/>
      <c r="D74" s="527"/>
      <c r="E74" s="494"/>
      <c r="F74" s="494"/>
      <c r="G74" s="528" t="s">
        <v>282</v>
      </c>
      <c r="H74" s="529">
        <f>IF(H72&gt;0,H72,0)</f>
        <v>0</v>
      </c>
      <c r="I74" s="494"/>
      <c r="J74" s="494"/>
      <c r="K74" s="495"/>
    </row>
    <row r="75" spans="2:11" ht="27" thickBot="1">
      <c r="B75" s="523"/>
      <c r="C75" s="530"/>
      <c r="D75" s="527"/>
      <c r="E75" s="527"/>
      <c r="F75" s="527"/>
      <c r="G75" s="494"/>
      <c r="H75" s="531"/>
      <c r="I75" s="494"/>
      <c r="J75" s="494"/>
      <c r="K75" s="495"/>
    </row>
    <row r="76" spans="2:11" ht="24" thickBot="1">
      <c r="B76" s="523"/>
      <c r="C76" s="494"/>
      <c r="D76" s="494"/>
      <c r="E76" s="494"/>
      <c r="F76" s="494"/>
      <c r="G76" s="528" t="s">
        <v>208</v>
      </c>
      <c r="H76" s="529">
        <f>ROUND((H74*0.8),0)</f>
        <v>0</v>
      </c>
      <c r="I76" s="494"/>
      <c r="J76" s="494"/>
      <c r="K76" s="495"/>
    </row>
    <row r="77" spans="2:11" ht="25.5">
      <c r="B77" s="523"/>
      <c r="C77" s="532"/>
      <c r="D77" s="532"/>
      <c r="E77" s="532"/>
      <c r="F77" s="532"/>
      <c r="G77" s="533"/>
      <c r="H77" s="533"/>
      <c r="I77" s="494"/>
      <c r="J77" s="534"/>
      <c r="K77" s="495"/>
    </row>
    <row r="78" spans="2:11" ht="15" thickBot="1">
      <c r="B78" s="535"/>
      <c r="C78" s="513"/>
      <c r="D78" s="513"/>
      <c r="E78" s="513"/>
      <c r="F78" s="513"/>
      <c r="G78" s="513"/>
      <c r="H78" s="513"/>
      <c r="I78" s="513"/>
      <c r="J78" s="513"/>
      <c r="K78" s="514"/>
    </row>
    <row r="79" spans="2:11" ht="26.25" customHeight="1" thickBot="1"/>
    <row r="80" spans="2:11" ht="35.450000000000003" customHeight="1" thickBot="1">
      <c r="B80" s="675" t="s">
        <v>316</v>
      </c>
      <c r="C80" s="676"/>
      <c r="D80" s="676"/>
      <c r="E80" s="676"/>
      <c r="F80" s="676"/>
      <c r="G80" s="676"/>
      <c r="H80" s="676"/>
      <c r="I80" s="676"/>
      <c r="J80" s="676"/>
      <c r="K80" s="677"/>
    </row>
    <row r="81" spans="2:12" s="539" customFormat="1" ht="19.899999999999999" customHeight="1">
      <c r="B81" s="536"/>
      <c r="C81" s="537"/>
      <c r="D81" s="537"/>
      <c r="E81" s="537"/>
      <c r="F81" s="537"/>
      <c r="G81" s="537"/>
      <c r="H81" s="537"/>
      <c r="I81" s="537"/>
      <c r="J81" s="537"/>
      <c r="K81" s="538"/>
      <c r="L81" s="461"/>
    </row>
    <row r="82" spans="2:12" s="539" customFormat="1" ht="46.5" customHeight="1">
      <c r="B82" s="536"/>
      <c r="C82" s="537"/>
      <c r="D82" s="537"/>
      <c r="E82" s="537"/>
      <c r="F82" s="537"/>
      <c r="G82" s="540" t="s">
        <v>284</v>
      </c>
      <c r="H82" s="540" t="s">
        <v>283</v>
      </c>
      <c r="I82" s="680"/>
      <c r="J82" s="680"/>
      <c r="K82" s="566" t="s">
        <v>313</v>
      </c>
      <c r="L82" s="461"/>
    </row>
    <row r="83" spans="2:12" s="539" customFormat="1" ht="34.5" customHeight="1">
      <c r="B83" s="536"/>
      <c r="C83" s="681" t="s">
        <v>353</v>
      </c>
      <c r="D83" s="682"/>
      <c r="E83" s="682"/>
      <c r="F83" s="683"/>
      <c r="G83" s="320"/>
      <c r="H83" s="320"/>
      <c r="I83" s="678"/>
      <c r="J83" s="679"/>
      <c r="K83" s="567">
        <f>(G83+H83)/2</f>
        <v>0</v>
      </c>
    </row>
    <row r="84" spans="2:12" s="539" customFormat="1" ht="34.5" customHeight="1">
      <c r="B84" s="536"/>
      <c r="C84" s="681" t="s">
        <v>354</v>
      </c>
      <c r="D84" s="682"/>
      <c r="E84" s="682"/>
      <c r="F84" s="683"/>
      <c r="G84" s="321"/>
      <c r="H84" s="321"/>
      <c r="I84" s="687"/>
      <c r="J84" s="688"/>
      <c r="K84" s="568">
        <f>(G84+H84)/2</f>
        <v>0</v>
      </c>
    </row>
    <row r="85" spans="2:12" s="539" customFormat="1" ht="12.75">
      <c r="B85" s="536"/>
      <c r="C85" s="541"/>
      <c r="D85" s="541"/>
      <c r="E85" s="541"/>
      <c r="F85" s="541"/>
      <c r="G85" s="541"/>
      <c r="H85" s="542"/>
      <c r="I85" s="542"/>
      <c r="J85" s="537"/>
      <c r="K85" s="538"/>
    </row>
    <row r="86" spans="2:12" s="539" customFormat="1" ht="12.75">
      <c r="B86" s="536"/>
      <c r="C86" s="541"/>
      <c r="D86" s="541"/>
      <c r="E86" s="541"/>
      <c r="F86" s="541"/>
      <c r="G86" s="541"/>
      <c r="H86" s="542"/>
      <c r="I86" s="542"/>
      <c r="J86" s="537"/>
      <c r="K86" s="538"/>
    </row>
    <row r="87" spans="2:12" s="539" customFormat="1" ht="31.5" customHeight="1">
      <c r="B87" s="536"/>
      <c r="C87" s="537"/>
      <c r="D87" s="543" t="s">
        <v>285</v>
      </c>
      <c r="E87" s="543"/>
      <c r="F87" s="543"/>
      <c r="G87" s="543"/>
      <c r="H87" s="542"/>
      <c r="I87" s="542"/>
      <c r="J87" s="537"/>
      <c r="K87" s="538"/>
    </row>
    <row r="88" spans="2:12" s="539" customFormat="1" ht="33.75" customHeight="1">
      <c r="B88" s="536"/>
      <c r="C88" s="537"/>
      <c r="D88" s="684" t="s">
        <v>312</v>
      </c>
      <c r="E88" s="685"/>
      <c r="F88" s="685"/>
      <c r="G88" s="685"/>
      <c r="H88" s="685"/>
      <c r="I88" s="685"/>
      <c r="J88" s="686"/>
      <c r="K88" s="569">
        <f>K84/12</f>
        <v>0</v>
      </c>
    </row>
    <row r="89" spans="2:12" s="539" customFormat="1" ht="12.75">
      <c r="B89" s="536"/>
      <c r="C89" s="541"/>
      <c r="D89" s="541"/>
      <c r="E89" s="541"/>
      <c r="F89" s="541"/>
      <c r="G89" s="541"/>
      <c r="H89" s="542"/>
      <c r="I89" s="542"/>
      <c r="J89" s="537"/>
      <c r="K89" s="538"/>
    </row>
    <row r="90" spans="2:12" s="539" customFormat="1" ht="12.75">
      <c r="B90" s="536"/>
      <c r="C90" s="541"/>
      <c r="D90" s="541"/>
      <c r="E90" s="541"/>
      <c r="F90" s="541"/>
      <c r="G90" s="541"/>
      <c r="H90" s="542"/>
      <c r="I90" s="542"/>
      <c r="J90" s="537"/>
      <c r="K90" s="538"/>
    </row>
    <row r="91" spans="2:12" ht="15" thickBot="1">
      <c r="B91" s="535"/>
      <c r="C91" s="513"/>
      <c r="D91" s="513"/>
      <c r="E91" s="513"/>
      <c r="F91" s="513"/>
      <c r="G91" s="513"/>
      <c r="H91" s="513"/>
      <c r="I91" s="513"/>
      <c r="J91" s="513"/>
      <c r="K91" s="514"/>
    </row>
    <row r="92" spans="2:12" ht="26.25" customHeight="1" thickBot="1"/>
    <row r="93" spans="2:12" ht="27" thickBot="1">
      <c r="B93" s="675" t="s">
        <v>341</v>
      </c>
      <c r="C93" s="676"/>
      <c r="D93" s="676"/>
      <c r="E93" s="676"/>
      <c r="F93" s="676"/>
      <c r="G93" s="676"/>
      <c r="H93" s="676"/>
      <c r="I93" s="676"/>
      <c r="J93" s="676"/>
      <c r="K93" s="677"/>
    </row>
    <row r="94" spans="2:12">
      <c r="B94" s="523"/>
      <c r="C94" s="544"/>
      <c r="D94" s="544"/>
      <c r="E94" s="544"/>
      <c r="F94" s="544"/>
      <c r="G94" s="544"/>
      <c r="H94" s="544"/>
      <c r="I94" s="544"/>
      <c r="J94" s="544"/>
      <c r="K94" s="570"/>
    </row>
    <row r="95" spans="2:12" ht="15">
      <c r="B95" s="523"/>
      <c r="C95" s="544"/>
      <c r="D95" s="544"/>
      <c r="E95" s="544"/>
      <c r="F95" s="544"/>
      <c r="G95" s="544"/>
      <c r="H95" s="545" t="s">
        <v>142</v>
      </c>
      <c r="I95" s="546">
        <v>2021</v>
      </c>
      <c r="J95" s="546">
        <v>2022</v>
      </c>
      <c r="K95" s="495"/>
    </row>
    <row r="96" spans="2:12" ht="15" thickBot="1">
      <c r="B96" s="523"/>
      <c r="C96" s="547"/>
      <c r="D96" s="547"/>
      <c r="E96" s="547"/>
      <c r="F96" s="547"/>
      <c r="G96" s="547"/>
      <c r="H96" s="494"/>
      <c r="I96" s="548"/>
      <c r="J96" s="548"/>
      <c r="K96" s="495"/>
    </row>
    <row r="97" spans="2:11">
      <c r="B97" s="523"/>
      <c r="C97" s="547"/>
      <c r="D97" s="547"/>
      <c r="E97" s="547"/>
      <c r="F97" s="547"/>
      <c r="G97" s="547"/>
      <c r="H97" s="549" t="s">
        <v>301</v>
      </c>
      <c r="I97" s="455">
        <f>Demande!L198</f>
        <v>0</v>
      </c>
      <c r="J97" s="327">
        <f>Demande!L199</f>
        <v>0</v>
      </c>
      <c r="K97" s="495"/>
    </row>
    <row r="98" spans="2:11">
      <c r="B98" s="523"/>
      <c r="C98" s="547"/>
      <c r="D98" s="547"/>
      <c r="E98" s="547"/>
      <c r="F98" s="547"/>
      <c r="G98" s="547"/>
      <c r="H98" s="549" t="s">
        <v>140</v>
      </c>
      <c r="I98" s="456">
        <f>Demande!L203</f>
        <v>0</v>
      </c>
      <c r="J98" s="328">
        <f>Demande!L204</f>
        <v>0</v>
      </c>
      <c r="K98" s="495"/>
    </row>
    <row r="99" spans="2:11">
      <c r="B99" s="523"/>
      <c r="C99" s="547"/>
      <c r="D99" s="547"/>
      <c r="E99" s="547"/>
      <c r="F99" s="547"/>
      <c r="G99" s="547"/>
      <c r="H99" s="549" t="s">
        <v>302</v>
      </c>
      <c r="I99" s="456">
        <f>Demande!L211</f>
        <v>0</v>
      </c>
      <c r="J99" s="328">
        <f>Demande!L212</f>
        <v>0</v>
      </c>
      <c r="K99" s="495"/>
    </row>
    <row r="100" spans="2:11">
      <c r="B100" s="523"/>
      <c r="C100" s="550"/>
      <c r="D100" s="550"/>
      <c r="E100" s="550"/>
      <c r="F100" s="550"/>
      <c r="G100" s="550"/>
      <c r="H100" s="549" t="s">
        <v>169</v>
      </c>
      <c r="I100" s="456">
        <f>Demande!L222</f>
        <v>0</v>
      </c>
      <c r="J100" s="328">
        <f>Demande!L223</f>
        <v>0</v>
      </c>
      <c r="K100" s="495"/>
    </row>
    <row r="101" spans="2:11">
      <c r="B101" s="523"/>
      <c r="C101" s="550"/>
      <c r="D101" s="550"/>
      <c r="E101" s="550"/>
      <c r="F101" s="550"/>
      <c r="G101" s="550"/>
      <c r="H101" s="549" t="s">
        <v>141</v>
      </c>
      <c r="I101" s="456">
        <f>Demande!L217</f>
        <v>0</v>
      </c>
      <c r="J101" s="328">
        <f>Demande!L218</f>
        <v>0</v>
      </c>
      <c r="K101" s="495"/>
    </row>
    <row r="102" spans="2:11">
      <c r="B102" s="523"/>
      <c r="C102" s="550"/>
      <c r="D102" s="550"/>
      <c r="E102" s="550"/>
      <c r="F102" s="550"/>
      <c r="G102" s="550"/>
      <c r="H102" s="457" t="s">
        <v>166</v>
      </c>
      <c r="I102" s="456">
        <f>Demande!L227</f>
        <v>0</v>
      </c>
      <c r="J102" s="328">
        <f>Demande!L228</f>
        <v>0</v>
      </c>
      <c r="K102" s="495"/>
    </row>
    <row r="103" spans="2:11">
      <c r="B103" s="523"/>
      <c r="C103" s="494"/>
      <c r="D103" s="494"/>
      <c r="E103" s="494"/>
      <c r="F103" s="494"/>
      <c r="G103" s="494"/>
      <c r="H103" s="457" t="s">
        <v>303</v>
      </c>
      <c r="I103" s="456">
        <f>Demande!L235</f>
        <v>0</v>
      </c>
      <c r="J103" s="328">
        <f>Demande!L236</f>
        <v>0</v>
      </c>
      <c r="K103" s="495"/>
    </row>
    <row r="104" spans="2:11">
      <c r="B104" s="523"/>
      <c r="C104" s="494"/>
      <c r="D104" s="494"/>
      <c r="E104" s="494"/>
      <c r="F104" s="494"/>
      <c r="G104" s="494"/>
      <c r="H104" s="457" t="s">
        <v>304</v>
      </c>
      <c r="I104" s="456">
        <f>Demande!L243</f>
        <v>0</v>
      </c>
      <c r="J104" s="328">
        <f>Demande!L244</f>
        <v>0</v>
      </c>
      <c r="K104" s="495"/>
    </row>
    <row r="105" spans="2:11" ht="15.75" thickBot="1">
      <c r="B105" s="523"/>
      <c r="C105" s="551"/>
      <c r="D105" s="551"/>
      <c r="E105" s="551"/>
      <c r="F105" s="551"/>
      <c r="G105" s="551"/>
      <c r="H105" s="552" t="s">
        <v>143</v>
      </c>
      <c r="I105" s="290"/>
      <c r="J105" s="291"/>
      <c r="K105" s="495"/>
    </row>
    <row r="106" spans="2:11" ht="21" customHeight="1" thickBot="1">
      <c r="B106" s="523"/>
      <c r="C106" s="551"/>
      <c r="D106" s="551"/>
      <c r="E106" s="551"/>
      <c r="F106" s="551"/>
      <c r="G106" s="551"/>
      <c r="H106" s="545" t="s">
        <v>144</v>
      </c>
      <c r="I106" s="293">
        <f>SUM(I97:I105)</f>
        <v>0</v>
      </c>
      <c r="J106" s="294">
        <f>SUM(J97:J105)</f>
        <v>0</v>
      </c>
      <c r="K106" s="495"/>
    </row>
    <row r="107" spans="2:11">
      <c r="B107" s="523"/>
      <c r="C107" s="544"/>
      <c r="D107" s="544"/>
      <c r="E107" s="544"/>
      <c r="F107" s="544"/>
      <c r="G107" s="544"/>
      <c r="H107" s="544"/>
      <c r="I107" s="544"/>
      <c r="J107" s="544"/>
      <c r="K107" s="570"/>
    </row>
    <row r="108" spans="2:11">
      <c r="B108" s="523"/>
      <c r="C108" s="494"/>
      <c r="D108" s="494"/>
      <c r="E108" s="494"/>
      <c r="F108" s="494"/>
      <c r="G108" s="494"/>
      <c r="H108" s="494"/>
      <c r="I108" s="494"/>
      <c r="J108" s="553" t="s">
        <v>305</v>
      </c>
      <c r="K108" s="495"/>
    </row>
    <row r="109" spans="2:11" ht="15" thickBot="1">
      <c r="B109" s="535"/>
      <c r="C109" s="554"/>
      <c r="D109" s="554"/>
      <c r="E109" s="554"/>
      <c r="F109" s="554"/>
      <c r="G109" s="554"/>
      <c r="H109" s="554"/>
      <c r="I109" s="554"/>
      <c r="J109" s="554"/>
      <c r="K109" s="571"/>
    </row>
    <row r="110" spans="2:11" ht="26.25" customHeight="1" thickBot="1"/>
    <row r="111" spans="2:11" ht="26.25" customHeight="1" thickBot="1">
      <c r="B111" s="675" t="s">
        <v>65</v>
      </c>
      <c r="C111" s="676"/>
      <c r="D111" s="676"/>
      <c r="E111" s="676"/>
      <c r="F111" s="676"/>
      <c r="G111" s="676"/>
      <c r="H111" s="676"/>
      <c r="I111" s="676"/>
      <c r="J111" s="676"/>
      <c r="K111" s="677"/>
    </row>
    <row r="112" spans="2:11" ht="28.5" customHeight="1">
      <c r="B112" s="666"/>
      <c r="C112" s="667"/>
      <c r="D112" s="667"/>
      <c r="E112" s="667"/>
      <c r="F112" s="667"/>
      <c r="G112" s="667"/>
      <c r="H112" s="667"/>
      <c r="I112" s="667"/>
      <c r="J112" s="667"/>
      <c r="K112" s="668"/>
    </row>
    <row r="113" spans="2:11" ht="11.25" customHeight="1">
      <c r="B113" s="669"/>
      <c r="C113" s="670"/>
      <c r="D113" s="670"/>
      <c r="E113" s="670"/>
      <c r="F113" s="670"/>
      <c r="G113" s="670"/>
      <c r="H113" s="670"/>
      <c r="I113" s="670"/>
      <c r="J113" s="670"/>
      <c r="K113" s="671"/>
    </row>
    <row r="114" spans="2:11" ht="14.45" customHeight="1">
      <c r="B114" s="669"/>
      <c r="C114" s="670"/>
      <c r="D114" s="670"/>
      <c r="E114" s="670"/>
      <c r="F114" s="670"/>
      <c r="G114" s="670"/>
      <c r="H114" s="670"/>
      <c r="I114" s="670"/>
      <c r="J114" s="670"/>
      <c r="K114" s="671"/>
    </row>
    <row r="115" spans="2:11" ht="14.45" customHeight="1">
      <c r="B115" s="669"/>
      <c r="C115" s="670"/>
      <c r="D115" s="670"/>
      <c r="E115" s="670"/>
      <c r="F115" s="670"/>
      <c r="G115" s="670"/>
      <c r="H115" s="670"/>
      <c r="I115" s="670"/>
      <c r="J115" s="670"/>
      <c r="K115" s="671"/>
    </row>
    <row r="116" spans="2:11" ht="14.45" customHeight="1">
      <c r="B116" s="669"/>
      <c r="C116" s="670"/>
      <c r="D116" s="670"/>
      <c r="E116" s="670"/>
      <c r="F116" s="670"/>
      <c r="G116" s="670"/>
      <c r="H116" s="670"/>
      <c r="I116" s="670"/>
      <c r="J116" s="670"/>
      <c r="K116" s="671"/>
    </row>
    <row r="117" spans="2:11" ht="14.45" customHeight="1">
      <c r="B117" s="669"/>
      <c r="C117" s="670"/>
      <c r="D117" s="670"/>
      <c r="E117" s="670"/>
      <c r="F117" s="670"/>
      <c r="G117" s="670"/>
      <c r="H117" s="670"/>
      <c r="I117" s="670"/>
      <c r="J117" s="670"/>
      <c r="K117" s="671"/>
    </row>
    <row r="118" spans="2:11" ht="14.45" customHeight="1">
      <c r="B118" s="669"/>
      <c r="C118" s="670"/>
      <c r="D118" s="670"/>
      <c r="E118" s="670"/>
      <c r="F118" s="670"/>
      <c r="G118" s="670"/>
      <c r="H118" s="670"/>
      <c r="I118" s="670"/>
      <c r="J118" s="670"/>
      <c r="K118" s="671"/>
    </row>
    <row r="119" spans="2:11" ht="14.45" customHeight="1">
      <c r="B119" s="669"/>
      <c r="C119" s="670"/>
      <c r="D119" s="670"/>
      <c r="E119" s="670"/>
      <c r="F119" s="670"/>
      <c r="G119" s="670"/>
      <c r="H119" s="670"/>
      <c r="I119" s="670"/>
      <c r="J119" s="670"/>
      <c r="K119" s="671"/>
    </row>
    <row r="120" spans="2:11" ht="14.45" customHeight="1">
      <c r="B120" s="669"/>
      <c r="C120" s="670"/>
      <c r="D120" s="670"/>
      <c r="E120" s="670"/>
      <c r="F120" s="670"/>
      <c r="G120" s="670"/>
      <c r="H120" s="670"/>
      <c r="I120" s="670"/>
      <c r="J120" s="670"/>
      <c r="K120" s="671"/>
    </row>
    <row r="121" spans="2:11" ht="14.45" customHeight="1">
      <c r="B121" s="669"/>
      <c r="C121" s="670"/>
      <c r="D121" s="670"/>
      <c r="E121" s="670"/>
      <c r="F121" s="670"/>
      <c r="G121" s="670"/>
      <c r="H121" s="670"/>
      <c r="I121" s="670"/>
      <c r="J121" s="670"/>
      <c r="K121" s="671"/>
    </row>
    <row r="122" spans="2:11" ht="15" customHeight="1" thickBot="1">
      <c r="B122" s="672"/>
      <c r="C122" s="673"/>
      <c r="D122" s="673"/>
      <c r="E122" s="673"/>
      <c r="F122" s="673"/>
      <c r="G122" s="673"/>
      <c r="H122" s="673"/>
      <c r="I122" s="673"/>
      <c r="J122" s="673"/>
      <c r="K122" s="674"/>
    </row>
  </sheetData>
  <sheetProtection pivotTables="0"/>
  <mergeCells count="27">
    <mergeCell ref="C17:K17"/>
    <mergeCell ref="B14:K14"/>
    <mergeCell ref="M62:P62"/>
    <mergeCell ref="C65:K65"/>
    <mergeCell ref="C66:K66"/>
    <mergeCell ref="B21:K21"/>
    <mergeCell ref="D41:K41"/>
    <mergeCell ref="D42:K42"/>
    <mergeCell ref="B46:K46"/>
    <mergeCell ref="D63:K63"/>
    <mergeCell ref="C18:K18"/>
    <mergeCell ref="C16:J16"/>
    <mergeCell ref="C19:J19"/>
    <mergeCell ref="B24:C24"/>
    <mergeCell ref="B29:C29"/>
    <mergeCell ref="C28:H28"/>
    <mergeCell ref="B112:K122"/>
    <mergeCell ref="B69:K69"/>
    <mergeCell ref="B80:K80"/>
    <mergeCell ref="I83:J83"/>
    <mergeCell ref="I82:J82"/>
    <mergeCell ref="C83:F83"/>
    <mergeCell ref="B111:K111"/>
    <mergeCell ref="D88:J88"/>
    <mergeCell ref="I84:J84"/>
    <mergeCell ref="B93:K93"/>
    <mergeCell ref="C84:F84"/>
  </mergeCells>
  <pageMargins left="0.70866141732283472" right="0.70866141732283472" top="0.74803149606299213" bottom="0.74803149606299213" header="0.31496062992125984" footer="0.31496062992125984"/>
  <pageSetup paperSize="8"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8"/>
  <sheetViews>
    <sheetView showGridLines="0" zoomScale="80" zoomScaleNormal="80" workbookViewId="0">
      <pane ySplit="10" topLeftCell="A11" activePane="bottomLeft" state="frozen"/>
      <selection activeCell="L35" sqref="L35"/>
      <selection pane="bottomLeft" activeCell="D31" sqref="D31"/>
    </sheetView>
  </sheetViews>
  <sheetFormatPr baseColWidth="10" defaultColWidth="9.140625" defaultRowHeight="15"/>
  <cols>
    <col min="1" max="1" width="3.140625" style="160" bestFit="1" customWidth="1"/>
    <col min="2" max="2" width="2.7109375" style="161" customWidth="1"/>
    <col min="3" max="3" width="3.7109375" style="161" customWidth="1"/>
    <col min="4" max="4" width="3.28515625" style="161" customWidth="1"/>
    <col min="5" max="5" width="2.28515625" style="161" customWidth="1"/>
    <col min="6" max="6" width="4.7109375" style="161" customWidth="1"/>
    <col min="7" max="7" width="4" style="161" customWidth="1"/>
    <col min="8" max="8" width="32.5703125" style="161" customWidth="1"/>
    <col min="9" max="9" width="8.28515625" style="161" customWidth="1"/>
    <col min="10" max="10" width="14.85546875" style="161" customWidth="1"/>
    <col min="11" max="13" width="17.7109375" style="161" customWidth="1"/>
    <col min="14" max="14" width="8.7109375" style="161" customWidth="1"/>
    <col min="15" max="15" width="3.7109375" style="161" customWidth="1"/>
    <col min="16" max="16" width="6.42578125" style="161" customWidth="1"/>
    <col min="17" max="17" width="9.85546875" style="161" customWidth="1"/>
    <col min="18" max="18" width="2.28515625" style="161" customWidth="1"/>
    <col min="19" max="19" width="2.7109375" style="161" customWidth="1"/>
    <col min="20" max="16384" width="9.140625" style="161"/>
  </cols>
  <sheetData>
    <row r="1" spans="1:21" s="147" customFormat="1">
      <c r="J1" s="148"/>
      <c r="M1" s="714"/>
      <c r="N1" s="714"/>
      <c r="O1" s="714"/>
      <c r="P1" s="714"/>
      <c r="Q1" s="714"/>
      <c r="T1" s="149"/>
      <c r="U1" s="150"/>
    </row>
    <row r="2" spans="1:21" s="147" customFormat="1" ht="14.25">
      <c r="J2" s="148"/>
      <c r="M2" s="714"/>
      <c r="N2" s="714"/>
      <c r="O2" s="714"/>
      <c r="P2" s="714"/>
      <c r="Q2" s="714"/>
    </row>
    <row r="3" spans="1:21" s="147" customFormat="1" ht="14.25">
      <c r="J3" s="148"/>
    </row>
    <row r="4" spans="1:21" s="147" customFormat="1" ht="14.25">
      <c r="J4" s="148"/>
    </row>
    <row r="5" spans="1:21" s="147" customFormat="1">
      <c r="B5" s="151"/>
      <c r="J5" s="148"/>
    </row>
    <row r="6" spans="1:21" s="147" customFormat="1" ht="15.75">
      <c r="A6" s="152"/>
      <c r="B6" s="152"/>
      <c r="C6" s="322" t="s">
        <v>158</v>
      </c>
      <c r="J6" s="148"/>
    </row>
    <row r="7" spans="1:21" s="147" customFormat="1" ht="15.75">
      <c r="A7" s="152"/>
      <c r="B7" s="152"/>
      <c r="C7" s="322" t="s">
        <v>437</v>
      </c>
      <c r="J7" s="148"/>
    </row>
    <row r="8" spans="1:21" s="24" customFormat="1" ht="8.25" customHeight="1">
      <c r="A8" s="153"/>
    </row>
    <row r="9" spans="1:21" s="24" customFormat="1" ht="4.5" customHeight="1" thickBot="1">
      <c r="A9" s="153"/>
    </row>
    <row r="10" spans="1:21" s="24" customFormat="1" ht="21" thickBot="1">
      <c r="A10" s="153"/>
      <c r="C10" s="31" t="s">
        <v>296</v>
      </c>
      <c r="N10" s="154" t="s">
        <v>70</v>
      </c>
      <c r="O10" s="51"/>
      <c r="P10" s="155" t="s">
        <v>72</v>
      </c>
      <c r="Q10" s="156">
        <f>Demande!L14</f>
        <v>0</v>
      </c>
    </row>
    <row r="11" spans="1:21" s="24" customFormat="1" ht="21" thickBot="1">
      <c r="A11" s="153"/>
      <c r="C11" s="31"/>
      <c r="N11" s="154"/>
    </row>
    <row r="12" spans="1:21" s="24" customFormat="1" ht="27.75" customHeight="1">
      <c r="A12" s="153"/>
      <c r="C12" s="715" t="s">
        <v>319</v>
      </c>
      <c r="D12" s="716"/>
      <c r="E12" s="716"/>
      <c r="F12" s="716"/>
      <c r="G12" s="716"/>
      <c r="H12" s="716"/>
      <c r="I12" s="716"/>
      <c r="J12" s="716"/>
      <c r="K12" s="716"/>
      <c r="L12" s="716"/>
      <c r="M12" s="716"/>
      <c r="N12" s="716"/>
      <c r="O12" s="716"/>
      <c r="P12" s="716"/>
      <c r="Q12" s="716"/>
      <c r="R12" s="106"/>
    </row>
    <row r="13" spans="1:21" s="40" customFormat="1" ht="18" customHeight="1">
      <c r="A13" s="157"/>
      <c r="B13" s="39"/>
      <c r="C13" s="717" t="s">
        <v>45</v>
      </c>
      <c r="D13" s="718"/>
      <c r="E13" s="718"/>
      <c r="F13" s="718"/>
      <c r="G13" s="718"/>
      <c r="H13" s="718"/>
      <c r="I13" s="718"/>
      <c r="J13" s="718"/>
      <c r="K13" s="718"/>
      <c r="L13" s="718"/>
      <c r="M13" s="718"/>
      <c r="N13" s="718"/>
      <c r="O13" s="718"/>
      <c r="P13" s="718"/>
      <c r="Q13" s="718"/>
      <c r="R13" s="107"/>
    </row>
    <row r="14" spans="1:21" s="24" customFormat="1" ht="25.5" customHeight="1">
      <c r="A14" s="153"/>
      <c r="C14" s="333"/>
      <c r="D14" s="334" t="s">
        <v>7</v>
      </c>
      <c r="E14" s="158"/>
      <c r="F14" s="719" t="s">
        <v>297</v>
      </c>
      <c r="G14" s="719"/>
      <c r="H14" s="719"/>
      <c r="I14" s="719"/>
      <c r="J14" s="719"/>
      <c r="K14" s="719"/>
      <c r="L14" s="719"/>
      <c r="M14" s="719"/>
      <c r="N14" s="719"/>
      <c r="O14" s="719"/>
      <c r="P14" s="719"/>
      <c r="Q14" s="719"/>
      <c r="R14" s="108"/>
    </row>
    <row r="15" spans="1:21" s="24" customFormat="1" ht="14.25" customHeight="1">
      <c r="A15" s="153"/>
      <c r="C15" s="335"/>
      <c r="D15" s="159"/>
      <c r="E15" s="159"/>
      <c r="F15" s="712" t="s">
        <v>46</v>
      </c>
      <c r="G15" s="712"/>
      <c r="H15" s="712"/>
      <c r="I15" s="712"/>
      <c r="J15" s="712"/>
      <c r="K15" s="712"/>
      <c r="L15" s="712"/>
      <c r="M15" s="712"/>
      <c r="N15" s="712"/>
      <c r="O15" s="712"/>
      <c r="P15" s="712"/>
      <c r="Q15" s="712"/>
      <c r="R15" s="108"/>
    </row>
    <row r="16" spans="1:21" s="24" customFormat="1" ht="26.25" customHeight="1">
      <c r="A16" s="153"/>
      <c r="C16" s="335"/>
      <c r="D16" s="334" t="s">
        <v>8</v>
      </c>
      <c r="E16" s="159"/>
      <c r="F16" s="713" t="s">
        <v>343</v>
      </c>
      <c r="G16" s="713"/>
      <c r="H16" s="713"/>
      <c r="I16" s="713"/>
      <c r="J16" s="713"/>
      <c r="K16" s="713"/>
      <c r="L16" s="713"/>
      <c r="M16" s="713"/>
      <c r="N16" s="713"/>
      <c r="O16" s="713"/>
      <c r="P16" s="713"/>
      <c r="Q16" s="713"/>
      <c r="R16" s="108"/>
    </row>
    <row r="17" spans="1:22" s="24" customFormat="1" ht="16.5" customHeight="1">
      <c r="A17" s="153"/>
      <c r="C17" s="335"/>
      <c r="D17" s="334" t="s">
        <v>9</v>
      </c>
      <c r="E17" s="159"/>
      <c r="F17" s="722" t="s">
        <v>345</v>
      </c>
      <c r="G17" s="722"/>
      <c r="H17" s="722"/>
      <c r="I17" s="722"/>
      <c r="J17" s="722"/>
      <c r="K17" s="722"/>
      <c r="L17" s="722"/>
      <c r="M17" s="336"/>
      <c r="N17" s="336"/>
      <c r="O17" s="337"/>
      <c r="P17" s="336"/>
      <c r="Q17" s="336"/>
      <c r="R17" s="108"/>
    </row>
    <row r="18" spans="1:22" s="24" customFormat="1" ht="10.5" customHeight="1">
      <c r="A18" s="153"/>
      <c r="B18" s="28"/>
      <c r="C18" s="331"/>
      <c r="D18" s="132"/>
      <c r="E18" s="132"/>
      <c r="F18" s="101"/>
      <c r="G18" s="101"/>
      <c r="H18" s="132"/>
      <c r="I18" s="101"/>
      <c r="J18" s="101"/>
      <c r="K18" s="132"/>
      <c r="L18" s="132"/>
      <c r="M18" s="132"/>
      <c r="N18" s="132"/>
      <c r="O18" s="132"/>
      <c r="P18" s="132"/>
      <c r="Q18" s="132"/>
      <c r="R18" s="108"/>
    </row>
    <row r="19" spans="1:22" s="24" customFormat="1" ht="16.5">
      <c r="A19" s="153"/>
      <c r="B19" s="28"/>
      <c r="C19" s="331"/>
      <c r="D19" s="142"/>
      <c r="E19" s="102"/>
      <c r="F19" s="721" t="s">
        <v>344</v>
      </c>
      <c r="G19" s="721"/>
      <c r="H19" s="721"/>
      <c r="I19" s="721"/>
      <c r="J19" s="721"/>
      <c r="K19" s="721"/>
      <c r="L19" s="721"/>
      <c r="M19" s="721"/>
      <c r="N19" s="721"/>
      <c r="O19" s="132"/>
      <c r="P19" s="132"/>
      <c r="Q19" s="132"/>
      <c r="R19" s="108"/>
      <c r="U19"/>
      <c r="V19"/>
    </row>
    <row r="20" spans="1:22" s="24" customFormat="1" ht="10.5" customHeight="1">
      <c r="A20" s="153"/>
      <c r="B20" s="28"/>
      <c r="C20" s="331"/>
      <c r="D20" s="132"/>
      <c r="E20" s="132"/>
      <c r="F20" s="101"/>
      <c r="G20" s="101"/>
      <c r="H20" s="132"/>
      <c r="I20" s="101"/>
      <c r="J20" s="101"/>
      <c r="K20" s="132"/>
      <c r="L20" s="132"/>
      <c r="M20" s="132"/>
      <c r="N20" s="132"/>
      <c r="O20" s="132"/>
      <c r="P20" s="132"/>
      <c r="Q20" s="132"/>
      <c r="R20" s="108"/>
    </row>
    <row r="21" spans="1:22" s="24" customFormat="1" ht="16.5">
      <c r="A21" s="153"/>
      <c r="B21" s="28"/>
      <c r="C21" s="331"/>
      <c r="D21" s="142"/>
      <c r="E21" s="102"/>
      <c r="F21" s="103" t="s">
        <v>295</v>
      </c>
      <c r="G21" s="101"/>
      <c r="H21" s="132"/>
      <c r="I21" s="101"/>
      <c r="J21" s="101"/>
      <c r="K21" s="132"/>
      <c r="L21" s="132"/>
      <c r="M21" s="132"/>
      <c r="N21" s="132"/>
      <c r="O21" s="132"/>
      <c r="P21" s="132"/>
      <c r="Q21" s="132"/>
      <c r="R21" s="108"/>
      <c r="U21"/>
      <c r="V21"/>
    </row>
    <row r="22" spans="1:22" s="24" customFormat="1" ht="16.5">
      <c r="A22" s="153"/>
      <c r="B22" s="28"/>
      <c r="C22" s="331"/>
      <c r="D22" s="332"/>
      <c r="E22" s="332"/>
      <c r="F22" s="103" t="s">
        <v>293</v>
      </c>
      <c r="G22" s="101"/>
      <c r="H22" s="132"/>
      <c r="I22" s="101"/>
      <c r="J22" s="101"/>
      <c r="K22" s="132"/>
      <c r="L22" s="132"/>
      <c r="M22" s="132"/>
      <c r="N22" s="132"/>
      <c r="O22" s="132"/>
      <c r="P22" s="132"/>
      <c r="Q22" s="132"/>
      <c r="R22" s="108"/>
      <c r="U22"/>
      <c r="V22"/>
    </row>
    <row r="23" spans="1:22" s="24" customFormat="1" ht="6.75" customHeight="1">
      <c r="A23" s="153"/>
      <c r="B23" s="28"/>
      <c r="C23" s="331"/>
      <c r="D23" s="332"/>
      <c r="E23" s="332"/>
      <c r="F23" s="103"/>
      <c r="G23" s="101"/>
      <c r="H23" s="132"/>
      <c r="I23" s="101"/>
      <c r="J23" s="101"/>
      <c r="K23" s="132"/>
      <c r="L23" s="132"/>
      <c r="M23" s="132"/>
      <c r="N23" s="132"/>
      <c r="O23" s="132"/>
      <c r="P23" s="132"/>
      <c r="Q23" s="132"/>
      <c r="R23" s="108"/>
      <c r="U23"/>
      <c r="V23"/>
    </row>
    <row r="24" spans="1:22" s="24" customFormat="1" ht="16.5">
      <c r="A24" s="153"/>
      <c r="B24" s="28"/>
      <c r="C24" s="331"/>
      <c r="D24" s="142"/>
      <c r="E24" s="102"/>
      <c r="F24" s="101" t="s">
        <v>346</v>
      </c>
      <c r="G24" s="132"/>
      <c r="H24" s="132"/>
      <c r="I24" s="101"/>
      <c r="J24" s="101"/>
      <c r="K24" s="132"/>
      <c r="L24" s="132"/>
      <c r="M24" s="132"/>
      <c r="N24" s="132"/>
      <c r="O24" s="132"/>
      <c r="P24" s="132"/>
      <c r="Q24" s="132"/>
      <c r="R24" s="108"/>
      <c r="U24"/>
      <c r="V24"/>
    </row>
    <row r="25" spans="1:22" s="24" customFormat="1" ht="6.75" customHeight="1">
      <c r="A25" s="153"/>
      <c r="B25" s="28"/>
      <c r="C25" s="331"/>
      <c r="D25" s="332"/>
      <c r="E25" s="332"/>
      <c r="F25" s="103"/>
      <c r="G25" s="101"/>
      <c r="H25" s="132"/>
      <c r="I25" s="101"/>
      <c r="J25" s="101"/>
      <c r="K25" s="132"/>
      <c r="L25" s="132"/>
      <c r="M25" s="132"/>
      <c r="N25" s="132"/>
      <c r="O25" s="132"/>
      <c r="P25" s="132"/>
      <c r="Q25" s="132"/>
      <c r="R25" s="108"/>
      <c r="U25"/>
      <c r="V25"/>
    </row>
    <row r="26" spans="1:22" s="24" customFormat="1" ht="16.5" customHeight="1">
      <c r="A26" s="153"/>
      <c r="B26" s="28"/>
      <c r="C26" s="331"/>
      <c r="D26" s="142"/>
      <c r="E26" s="104"/>
      <c r="F26" s="101" t="s">
        <v>347</v>
      </c>
      <c r="G26" s="132"/>
      <c r="H26" s="132"/>
      <c r="I26" s="101"/>
      <c r="J26" s="101"/>
      <c r="K26" s="132"/>
      <c r="L26" s="132"/>
      <c r="M26" s="132"/>
      <c r="N26" s="132"/>
      <c r="O26" s="132"/>
      <c r="P26" s="132"/>
      <c r="Q26" s="132"/>
      <c r="R26" s="108"/>
    </row>
    <row r="27" spans="1:22" s="24" customFormat="1" ht="6.75" customHeight="1">
      <c r="A27" s="153"/>
      <c r="B27" s="28"/>
      <c r="C27" s="331"/>
      <c r="D27" s="332"/>
      <c r="E27" s="332"/>
      <c r="F27" s="103"/>
      <c r="G27" s="101"/>
      <c r="H27" s="132"/>
      <c r="I27" s="101"/>
      <c r="J27" s="101"/>
      <c r="K27" s="132"/>
      <c r="L27" s="132"/>
      <c r="M27" s="132"/>
      <c r="N27" s="132"/>
      <c r="O27" s="132"/>
      <c r="P27" s="132"/>
      <c r="Q27" s="132"/>
      <c r="R27" s="108"/>
      <c r="U27"/>
      <c r="V27"/>
    </row>
    <row r="28" spans="1:22" s="24" customFormat="1" ht="16.5" customHeight="1">
      <c r="A28" s="153"/>
      <c r="B28" s="28"/>
      <c r="C28" s="331"/>
      <c r="D28" s="142"/>
      <c r="E28" s="104"/>
      <c r="F28" s="720" t="s">
        <v>404</v>
      </c>
      <c r="G28" s="720"/>
      <c r="H28" s="720"/>
      <c r="I28" s="720"/>
      <c r="J28" s="720"/>
      <c r="K28" s="720"/>
      <c r="L28" s="720"/>
      <c r="M28" s="720"/>
      <c r="N28" s="720"/>
      <c r="O28" s="132"/>
      <c r="P28" s="132"/>
      <c r="Q28" s="132"/>
      <c r="R28" s="108"/>
      <c r="U28"/>
      <c r="V28"/>
    </row>
    <row r="29" spans="1:22" s="24" customFormat="1" ht="13.5" customHeight="1">
      <c r="A29" s="153"/>
      <c r="B29" s="28"/>
      <c r="C29" s="331"/>
      <c r="D29" s="104"/>
      <c r="E29" s="104"/>
      <c r="F29" s="720"/>
      <c r="G29" s="720"/>
      <c r="H29" s="720"/>
      <c r="I29" s="720"/>
      <c r="J29" s="720"/>
      <c r="K29" s="720"/>
      <c r="L29" s="720"/>
      <c r="M29" s="720"/>
      <c r="N29" s="720"/>
      <c r="O29" s="132"/>
      <c r="P29" s="132"/>
      <c r="Q29" s="132"/>
      <c r="R29" s="108"/>
      <c r="U29"/>
      <c r="V29"/>
    </row>
    <row r="30" spans="1:22" s="24" customFormat="1" ht="6.75" customHeight="1">
      <c r="A30" s="153"/>
      <c r="B30" s="28"/>
      <c r="C30" s="331"/>
      <c r="D30" s="332"/>
      <c r="E30" s="332"/>
      <c r="F30" s="103"/>
      <c r="G30" s="101"/>
      <c r="H30" s="132"/>
      <c r="I30" s="101"/>
      <c r="J30" s="101"/>
      <c r="K30" s="132"/>
      <c r="L30" s="132"/>
      <c r="M30" s="132"/>
      <c r="N30" s="132"/>
      <c r="O30" s="132"/>
      <c r="P30" s="132"/>
      <c r="Q30" s="132"/>
      <c r="R30" s="108"/>
      <c r="U30"/>
      <c r="V30"/>
    </row>
    <row r="31" spans="1:22" s="24" customFormat="1" ht="16.5" customHeight="1">
      <c r="A31" s="153"/>
      <c r="B31" s="28"/>
      <c r="C31" s="331"/>
      <c r="D31" s="142"/>
      <c r="E31" s="104"/>
      <c r="F31" s="721" t="s">
        <v>348</v>
      </c>
      <c r="G31" s="721"/>
      <c r="H31" s="721"/>
      <c r="I31" s="721"/>
      <c r="J31" s="721"/>
      <c r="K31" s="721"/>
      <c r="L31" s="721"/>
      <c r="M31" s="721"/>
      <c r="N31" s="721"/>
      <c r="O31" s="132"/>
      <c r="P31" s="132"/>
      <c r="Q31" s="132"/>
      <c r="R31" s="108"/>
    </row>
    <row r="32" spans="1:22" s="24" customFormat="1" ht="16.5" customHeight="1">
      <c r="A32" s="153"/>
      <c r="B32" s="28"/>
      <c r="C32" s="331"/>
      <c r="D32" s="104"/>
      <c r="E32" s="104"/>
      <c r="F32" s="721"/>
      <c r="G32" s="721"/>
      <c r="H32" s="721"/>
      <c r="I32" s="721"/>
      <c r="J32" s="721"/>
      <c r="K32" s="721"/>
      <c r="L32" s="721"/>
      <c r="M32" s="721"/>
      <c r="N32" s="721"/>
      <c r="O32" s="132"/>
      <c r="P32" s="132"/>
      <c r="Q32" s="132"/>
      <c r="R32" s="108"/>
    </row>
    <row r="33" spans="1:22" s="24" customFormat="1" ht="6.75" customHeight="1">
      <c r="A33" s="153"/>
      <c r="B33" s="28"/>
      <c r="C33" s="331"/>
      <c r="D33" s="332"/>
      <c r="E33" s="332"/>
      <c r="F33" s="103"/>
      <c r="G33" s="101"/>
      <c r="H33" s="132"/>
      <c r="I33" s="101"/>
      <c r="J33" s="101"/>
      <c r="K33" s="132"/>
      <c r="L33" s="132"/>
      <c r="M33" s="132"/>
      <c r="N33" s="132"/>
      <c r="O33" s="132"/>
      <c r="P33" s="132"/>
      <c r="Q33" s="132"/>
      <c r="R33" s="108"/>
      <c r="U33"/>
      <c r="V33"/>
    </row>
    <row r="34" spans="1:22" s="24" customFormat="1" ht="16.5">
      <c r="A34" s="153"/>
      <c r="B34" s="28"/>
      <c r="C34" s="331"/>
      <c r="D34" s="142"/>
      <c r="E34" s="102"/>
      <c r="F34" s="721" t="s">
        <v>422</v>
      </c>
      <c r="G34" s="721"/>
      <c r="H34" s="721"/>
      <c r="I34" s="721"/>
      <c r="J34" s="721"/>
      <c r="K34" s="721"/>
      <c r="L34" s="721"/>
      <c r="M34" s="721"/>
      <c r="N34" s="721"/>
      <c r="O34" s="132"/>
      <c r="P34" s="132"/>
      <c r="Q34" s="132"/>
      <c r="R34" s="108"/>
      <c r="U34"/>
      <c r="V34"/>
    </row>
    <row r="35" spans="1:22" s="24" customFormat="1" ht="6.75" customHeight="1">
      <c r="A35" s="153"/>
      <c r="B35" s="28"/>
      <c r="C35" s="331"/>
      <c r="D35" s="332"/>
      <c r="E35" s="332"/>
      <c r="F35" s="103"/>
      <c r="G35" s="101"/>
      <c r="H35" s="132"/>
      <c r="I35" s="101"/>
      <c r="J35" s="101"/>
      <c r="K35" s="132"/>
      <c r="L35" s="132"/>
      <c r="M35" s="132"/>
      <c r="N35" s="132"/>
      <c r="O35" s="132"/>
      <c r="P35" s="132"/>
      <c r="Q35" s="132"/>
      <c r="R35" s="108"/>
      <c r="U35"/>
      <c r="V35"/>
    </row>
    <row r="36" spans="1:22" s="24" customFormat="1" ht="16.5">
      <c r="A36" s="153"/>
      <c r="B36" s="28"/>
      <c r="C36" s="331"/>
      <c r="D36" s="142"/>
      <c r="E36" s="104"/>
      <c r="F36" s="720" t="s">
        <v>349</v>
      </c>
      <c r="G36" s="720"/>
      <c r="H36" s="720"/>
      <c r="I36" s="720"/>
      <c r="J36" s="720"/>
      <c r="K36" s="720"/>
      <c r="L36" s="720"/>
      <c r="M36" s="720"/>
      <c r="N36" s="720"/>
      <c r="O36" s="132"/>
      <c r="P36" s="132"/>
      <c r="Q36" s="132"/>
      <c r="R36" s="108"/>
      <c r="U36"/>
      <c r="V36"/>
    </row>
    <row r="37" spans="1:22" s="24" customFormat="1" ht="16.5">
      <c r="A37" s="153"/>
      <c r="B37" s="28"/>
      <c r="C37" s="331"/>
      <c r="D37" s="338"/>
      <c r="E37" s="104"/>
      <c r="F37" s="720"/>
      <c r="G37" s="720"/>
      <c r="H37" s="720"/>
      <c r="I37" s="720"/>
      <c r="J37" s="720"/>
      <c r="K37" s="720"/>
      <c r="L37" s="720"/>
      <c r="M37" s="720"/>
      <c r="N37" s="720"/>
      <c r="O37" s="132"/>
      <c r="P37" s="132"/>
      <c r="Q37" s="132"/>
      <c r="R37" s="108"/>
      <c r="U37"/>
      <c r="V37"/>
    </row>
    <row r="38" spans="1:22" s="24" customFormat="1" ht="15.75" customHeight="1">
      <c r="A38" s="153"/>
      <c r="B38" s="28"/>
      <c r="C38" s="331"/>
      <c r="D38" s="104"/>
      <c r="E38" s="104"/>
      <c r="F38" s="720"/>
      <c r="G38" s="720"/>
      <c r="H38" s="720"/>
      <c r="I38" s="720"/>
      <c r="J38" s="720"/>
      <c r="K38" s="720"/>
      <c r="L38" s="720"/>
      <c r="M38" s="720"/>
      <c r="N38" s="720"/>
      <c r="O38" s="132"/>
      <c r="P38" s="132"/>
      <c r="Q38" s="132"/>
      <c r="R38" s="108"/>
      <c r="U38"/>
      <c r="V38"/>
    </row>
    <row r="39" spans="1:22" s="24" customFormat="1" ht="15.75" customHeight="1">
      <c r="A39" s="153"/>
      <c r="B39" s="28"/>
      <c r="C39" s="331"/>
      <c r="D39" s="104"/>
      <c r="E39" s="104"/>
      <c r="F39" s="720"/>
      <c r="G39" s="720"/>
      <c r="H39" s="720"/>
      <c r="I39" s="720"/>
      <c r="J39" s="720"/>
      <c r="K39" s="720"/>
      <c r="L39" s="720"/>
      <c r="M39" s="720"/>
      <c r="N39" s="720"/>
      <c r="O39" s="132"/>
      <c r="P39" s="132"/>
      <c r="Q39" s="132"/>
      <c r="R39" s="108"/>
      <c r="U39"/>
      <c r="V39"/>
    </row>
    <row r="40" spans="1:22" s="24" customFormat="1" ht="28.5" customHeight="1">
      <c r="A40" s="153"/>
      <c r="B40" s="28"/>
      <c r="C40" s="331"/>
      <c r="D40" s="104"/>
      <c r="E40" s="104"/>
      <c r="F40" s="720"/>
      <c r="G40" s="720"/>
      <c r="H40" s="720"/>
      <c r="I40" s="720"/>
      <c r="J40" s="720"/>
      <c r="K40" s="720"/>
      <c r="L40" s="720"/>
      <c r="M40" s="720"/>
      <c r="N40" s="720"/>
      <c r="O40" s="132"/>
      <c r="P40" s="132"/>
      <c r="Q40" s="132"/>
      <c r="R40" s="108"/>
      <c r="U40"/>
      <c r="V40"/>
    </row>
    <row r="41" spans="1:22" s="24" customFormat="1" ht="6.75" customHeight="1">
      <c r="A41" s="153"/>
      <c r="B41" s="28"/>
      <c r="C41" s="331"/>
      <c r="D41" s="332"/>
      <c r="E41" s="332"/>
      <c r="F41" s="103"/>
      <c r="G41" s="101"/>
      <c r="H41" s="132"/>
      <c r="I41" s="101"/>
      <c r="J41" s="101"/>
      <c r="K41" s="132"/>
      <c r="L41" s="132"/>
      <c r="M41" s="132"/>
      <c r="N41" s="132"/>
      <c r="O41" s="132"/>
      <c r="P41" s="132"/>
      <c r="Q41" s="132"/>
      <c r="R41" s="108"/>
      <c r="U41"/>
      <c r="V41"/>
    </row>
    <row r="42" spans="1:22" s="24" customFormat="1" ht="16.5">
      <c r="A42" s="153"/>
      <c r="B42" s="28"/>
      <c r="C42" s="331"/>
      <c r="D42" s="142"/>
      <c r="E42" s="104"/>
      <c r="F42" s="720" t="s">
        <v>350</v>
      </c>
      <c r="G42" s="720"/>
      <c r="H42" s="720"/>
      <c r="I42" s="720"/>
      <c r="J42" s="720"/>
      <c r="K42" s="720"/>
      <c r="L42" s="720"/>
      <c r="M42" s="720"/>
      <c r="N42" s="720"/>
      <c r="O42" s="132"/>
      <c r="P42" s="132"/>
      <c r="Q42" s="132"/>
      <c r="R42" s="108"/>
      <c r="U42"/>
      <c r="V42"/>
    </row>
    <row r="43" spans="1:22" s="24" customFormat="1" ht="4.5" customHeight="1">
      <c r="A43" s="153"/>
      <c r="B43" s="28"/>
      <c r="C43" s="331"/>
      <c r="D43" s="104"/>
      <c r="E43" s="104"/>
      <c r="F43" s="720"/>
      <c r="G43" s="720"/>
      <c r="H43" s="720"/>
      <c r="I43" s="720"/>
      <c r="J43" s="720"/>
      <c r="K43" s="720"/>
      <c r="L43" s="720"/>
      <c r="M43" s="720"/>
      <c r="N43" s="720"/>
      <c r="O43" s="132"/>
      <c r="P43" s="132"/>
      <c r="Q43" s="132"/>
      <c r="R43" s="108"/>
      <c r="U43"/>
      <c r="V43"/>
    </row>
    <row r="44" spans="1:22" s="24" customFormat="1" ht="16.5">
      <c r="A44" s="153"/>
      <c r="B44" s="28"/>
      <c r="C44" s="331"/>
      <c r="D44" s="332"/>
      <c r="E44" s="332"/>
      <c r="F44" s="720"/>
      <c r="G44" s="720"/>
      <c r="H44" s="720"/>
      <c r="I44" s="720"/>
      <c r="J44" s="720"/>
      <c r="K44" s="720"/>
      <c r="L44" s="720"/>
      <c r="M44" s="720"/>
      <c r="N44" s="720"/>
      <c r="O44" s="132"/>
      <c r="P44" s="132"/>
      <c r="Q44" s="132"/>
      <c r="R44" s="108"/>
      <c r="V44"/>
    </row>
    <row r="45" spans="1:22" s="24" customFormat="1" ht="22.5" customHeight="1">
      <c r="A45" s="153"/>
      <c r="B45" s="28"/>
      <c r="C45" s="331"/>
      <c r="D45" s="332"/>
      <c r="E45" s="332"/>
      <c r="F45" s="720"/>
      <c r="G45" s="720"/>
      <c r="H45" s="720"/>
      <c r="I45" s="720"/>
      <c r="J45" s="720"/>
      <c r="K45" s="720"/>
      <c r="L45" s="720"/>
      <c r="M45" s="720"/>
      <c r="N45" s="720"/>
      <c r="O45" s="132"/>
      <c r="P45" s="132"/>
      <c r="Q45" s="132"/>
      <c r="R45" s="108"/>
      <c r="V45"/>
    </row>
    <row r="46" spans="1:22" s="24" customFormat="1" ht="6.75" customHeight="1">
      <c r="A46" s="153"/>
      <c r="B46" s="28"/>
      <c r="C46" s="331"/>
      <c r="D46" s="332"/>
      <c r="E46" s="332"/>
      <c r="F46" s="103"/>
      <c r="G46" s="101"/>
      <c r="H46" s="132"/>
      <c r="I46" s="101"/>
      <c r="J46" s="101"/>
      <c r="K46" s="132"/>
      <c r="L46" s="132"/>
      <c r="M46" s="132"/>
      <c r="N46" s="132"/>
      <c r="O46" s="132"/>
      <c r="P46" s="132"/>
      <c r="Q46" s="132"/>
      <c r="R46" s="108"/>
      <c r="U46"/>
      <c r="V46"/>
    </row>
    <row r="47" spans="1:22" s="24" customFormat="1" ht="16.5" customHeight="1">
      <c r="A47" s="153"/>
      <c r="B47" s="28"/>
      <c r="C47" s="331"/>
      <c r="D47" s="142"/>
      <c r="E47" s="104"/>
      <c r="F47" s="720" t="s">
        <v>423</v>
      </c>
      <c r="G47" s="720"/>
      <c r="H47" s="720"/>
      <c r="I47" s="720"/>
      <c r="J47" s="720"/>
      <c r="K47" s="720"/>
      <c r="L47" s="720"/>
      <c r="M47" s="720"/>
      <c r="N47" s="720"/>
      <c r="O47" s="720"/>
      <c r="P47" s="132"/>
      <c r="Q47" s="132"/>
      <c r="R47" s="108"/>
    </row>
    <row r="48" spans="1:22" s="24" customFormat="1" ht="32.25" customHeight="1">
      <c r="A48" s="153"/>
      <c r="B48" s="28"/>
      <c r="C48" s="331"/>
      <c r="D48" s="332"/>
      <c r="E48" s="104"/>
      <c r="F48" s="720"/>
      <c r="G48" s="720"/>
      <c r="H48" s="720"/>
      <c r="I48" s="720"/>
      <c r="J48" s="720"/>
      <c r="K48" s="720"/>
      <c r="L48" s="720"/>
      <c r="M48" s="720"/>
      <c r="N48" s="720"/>
      <c r="O48" s="720"/>
      <c r="P48" s="132"/>
      <c r="Q48" s="132"/>
      <c r="R48" s="108"/>
    </row>
    <row r="49" spans="1:22" s="24" customFormat="1" ht="9" customHeight="1">
      <c r="A49" s="153"/>
      <c r="B49" s="28"/>
      <c r="C49" s="331"/>
      <c r="D49" s="332"/>
      <c r="E49" s="104"/>
      <c r="F49" s="323"/>
      <c r="G49" s="323"/>
      <c r="H49" s="323"/>
      <c r="I49" s="323"/>
      <c r="J49" s="323"/>
      <c r="K49" s="323"/>
      <c r="L49" s="323"/>
      <c r="M49" s="323"/>
      <c r="N49" s="323"/>
      <c r="O49" s="323"/>
      <c r="P49" s="132"/>
      <c r="Q49" s="132"/>
      <c r="R49" s="108"/>
    </row>
    <row r="50" spans="1:22">
      <c r="R50" s="162"/>
    </row>
    <row r="51" spans="1:22" s="24" customFormat="1" ht="9" customHeight="1">
      <c r="A51" s="153"/>
      <c r="B51" s="28"/>
      <c r="C51" s="331"/>
      <c r="D51" s="332"/>
      <c r="E51" s="332"/>
      <c r="F51" s="103"/>
      <c r="G51" s="101"/>
      <c r="H51" s="132"/>
      <c r="I51" s="101"/>
      <c r="J51" s="101"/>
      <c r="K51" s="132"/>
      <c r="L51" s="132"/>
      <c r="M51" s="132"/>
      <c r="N51" s="132"/>
      <c r="O51" s="132"/>
      <c r="P51" s="132"/>
      <c r="Q51" s="132"/>
      <c r="R51" s="108"/>
      <c r="U51"/>
      <c r="V51"/>
    </row>
    <row r="52" spans="1:22" ht="15.75">
      <c r="C52" s="339"/>
      <c r="D52" s="142"/>
      <c r="E52" s="104"/>
      <c r="F52" s="101" t="s">
        <v>47</v>
      </c>
      <c r="G52" s="340"/>
      <c r="H52" s="723"/>
      <c r="I52" s="723"/>
      <c r="J52" s="723"/>
      <c r="K52" s="723"/>
      <c r="L52" s="723"/>
      <c r="M52" s="340"/>
      <c r="N52" s="340"/>
      <c r="O52" s="132"/>
      <c r="P52" s="340"/>
      <c r="Q52" s="340"/>
      <c r="R52" s="162"/>
    </row>
    <row r="53" spans="1:22" ht="15.75">
      <c r="C53" s="339"/>
      <c r="D53" s="101"/>
      <c r="E53" s="104"/>
      <c r="F53" s="101"/>
      <c r="G53" s="340"/>
      <c r="H53" s="105" t="s">
        <v>48</v>
      </c>
      <c r="I53" s="340"/>
      <c r="J53" s="340"/>
      <c r="K53" s="340"/>
      <c r="L53" s="340"/>
      <c r="M53" s="340"/>
      <c r="N53" s="340"/>
      <c r="O53" s="132"/>
      <c r="P53" s="340"/>
      <c r="Q53" s="340"/>
      <c r="R53" s="162"/>
    </row>
    <row r="54" spans="1:22" ht="15.75">
      <c r="C54" s="339"/>
      <c r="D54" s="101"/>
      <c r="E54" s="104"/>
      <c r="F54" s="101"/>
      <c r="G54" s="340"/>
      <c r="H54" s="105"/>
      <c r="I54" s="340"/>
      <c r="J54" s="340"/>
      <c r="K54" s="340"/>
      <c r="L54" s="340"/>
      <c r="M54" s="340"/>
      <c r="N54" s="340"/>
      <c r="O54" s="132"/>
      <c r="P54" s="340"/>
      <c r="Q54" s="340"/>
      <c r="R54" s="162"/>
    </row>
    <row r="55" spans="1:22" ht="29.25" customHeight="1">
      <c r="C55" s="339"/>
      <c r="D55" s="722" t="s">
        <v>294</v>
      </c>
      <c r="E55" s="722"/>
      <c r="F55" s="722"/>
      <c r="G55" s="722"/>
      <c r="H55" s="722"/>
      <c r="I55" s="722"/>
      <c r="J55" s="722"/>
      <c r="K55" s="722"/>
      <c r="L55" s="722"/>
      <c r="M55" s="722"/>
      <c r="N55" s="722"/>
      <c r="O55" s="722"/>
      <c r="P55" s="722"/>
      <c r="Q55" s="341"/>
      <c r="R55" s="162"/>
    </row>
    <row r="56" spans="1:22" ht="15.75" customHeight="1">
      <c r="C56" s="339"/>
      <c r="D56" s="722"/>
      <c r="E56" s="722"/>
      <c r="F56" s="722"/>
      <c r="G56" s="722"/>
      <c r="H56" s="722"/>
      <c r="I56" s="722"/>
      <c r="J56" s="722"/>
      <c r="K56" s="722"/>
      <c r="L56" s="722"/>
      <c r="M56" s="722"/>
      <c r="N56" s="722"/>
      <c r="O56" s="722"/>
      <c r="P56" s="722"/>
      <c r="Q56" s="340"/>
      <c r="R56" s="162"/>
    </row>
    <row r="57" spans="1:22">
      <c r="C57" s="163"/>
      <c r="D57" s="164"/>
      <c r="E57" s="164"/>
      <c r="R57" s="162"/>
    </row>
    <row r="58" spans="1:22" s="24" customFormat="1" ht="3" customHeight="1" thickBot="1">
      <c r="A58" s="153"/>
      <c r="B58" s="28"/>
      <c r="C58" s="41"/>
      <c r="D58" s="42"/>
      <c r="E58" s="42"/>
      <c r="F58" s="43"/>
      <c r="G58" s="43"/>
      <c r="H58" s="42"/>
      <c r="I58" s="43"/>
      <c r="J58" s="43"/>
      <c r="K58" s="42"/>
      <c r="L58" s="42"/>
      <c r="M58" s="42"/>
      <c r="N58" s="42"/>
      <c r="O58" s="42"/>
      <c r="P58" s="42"/>
      <c r="Q58" s="42"/>
      <c r="R58" s="44"/>
    </row>
  </sheetData>
  <sheetProtection algorithmName="SHA-512" hashValue="kbWf1Vc/eTB/mpGPpEWHnVyM992XO/6eI0KcfmM3Vu9win3ockFOmxlQZY9ZwJWryUHhrecOhEfsJfXbBU/PDQ==" saltValue="Q45Ps9ciq0FnITxlEN5xgg==" spinCount="100000" sheet="1" selectLockedCells="1"/>
  <mergeCells count="17">
    <mergeCell ref="F47:O48"/>
    <mergeCell ref="D55:P56"/>
    <mergeCell ref="F36:N40"/>
    <mergeCell ref="F42:N45"/>
    <mergeCell ref="H52:L52"/>
    <mergeCell ref="F28:N29"/>
    <mergeCell ref="F31:N32"/>
    <mergeCell ref="F34:N34"/>
    <mergeCell ref="F19:N19"/>
    <mergeCell ref="F17:L17"/>
    <mergeCell ref="F15:Q15"/>
    <mergeCell ref="F16:Q16"/>
    <mergeCell ref="M1:Q1"/>
    <mergeCell ref="M2:Q2"/>
    <mergeCell ref="C12:Q12"/>
    <mergeCell ref="C13:Q13"/>
    <mergeCell ref="F14:Q14"/>
  </mergeCells>
  <hyperlinks>
    <hyperlink ref="C13:Q13" r:id="rId1" display=" culture.occs@etat.ge.ch" xr:uid="{00000000-0004-0000-0300-000000000000}"/>
  </hyperlinks>
  <pageMargins left="0.70866141732283472" right="0.70866141732283472" top="0.74803149606299213" bottom="0.74803149606299213" header="0.31496062992125984" footer="0.31496062992125984"/>
  <pageSetup paperSize="9" scale="54" fitToHeight="2" orientation="portrait" r:id="rId2"/>
  <headerFooter>
    <oddFooter>&amp;L&amp;F&amp;C&amp;A&amp;R&amp;P/&amp;N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71"/>
  <sheetViews>
    <sheetView showGridLines="0" zoomScale="80" zoomScaleNormal="80" workbookViewId="0">
      <selection activeCell="G16" sqref="G16"/>
    </sheetView>
  </sheetViews>
  <sheetFormatPr baseColWidth="10" defaultColWidth="9.140625" defaultRowHeight="15"/>
  <cols>
    <col min="1" max="1" width="3.140625" style="29" bestFit="1" customWidth="1"/>
    <col min="2" max="2" width="2.7109375" style="30" customWidth="1"/>
    <col min="3" max="3" width="3.7109375" style="30" customWidth="1"/>
    <col min="4" max="4" width="5" style="30" customWidth="1"/>
    <col min="5" max="5" width="4.7109375" style="30" customWidth="1"/>
    <col min="6" max="6" width="4" style="30" customWidth="1"/>
    <col min="7" max="7" width="32.5703125" style="30" customWidth="1"/>
    <col min="8" max="8" width="8.28515625" style="30" customWidth="1"/>
    <col min="9" max="9" width="14.85546875" style="30" customWidth="1"/>
    <col min="10" max="12" width="17.7109375" style="30" customWidth="1"/>
    <col min="13" max="13" width="8.7109375" style="30" customWidth="1"/>
    <col min="14" max="14" width="3.7109375" style="30" customWidth="1"/>
    <col min="15" max="15" width="6.42578125" style="30" customWidth="1"/>
    <col min="16" max="16" width="6.85546875" style="30" customWidth="1"/>
    <col min="17" max="17" width="5" style="30" customWidth="1"/>
    <col min="18" max="18" width="2.7109375" style="30" customWidth="1"/>
    <col min="19" max="19" width="9.140625" style="30"/>
    <col min="20" max="20" width="9.140625" style="30" customWidth="1"/>
    <col min="21" max="16384" width="9.140625" style="30"/>
  </cols>
  <sheetData>
    <row r="1" spans="1:20" s="1" customFormat="1">
      <c r="I1" s="2"/>
      <c r="L1" s="714"/>
      <c r="M1" s="714"/>
      <c r="N1" s="714"/>
      <c r="O1" s="714"/>
      <c r="P1" s="714"/>
      <c r="S1" s="49"/>
      <c r="T1" s="56"/>
    </row>
    <row r="2" spans="1:20" s="1" customFormat="1" ht="14.25">
      <c r="I2" s="2"/>
      <c r="L2" s="714"/>
      <c r="M2" s="714"/>
      <c r="N2" s="714"/>
      <c r="O2" s="714"/>
      <c r="P2" s="714"/>
    </row>
    <row r="3" spans="1:20" s="1" customFormat="1" ht="14.25">
      <c r="I3" s="2"/>
    </row>
    <row r="4" spans="1:20" s="1" customFormat="1" ht="14.25">
      <c r="I4" s="2"/>
    </row>
    <row r="5" spans="1:20" s="1" customFormat="1">
      <c r="B5" s="3" t="str">
        <f>'Marche à suivre'!A7</f>
        <v>Mesures de soutien selon l’Ordonnance COVID-19 du 14 octobre 2020 dans le secteur de la culture</v>
      </c>
      <c r="I5" s="2"/>
    </row>
    <row r="6" spans="1:20" s="1" customFormat="1" ht="15.75">
      <c r="A6" s="4"/>
      <c r="B6" s="4" t="str">
        <f>'Marche à suivre'!A8</f>
        <v>Indemnisation des pertes financières des acteurs et actrices culturel·le·s indépendant·e·s</v>
      </c>
      <c r="I6" s="2"/>
    </row>
    <row r="7" spans="1:20" s="1" customFormat="1" ht="15.75">
      <c r="A7" s="4"/>
      <c r="B7" s="4" t="str">
        <f>'Marche à suivre'!A9</f>
        <v>Formulaire de dépôt de demande pour les requérant·e·s - mai à juin 2022</v>
      </c>
      <c r="I7" s="2"/>
    </row>
    <row r="8" spans="1:20" s="24" customFormat="1" ht="8.25" customHeight="1">
      <c r="A8" s="27"/>
    </row>
    <row r="9" spans="1:20" s="24" customFormat="1" ht="4.5" customHeight="1" thickBot="1">
      <c r="A9" s="27"/>
    </row>
    <row r="10" spans="1:20" s="24" customFormat="1" ht="21" thickBot="1">
      <c r="A10" s="27"/>
      <c r="C10" s="31" t="s">
        <v>5</v>
      </c>
      <c r="M10" s="50" t="s">
        <v>70</v>
      </c>
      <c r="N10" s="51"/>
      <c r="O10" s="52" t="s">
        <v>72</v>
      </c>
      <c r="P10" s="53" t="str">
        <f>IF(Demande!L14="","",Demande!L14)</f>
        <v/>
      </c>
    </row>
    <row r="11" spans="1:20" s="24" customFormat="1" ht="6.75" customHeight="1">
      <c r="A11" s="27"/>
    </row>
    <row r="12" spans="1:20" s="24" customFormat="1">
      <c r="A12" s="27"/>
      <c r="B12" s="25" t="s">
        <v>424</v>
      </c>
    </row>
    <row r="13" spans="1:20" s="13" customFormat="1" ht="23.25" customHeight="1">
      <c r="C13" s="15" t="s">
        <v>7</v>
      </c>
      <c r="D13" s="32" t="s">
        <v>40</v>
      </c>
    </row>
    <row r="14" spans="1:20" s="13" customFormat="1" ht="23.25" customHeight="1">
      <c r="C14" s="15" t="s">
        <v>8</v>
      </c>
      <c r="D14" s="32" t="s">
        <v>425</v>
      </c>
    </row>
    <row r="15" spans="1:20" s="24" customFormat="1" ht="12.75">
      <c r="A15" s="27"/>
    </row>
    <row r="16" spans="1:20" s="34" customFormat="1" ht="22.5" customHeight="1">
      <c r="A16" s="33"/>
      <c r="B16" s="32" t="s">
        <v>41</v>
      </c>
      <c r="D16" s="32"/>
      <c r="E16" s="32"/>
      <c r="G16" s="48"/>
      <c r="I16" s="730"/>
      <c r="J16" s="730"/>
      <c r="K16" s="24"/>
      <c r="L16" s="24"/>
      <c r="M16" s="24"/>
    </row>
    <row r="17" spans="1:17" s="24" customFormat="1" ht="12.75">
      <c r="A17" s="27"/>
      <c r="B17" s="35"/>
      <c r="D17" s="35"/>
      <c r="E17" s="35"/>
      <c r="G17" s="36" t="s">
        <v>42</v>
      </c>
      <c r="H17" s="35"/>
      <c r="I17" s="37" t="s">
        <v>43</v>
      </c>
    </row>
    <row r="18" spans="1:17" s="24" customFormat="1" ht="6.75" customHeight="1">
      <c r="A18" s="27"/>
    </row>
    <row r="19" spans="1:17" s="24" customFormat="1" ht="5.25" customHeight="1">
      <c r="A19" s="27"/>
    </row>
    <row r="20" spans="1:17" s="24" customFormat="1">
      <c r="A20" s="27"/>
      <c r="B20" s="25" t="s">
        <v>426</v>
      </c>
      <c r="I20" s="47" t="s">
        <v>73</v>
      </c>
    </row>
    <row r="21" spans="1:17" s="24" customFormat="1" ht="3.75" customHeight="1">
      <c r="A21" s="27"/>
      <c r="B21" s="38"/>
      <c r="I21" s="45"/>
      <c r="J21" s="45"/>
      <c r="K21" s="45"/>
      <c r="L21" s="45"/>
      <c r="M21" s="45"/>
      <c r="N21" s="45"/>
    </row>
    <row r="22" spans="1:17" s="24" customFormat="1">
      <c r="A22" s="27"/>
      <c r="B22" s="38"/>
      <c r="D22" s="732"/>
      <c r="E22" s="732"/>
      <c r="F22" s="732"/>
      <c r="G22" s="732"/>
      <c r="I22" s="731"/>
      <c r="J22" s="731"/>
      <c r="K22" s="731"/>
      <c r="L22" s="731"/>
      <c r="M22" s="45"/>
      <c r="N22" s="45"/>
    </row>
    <row r="23" spans="1:17" s="24" customFormat="1" ht="12.75">
      <c r="A23" s="27"/>
      <c r="B23" s="38"/>
      <c r="D23" s="732"/>
      <c r="E23" s="732"/>
      <c r="F23" s="732"/>
      <c r="G23" s="732"/>
      <c r="I23" s="37" t="s">
        <v>58</v>
      </c>
      <c r="J23" s="45"/>
      <c r="K23" s="45"/>
      <c r="L23" s="45"/>
      <c r="M23" s="45"/>
      <c r="N23" s="45"/>
    </row>
    <row r="24" spans="1:17" s="24" customFormat="1" ht="12.75">
      <c r="A24" s="27"/>
      <c r="B24" s="38"/>
      <c r="D24" s="732"/>
      <c r="E24" s="732"/>
      <c r="F24" s="732"/>
      <c r="G24" s="732"/>
      <c r="I24" s="45"/>
      <c r="J24" s="45"/>
      <c r="K24" s="45"/>
      <c r="L24" s="45"/>
      <c r="M24" s="45"/>
      <c r="N24" s="45"/>
    </row>
    <row r="25" spans="1:17" s="24" customFormat="1">
      <c r="A25" s="27"/>
      <c r="B25" s="38"/>
      <c r="D25" s="732"/>
      <c r="E25" s="732"/>
      <c r="F25" s="732"/>
      <c r="G25" s="732"/>
      <c r="I25" s="731"/>
      <c r="J25" s="731"/>
      <c r="K25" s="731"/>
      <c r="L25" s="731"/>
      <c r="M25" s="45"/>
      <c r="N25" s="45"/>
    </row>
    <row r="26" spans="1:17" s="24" customFormat="1" ht="12.75">
      <c r="A26" s="27"/>
      <c r="B26" s="38"/>
      <c r="D26" s="732"/>
      <c r="E26" s="732"/>
      <c r="F26" s="732"/>
      <c r="G26" s="732"/>
      <c r="I26" s="37" t="s">
        <v>56</v>
      </c>
      <c r="J26" s="45"/>
      <c r="K26" s="45"/>
      <c r="L26" s="45"/>
      <c r="M26" s="45"/>
      <c r="N26" s="45"/>
    </row>
    <row r="27" spans="1:17" s="24" customFormat="1" ht="10.5" customHeight="1">
      <c r="A27" s="27"/>
      <c r="D27" s="733"/>
      <c r="E27" s="733"/>
      <c r="F27" s="733"/>
      <c r="G27" s="733"/>
      <c r="I27" s="45"/>
      <c r="J27" s="45"/>
      <c r="K27" s="45"/>
      <c r="L27" s="45"/>
      <c r="M27" s="45"/>
      <c r="N27" s="45"/>
    </row>
    <row r="28" spans="1:17" s="24" customFormat="1" ht="12.75">
      <c r="A28" s="27"/>
      <c r="D28" s="38" t="s">
        <v>44</v>
      </c>
      <c r="I28" s="46" t="s">
        <v>57</v>
      </c>
      <c r="J28" s="45"/>
      <c r="K28" s="45"/>
      <c r="L28" s="45"/>
      <c r="M28" s="45"/>
      <c r="N28" s="45"/>
    </row>
    <row r="29" spans="1:17" s="24" customFormat="1" ht="12.75">
      <c r="A29" s="27"/>
      <c r="I29" s="45"/>
      <c r="J29" s="45"/>
      <c r="K29" s="45"/>
      <c r="L29" s="45"/>
      <c r="M29" s="45"/>
      <c r="N29" s="45"/>
    </row>
    <row r="30" spans="1:17" s="24" customFormat="1" ht="12.75">
      <c r="A30" s="27"/>
    </row>
    <row r="31" spans="1:17" ht="15.75" thickBot="1"/>
    <row r="32" spans="1:17" ht="20.25">
      <c r="C32" s="114" t="s">
        <v>236</v>
      </c>
      <c r="D32" s="115"/>
      <c r="E32" s="116"/>
      <c r="F32" s="116"/>
      <c r="G32" s="116"/>
      <c r="H32" s="116"/>
      <c r="I32" s="116"/>
      <c r="J32" s="116"/>
      <c r="K32" s="116"/>
      <c r="L32" s="116"/>
      <c r="M32" s="116"/>
      <c r="N32" s="116"/>
      <c r="O32" s="116"/>
      <c r="P32" s="116"/>
      <c r="Q32" s="117"/>
    </row>
    <row r="33" spans="2:17" ht="15.75">
      <c r="B33" s="66"/>
      <c r="C33" s="118"/>
      <c r="D33" s="103"/>
      <c r="E33" s="119"/>
      <c r="F33" s="119"/>
      <c r="G33" s="119"/>
      <c r="H33" s="119"/>
      <c r="I33" s="119"/>
      <c r="J33" s="119"/>
      <c r="K33" s="119"/>
      <c r="L33" s="119"/>
      <c r="M33" s="119"/>
      <c r="N33" s="119"/>
      <c r="O33" s="119"/>
      <c r="P33" s="119"/>
      <c r="Q33" s="120"/>
    </row>
    <row r="34" spans="2:17" ht="15.6" customHeight="1">
      <c r="B34" s="66"/>
      <c r="C34" s="118"/>
      <c r="D34" s="725" t="s">
        <v>389</v>
      </c>
      <c r="E34" s="725"/>
      <c r="F34" s="725"/>
      <c r="G34" s="725"/>
      <c r="H34" s="725"/>
      <c r="I34" s="725"/>
      <c r="J34" s="725"/>
      <c r="K34" s="725"/>
      <c r="L34" s="725"/>
      <c r="M34" s="725"/>
      <c r="N34" s="725"/>
      <c r="O34" s="725"/>
      <c r="P34" s="725"/>
      <c r="Q34" s="121"/>
    </row>
    <row r="35" spans="2:17" ht="15.6" customHeight="1">
      <c r="B35" s="66"/>
      <c r="C35" s="118"/>
      <c r="D35" s="725"/>
      <c r="E35" s="725"/>
      <c r="F35" s="725"/>
      <c r="G35" s="725"/>
      <c r="H35" s="725"/>
      <c r="I35" s="725"/>
      <c r="J35" s="725"/>
      <c r="K35" s="725"/>
      <c r="L35" s="725"/>
      <c r="M35" s="725"/>
      <c r="N35" s="725"/>
      <c r="O35" s="725"/>
      <c r="P35" s="725"/>
      <c r="Q35" s="121"/>
    </row>
    <row r="36" spans="2:17" ht="15.75">
      <c r="B36" s="66"/>
      <c r="C36" s="118"/>
      <c r="D36" s="122"/>
      <c r="E36" s="123"/>
      <c r="F36" s="123"/>
      <c r="G36" s="123"/>
      <c r="H36" s="123"/>
      <c r="I36" s="123"/>
      <c r="J36" s="123"/>
      <c r="K36" s="123"/>
      <c r="L36" s="123"/>
      <c r="M36" s="123"/>
      <c r="N36" s="123"/>
      <c r="O36" s="123"/>
      <c r="P36" s="123"/>
      <c r="Q36" s="124"/>
    </row>
    <row r="37" spans="2:17" ht="15.6" customHeight="1">
      <c r="B37" s="66"/>
      <c r="C37" s="118"/>
      <c r="D37" s="726" t="s">
        <v>235</v>
      </c>
      <c r="E37" s="726"/>
      <c r="F37" s="726"/>
      <c r="G37" s="726"/>
      <c r="H37" s="726"/>
      <c r="I37" s="726"/>
      <c r="J37" s="726"/>
      <c r="K37" s="726"/>
      <c r="L37" s="726"/>
      <c r="M37" s="726"/>
      <c r="N37" s="726"/>
      <c r="O37" s="726"/>
      <c r="P37" s="726"/>
      <c r="Q37" s="121"/>
    </row>
    <row r="38" spans="2:17" ht="15.6" customHeight="1">
      <c r="B38" s="66"/>
      <c r="C38" s="118"/>
      <c r="D38" s="726"/>
      <c r="E38" s="726"/>
      <c r="F38" s="726"/>
      <c r="G38" s="726"/>
      <c r="H38" s="726"/>
      <c r="I38" s="726"/>
      <c r="J38" s="726"/>
      <c r="K38" s="726"/>
      <c r="L38" s="726"/>
      <c r="M38" s="726"/>
      <c r="N38" s="726"/>
      <c r="O38" s="726"/>
      <c r="P38" s="726"/>
      <c r="Q38" s="121"/>
    </row>
    <row r="39" spans="2:17" ht="15.6" customHeight="1">
      <c r="B39" s="66"/>
      <c r="C39" s="118"/>
      <c r="D39" s="726"/>
      <c r="E39" s="726"/>
      <c r="F39" s="726"/>
      <c r="G39" s="726"/>
      <c r="H39" s="726"/>
      <c r="I39" s="726"/>
      <c r="J39" s="726"/>
      <c r="K39" s="726"/>
      <c r="L39" s="726"/>
      <c r="M39" s="726"/>
      <c r="N39" s="726"/>
      <c r="O39" s="726"/>
      <c r="P39" s="726"/>
      <c r="Q39" s="121"/>
    </row>
    <row r="40" spans="2:17" ht="15.6" customHeight="1">
      <c r="B40" s="66"/>
      <c r="C40" s="118"/>
      <c r="D40" s="726" t="s">
        <v>290</v>
      </c>
      <c r="E40" s="726"/>
      <c r="F40" s="726"/>
      <c r="G40" s="726"/>
      <c r="H40" s="726"/>
      <c r="I40" s="726"/>
      <c r="J40" s="726"/>
      <c r="K40" s="726"/>
      <c r="L40" s="726"/>
      <c r="M40" s="726"/>
      <c r="N40" s="726"/>
      <c r="O40" s="726"/>
      <c r="P40" s="726"/>
      <c r="Q40" s="121"/>
    </row>
    <row r="41" spans="2:17" ht="14.45" customHeight="1">
      <c r="B41" s="66"/>
      <c r="C41" s="118"/>
      <c r="D41" s="726"/>
      <c r="E41" s="726"/>
      <c r="F41" s="726"/>
      <c r="G41" s="726"/>
      <c r="H41" s="726"/>
      <c r="I41" s="726"/>
      <c r="J41" s="726"/>
      <c r="K41" s="726"/>
      <c r="L41" s="726"/>
      <c r="M41" s="726"/>
      <c r="N41" s="726"/>
      <c r="O41" s="726"/>
      <c r="P41" s="726"/>
      <c r="Q41" s="121"/>
    </row>
    <row r="42" spans="2:17" ht="14.45" customHeight="1">
      <c r="B42" s="66"/>
      <c r="C42" s="118"/>
      <c r="D42" s="726"/>
      <c r="E42" s="726"/>
      <c r="F42" s="726"/>
      <c r="G42" s="726"/>
      <c r="H42" s="726"/>
      <c r="I42" s="726"/>
      <c r="J42" s="726"/>
      <c r="K42" s="726"/>
      <c r="L42" s="726"/>
      <c r="M42" s="726"/>
      <c r="N42" s="726"/>
      <c r="O42" s="726"/>
      <c r="P42" s="726"/>
      <c r="Q42" s="121"/>
    </row>
    <row r="43" spans="2:17" ht="14.45" customHeight="1">
      <c r="B43" s="66"/>
      <c r="C43" s="118"/>
      <c r="D43" s="726"/>
      <c r="E43" s="726"/>
      <c r="F43" s="726"/>
      <c r="G43" s="726"/>
      <c r="H43" s="726"/>
      <c r="I43" s="726"/>
      <c r="J43" s="726"/>
      <c r="K43" s="726"/>
      <c r="L43" s="726"/>
      <c r="M43" s="726"/>
      <c r="N43" s="726"/>
      <c r="O43" s="726"/>
      <c r="P43" s="726"/>
      <c r="Q43" s="121"/>
    </row>
    <row r="44" spans="2:17" ht="14.45" customHeight="1">
      <c r="B44" s="66"/>
      <c r="C44" s="118"/>
      <c r="D44" s="726" t="s">
        <v>427</v>
      </c>
      <c r="E44" s="726"/>
      <c r="F44" s="726"/>
      <c r="G44" s="726"/>
      <c r="H44" s="726"/>
      <c r="I44" s="726"/>
      <c r="J44" s="726"/>
      <c r="K44" s="726"/>
      <c r="L44" s="726"/>
      <c r="M44" s="726"/>
      <c r="N44" s="726"/>
      <c r="O44" s="726"/>
      <c r="P44" s="726"/>
      <c r="Q44" s="121"/>
    </row>
    <row r="45" spans="2:17" ht="14.45" customHeight="1">
      <c r="B45" s="66"/>
      <c r="C45" s="118"/>
      <c r="D45" s="726"/>
      <c r="E45" s="726"/>
      <c r="F45" s="726"/>
      <c r="G45" s="726"/>
      <c r="H45" s="726"/>
      <c r="I45" s="726"/>
      <c r="J45" s="726"/>
      <c r="K45" s="726"/>
      <c r="L45" s="726"/>
      <c r="M45" s="726"/>
      <c r="N45" s="726"/>
      <c r="O45" s="726"/>
      <c r="P45" s="726"/>
      <c r="Q45" s="121"/>
    </row>
    <row r="46" spans="2:17" ht="14.45" customHeight="1">
      <c r="B46" s="66"/>
      <c r="C46" s="118"/>
      <c r="D46" s="726" t="s">
        <v>292</v>
      </c>
      <c r="E46" s="726"/>
      <c r="F46" s="726"/>
      <c r="G46" s="726"/>
      <c r="H46" s="726"/>
      <c r="I46" s="726"/>
      <c r="J46" s="726"/>
      <c r="K46" s="726"/>
      <c r="L46" s="726"/>
      <c r="M46" s="726"/>
      <c r="N46" s="726"/>
      <c r="O46" s="726"/>
      <c r="P46" s="726"/>
      <c r="Q46" s="121"/>
    </row>
    <row r="47" spans="2:17" ht="14.45" customHeight="1">
      <c r="B47" s="66"/>
      <c r="C47" s="118"/>
      <c r="D47" s="726"/>
      <c r="E47" s="726"/>
      <c r="F47" s="726"/>
      <c r="G47" s="726"/>
      <c r="H47" s="726"/>
      <c r="I47" s="726"/>
      <c r="J47" s="726"/>
      <c r="K47" s="726"/>
      <c r="L47" s="726"/>
      <c r="M47" s="726"/>
      <c r="N47" s="726"/>
      <c r="O47" s="726"/>
      <c r="P47" s="726"/>
      <c r="Q47" s="121"/>
    </row>
    <row r="48" spans="2:17" ht="15.6" customHeight="1">
      <c r="B48" s="66"/>
      <c r="C48" s="118"/>
      <c r="D48" s="727" t="s">
        <v>291</v>
      </c>
      <c r="E48" s="728"/>
      <c r="F48" s="728"/>
      <c r="G48" s="728"/>
      <c r="H48" s="728"/>
      <c r="I48" s="728"/>
      <c r="J48" s="728"/>
      <c r="K48" s="728"/>
      <c r="L48" s="728"/>
      <c r="M48" s="728"/>
      <c r="N48" s="728"/>
      <c r="O48" s="728"/>
      <c r="P48" s="728"/>
      <c r="Q48" s="125"/>
    </row>
    <row r="49" spans="2:17" ht="14.45" customHeight="1">
      <c r="B49" s="66"/>
      <c r="C49" s="118"/>
      <c r="D49" s="728"/>
      <c r="E49" s="728"/>
      <c r="F49" s="728"/>
      <c r="G49" s="728"/>
      <c r="H49" s="728"/>
      <c r="I49" s="728"/>
      <c r="J49" s="728"/>
      <c r="K49" s="728"/>
      <c r="L49" s="728"/>
      <c r="M49" s="728"/>
      <c r="N49" s="728"/>
      <c r="O49" s="728"/>
      <c r="P49" s="728"/>
      <c r="Q49" s="125"/>
    </row>
    <row r="50" spans="2:17" ht="14.45" customHeight="1">
      <c r="B50" s="66"/>
      <c r="C50" s="118"/>
      <c r="D50" s="728"/>
      <c r="E50" s="728"/>
      <c r="F50" s="728"/>
      <c r="G50" s="728"/>
      <c r="H50" s="728"/>
      <c r="I50" s="728"/>
      <c r="J50" s="728"/>
      <c r="K50" s="728"/>
      <c r="L50" s="728"/>
      <c r="M50" s="728"/>
      <c r="N50" s="728"/>
      <c r="O50" s="728"/>
      <c r="P50" s="728"/>
      <c r="Q50" s="125"/>
    </row>
    <row r="51" spans="2:17" ht="14.45" customHeight="1">
      <c r="B51" s="66"/>
      <c r="C51" s="118"/>
      <c r="D51" s="728"/>
      <c r="E51" s="728"/>
      <c r="F51" s="728"/>
      <c r="G51" s="728"/>
      <c r="H51" s="728"/>
      <c r="I51" s="728"/>
      <c r="J51" s="728"/>
      <c r="K51" s="728"/>
      <c r="L51" s="728"/>
      <c r="M51" s="728"/>
      <c r="N51" s="728"/>
      <c r="O51" s="728"/>
      <c r="P51" s="728"/>
      <c r="Q51" s="125"/>
    </row>
    <row r="52" spans="2:17" ht="14.45" customHeight="1">
      <c r="B52" s="66"/>
      <c r="C52" s="118"/>
      <c r="D52" s="728"/>
      <c r="E52" s="728"/>
      <c r="F52" s="728"/>
      <c r="G52" s="728"/>
      <c r="H52" s="728"/>
      <c r="I52" s="728"/>
      <c r="J52" s="728"/>
      <c r="K52" s="728"/>
      <c r="L52" s="728"/>
      <c r="M52" s="728"/>
      <c r="N52" s="728"/>
      <c r="O52" s="728"/>
      <c r="P52" s="728"/>
      <c r="Q52" s="125"/>
    </row>
    <row r="53" spans="2:17" ht="14.45" customHeight="1">
      <c r="B53" s="66"/>
      <c r="C53" s="118"/>
      <c r="D53" s="728"/>
      <c r="E53" s="728"/>
      <c r="F53" s="728"/>
      <c r="G53" s="728"/>
      <c r="H53" s="728"/>
      <c r="I53" s="728"/>
      <c r="J53" s="728"/>
      <c r="K53" s="728"/>
      <c r="L53" s="728"/>
      <c r="M53" s="728"/>
      <c r="N53" s="728"/>
      <c r="O53" s="728"/>
      <c r="P53" s="728"/>
      <c r="Q53" s="125"/>
    </row>
    <row r="54" spans="2:17" ht="14.45" customHeight="1">
      <c r="B54" s="66"/>
      <c r="C54" s="118"/>
      <c r="D54" s="728"/>
      <c r="E54" s="728"/>
      <c r="F54" s="728"/>
      <c r="G54" s="728"/>
      <c r="H54" s="728"/>
      <c r="I54" s="728"/>
      <c r="J54" s="728"/>
      <c r="K54" s="728"/>
      <c r="L54" s="728"/>
      <c r="M54" s="728"/>
      <c r="N54" s="728"/>
      <c r="O54" s="728"/>
      <c r="P54" s="728"/>
      <c r="Q54" s="125"/>
    </row>
    <row r="55" spans="2:17" ht="14.45" customHeight="1">
      <c r="B55" s="66"/>
      <c r="C55" s="118"/>
      <c r="D55" s="728"/>
      <c r="E55" s="728"/>
      <c r="F55" s="728"/>
      <c r="G55" s="728"/>
      <c r="H55" s="728"/>
      <c r="I55" s="728"/>
      <c r="J55" s="728"/>
      <c r="K55" s="728"/>
      <c r="L55" s="728"/>
      <c r="M55" s="728"/>
      <c r="N55" s="728"/>
      <c r="O55" s="728"/>
      <c r="P55" s="728"/>
      <c r="Q55" s="125"/>
    </row>
    <row r="56" spans="2:17" ht="20.45" customHeight="1">
      <c r="B56" s="66"/>
      <c r="C56" s="118"/>
      <c r="D56" s="728"/>
      <c r="E56" s="728"/>
      <c r="F56" s="728"/>
      <c r="G56" s="728"/>
      <c r="H56" s="728"/>
      <c r="I56" s="728"/>
      <c r="J56" s="728"/>
      <c r="K56" s="728"/>
      <c r="L56" s="728"/>
      <c r="M56" s="728"/>
      <c r="N56" s="728"/>
      <c r="O56" s="728"/>
      <c r="P56" s="728"/>
      <c r="Q56" s="125"/>
    </row>
    <row r="57" spans="2:17" ht="14.45" customHeight="1">
      <c r="B57" s="66"/>
      <c r="C57" s="118"/>
      <c r="D57" s="126"/>
      <c r="E57" s="126"/>
      <c r="F57" s="126"/>
      <c r="G57" s="126"/>
      <c r="H57" s="126"/>
      <c r="I57" s="126"/>
      <c r="J57" s="126"/>
      <c r="K57" s="126"/>
      <c r="L57" s="126"/>
      <c r="M57" s="126"/>
      <c r="N57" s="126"/>
      <c r="O57" s="126"/>
      <c r="P57" s="126"/>
      <c r="Q57" s="125"/>
    </row>
    <row r="58" spans="2:17" ht="20.25">
      <c r="C58" s="127" t="s">
        <v>237</v>
      </c>
      <c r="D58" s="126"/>
      <c r="E58" s="126"/>
      <c r="F58" s="126"/>
      <c r="G58" s="126"/>
      <c r="H58" s="126"/>
      <c r="I58" s="126"/>
      <c r="J58" s="126"/>
      <c r="K58" s="126"/>
      <c r="L58" s="126"/>
      <c r="M58" s="126"/>
      <c r="N58" s="126"/>
      <c r="O58" s="126"/>
      <c r="P58" s="126"/>
      <c r="Q58" s="125"/>
    </row>
    <row r="59" spans="2:17" ht="15" customHeight="1">
      <c r="B59" s="66"/>
      <c r="C59" s="118"/>
      <c r="D59" s="729" t="s">
        <v>238</v>
      </c>
      <c r="E59" s="729"/>
      <c r="F59" s="729"/>
      <c r="G59" s="729"/>
      <c r="H59" s="729"/>
      <c r="I59" s="729"/>
      <c r="J59" s="729"/>
      <c r="K59" s="729"/>
      <c r="L59" s="729"/>
      <c r="M59" s="729"/>
      <c r="N59" s="729"/>
      <c r="O59" s="729"/>
      <c r="P59" s="729"/>
      <c r="Q59" s="128"/>
    </row>
    <row r="60" spans="2:17" ht="15" customHeight="1">
      <c r="B60" s="66"/>
      <c r="C60" s="118"/>
      <c r="D60" s="729"/>
      <c r="E60" s="729"/>
      <c r="F60" s="729"/>
      <c r="G60" s="729"/>
      <c r="H60" s="729"/>
      <c r="I60" s="729"/>
      <c r="J60" s="729"/>
      <c r="K60" s="729"/>
      <c r="L60" s="729"/>
      <c r="M60" s="729"/>
      <c r="N60" s="729"/>
      <c r="O60" s="729"/>
      <c r="P60" s="729"/>
      <c r="Q60" s="128"/>
    </row>
    <row r="61" spans="2:17" ht="0.75" customHeight="1">
      <c r="B61" s="66"/>
      <c r="C61" s="118"/>
      <c r="D61" s="87"/>
      <c r="E61" s="119"/>
      <c r="F61" s="119"/>
      <c r="G61" s="119"/>
      <c r="H61" s="119"/>
      <c r="I61" s="119"/>
      <c r="J61" s="119"/>
      <c r="K61" s="119"/>
      <c r="L61" s="119"/>
      <c r="M61" s="119"/>
      <c r="N61" s="119"/>
      <c r="O61" s="119"/>
      <c r="P61" s="119"/>
      <c r="Q61" s="120"/>
    </row>
    <row r="62" spans="2:17" ht="15" customHeight="1">
      <c r="B62" s="66"/>
      <c r="C62" s="118"/>
      <c r="D62" s="724" t="s">
        <v>239</v>
      </c>
      <c r="E62" s="724"/>
      <c r="F62" s="724"/>
      <c r="G62" s="724"/>
      <c r="H62" s="724"/>
      <c r="I62" s="724"/>
      <c r="J62" s="724"/>
      <c r="K62" s="724"/>
      <c r="L62" s="724"/>
      <c r="M62" s="724"/>
      <c r="N62" s="724"/>
      <c r="O62" s="724"/>
      <c r="P62" s="724"/>
      <c r="Q62" s="128"/>
    </row>
    <row r="63" spans="2:17" ht="15" customHeight="1">
      <c r="B63" s="66"/>
      <c r="C63" s="118"/>
      <c r="D63" s="724"/>
      <c r="E63" s="724"/>
      <c r="F63" s="724"/>
      <c r="G63" s="724"/>
      <c r="H63" s="724"/>
      <c r="I63" s="724"/>
      <c r="J63" s="724"/>
      <c r="K63" s="724"/>
      <c r="L63" s="724"/>
      <c r="M63" s="724"/>
      <c r="N63" s="724"/>
      <c r="O63" s="724"/>
      <c r="P63" s="724"/>
      <c r="Q63" s="128"/>
    </row>
    <row r="64" spans="2:17" ht="4.5" customHeight="1">
      <c r="B64" s="66"/>
      <c r="C64" s="118"/>
      <c r="D64" s="87"/>
      <c r="E64" s="119"/>
      <c r="F64" s="119"/>
      <c r="G64" s="119"/>
      <c r="H64" s="119"/>
      <c r="I64" s="119"/>
      <c r="J64" s="119"/>
      <c r="K64" s="119"/>
      <c r="L64" s="119"/>
      <c r="M64" s="119"/>
      <c r="N64" s="119"/>
      <c r="O64" s="119"/>
      <c r="P64" s="119"/>
      <c r="Q64" s="120"/>
    </row>
    <row r="65" spans="2:17" ht="15" customHeight="1">
      <c r="B65" s="66"/>
      <c r="C65" s="118"/>
      <c r="D65" s="724" t="s">
        <v>240</v>
      </c>
      <c r="E65" s="724"/>
      <c r="F65" s="724"/>
      <c r="G65" s="724"/>
      <c r="H65" s="724"/>
      <c r="I65" s="724"/>
      <c r="J65" s="724"/>
      <c r="K65" s="724"/>
      <c r="L65" s="724"/>
      <c r="M65" s="724"/>
      <c r="N65" s="724"/>
      <c r="O65" s="724"/>
      <c r="P65" s="724"/>
      <c r="Q65" s="128"/>
    </row>
    <row r="66" spans="2:17" ht="15" customHeight="1">
      <c r="B66" s="66"/>
      <c r="C66" s="118"/>
      <c r="D66" s="724"/>
      <c r="E66" s="724"/>
      <c r="F66" s="724"/>
      <c r="G66" s="724"/>
      <c r="H66" s="724"/>
      <c r="I66" s="724"/>
      <c r="J66" s="724"/>
      <c r="K66" s="724"/>
      <c r="L66" s="724"/>
      <c r="M66" s="724"/>
      <c r="N66" s="724"/>
      <c r="O66" s="724"/>
      <c r="P66" s="724"/>
      <c r="Q66" s="128"/>
    </row>
    <row r="67" spans="2:17" ht="4.5" customHeight="1">
      <c r="B67" s="66"/>
      <c r="C67" s="118"/>
      <c r="D67" s="87"/>
      <c r="E67" s="119"/>
      <c r="F67" s="119"/>
      <c r="G67" s="119"/>
      <c r="H67" s="119"/>
      <c r="I67" s="119"/>
      <c r="J67" s="119"/>
      <c r="K67" s="119"/>
      <c r="L67" s="119"/>
      <c r="M67" s="119"/>
      <c r="N67" s="119"/>
      <c r="O67" s="119"/>
      <c r="P67" s="119"/>
      <c r="Q67" s="120"/>
    </row>
    <row r="68" spans="2:17" ht="15" customHeight="1">
      <c r="B68" s="66"/>
      <c r="C68" s="118"/>
      <c r="D68" s="724" t="s">
        <v>241</v>
      </c>
      <c r="E68" s="724"/>
      <c r="F68" s="724"/>
      <c r="G68" s="724"/>
      <c r="H68" s="724"/>
      <c r="I68" s="724"/>
      <c r="J68" s="724"/>
      <c r="K68" s="724"/>
      <c r="L68" s="724"/>
      <c r="M68" s="724"/>
      <c r="N68" s="724"/>
      <c r="O68" s="724"/>
      <c r="P68" s="724"/>
      <c r="Q68" s="128"/>
    </row>
    <row r="69" spans="2:17" ht="14.45" customHeight="1">
      <c r="B69" s="66"/>
      <c r="C69" s="118"/>
      <c r="D69" s="724"/>
      <c r="E69" s="724"/>
      <c r="F69" s="724"/>
      <c r="G69" s="724"/>
      <c r="H69" s="724"/>
      <c r="I69" s="724"/>
      <c r="J69" s="724"/>
      <c r="K69" s="724"/>
      <c r="L69" s="724"/>
      <c r="M69" s="724"/>
      <c r="N69" s="724"/>
      <c r="O69" s="724"/>
      <c r="P69" s="724"/>
      <c r="Q69" s="128"/>
    </row>
    <row r="70" spans="2:17" ht="14.45" customHeight="1">
      <c r="B70" s="66"/>
      <c r="C70" s="118"/>
      <c r="D70" s="143"/>
      <c r="E70" s="143"/>
      <c r="F70" s="143"/>
      <c r="G70" s="143"/>
      <c r="H70" s="143"/>
      <c r="I70" s="143"/>
      <c r="J70" s="143"/>
      <c r="K70" s="143"/>
      <c r="L70" s="143"/>
      <c r="M70" s="143"/>
      <c r="N70" s="143"/>
      <c r="O70" s="143"/>
      <c r="P70" s="143"/>
      <c r="Q70" s="128"/>
    </row>
    <row r="71" spans="2:17" ht="15.75" thickBot="1">
      <c r="C71" s="129"/>
      <c r="D71" s="130"/>
      <c r="E71" s="130"/>
      <c r="F71" s="130"/>
      <c r="G71" s="130"/>
      <c r="H71" s="130"/>
      <c r="I71" s="130"/>
      <c r="J71" s="130"/>
      <c r="K71" s="130"/>
      <c r="L71" s="130"/>
      <c r="M71" s="130"/>
      <c r="N71" s="130"/>
      <c r="O71" s="130"/>
      <c r="P71" s="130"/>
      <c r="Q71" s="131"/>
    </row>
  </sheetData>
  <sheetProtection algorithmName="SHA-512" hashValue="TK7jhGv/OgGSksjWltKIONXLVd9lKwzpQYZmAinvRShmYcFVfpK1hszWb78SaEyJ40z7jPM71URw75sItLKQbA==" saltValue="Xz6ou1IEkqLzIVmYqGHXZQ==" spinCount="100000" sheet="1" selectLockedCells="1"/>
  <mergeCells count="15">
    <mergeCell ref="L1:P1"/>
    <mergeCell ref="I16:J16"/>
    <mergeCell ref="I22:L22"/>
    <mergeCell ref="I25:L25"/>
    <mergeCell ref="D22:G27"/>
    <mergeCell ref="D68:P69"/>
    <mergeCell ref="D34:P35"/>
    <mergeCell ref="D37:P39"/>
    <mergeCell ref="L2:P2"/>
    <mergeCell ref="D62:P63"/>
    <mergeCell ref="D65:P66"/>
    <mergeCell ref="D40:P43"/>
    <mergeCell ref="D48:P56"/>
    <mergeCell ref="D59:P60"/>
    <mergeCell ref="D44:P47"/>
  </mergeCells>
  <conditionalFormatting sqref="D22:G27">
    <cfRule type="expression" dxfId="6" priority="1">
      <formula>$D$22="Veuillez remplir tous les champs obligatoires"</formula>
    </cfRule>
  </conditionalFormatting>
  <dataValidations count="1">
    <dataValidation type="date" allowBlank="1" showInputMessage="1" showErrorMessage="1" errorTitle="Date" sqref="I16:J16" xr:uid="{00000000-0002-0000-0400-000000000000}">
      <formula1>1</formula1>
      <formula2>44927</formula2>
    </dataValidation>
  </dataValidations>
  <pageMargins left="0.70866141732283472" right="0.70866141732283472" top="0.74803149606299213" bottom="0.74803149606299213" header="0.31496062992125984" footer="0.31496062992125984"/>
  <pageSetup paperSize="9" scale="54" fitToHeight="2" orientation="portrait" r:id="rId1"/>
  <headerFooter>
    <oddFooter>&amp;L&amp;F&amp;C&amp;A&amp;R&amp;P/&amp;N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Q119"/>
  <sheetViews>
    <sheetView showGridLines="0" topLeftCell="A55" zoomScale="85" zoomScaleNormal="85" workbookViewId="0">
      <selection activeCell="G85" sqref="G85:M85"/>
    </sheetView>
  </sheetViews>
  <sheetFormatPr baseColWidth="10" defaultColWidth="8.85546875" defaultRowHeight="14.25"/>
  <cols>
    <col min="1" max="1" width="3.140625" style="173" customWidth="1"/>
    <col min="2" max="2" width="8.85546875" style="173"/>
    <col min="3" max="3" width="79.5703125" style="173" customWidth="1"/>
    <col min="4" max="10" width="20.5703125" style="173" customWidth="1"/>
    <col min="11" max="11" width="23.140625" style="173" customWidth="1"/>
    <col min="12" max="12" width="25.42578125" style="173" customWidth="1"/>
    <col min="13" max="13" width="22.85546875" style="173" bestFit="1" customWidth="1"/>
    <col min="14" max="16384" width="8.85546875" style="173"/>
  </cols>
  <sheetData>
    <row r="1" spans="1:15" ht="24" thickBot="1">
      <c r="A1" s="172"/>
      <c r="B1" s="172"/>
      <c r="C1" s="172"/>
      <c r="D1" s="172"/>
      <c r="E1" s="172"/>
      <c r="F1" s="172"/>
      <c r="G1" s="172"/>
      <c r="H1" s="172"/>
      <c r="I1" s="172"/>
      <c r="J1" s="172"/>
      <c r="K1" s="172"/>
      <c r="L1" s="172"/>
      <c r="N1" s="174"/>
      <c r="O1" s="56"/>
    </row>
    <row r="2" spans="1:15" ht="24" thickBot="1">
      <c r="A2" s="172"/>
      <c r="B2" s="258" t="s">
        <v>402</v>
      </c>
      <c r="C2" s="172"/>
      <c r="D2" s="172"/>
      <c r="E2" s="172"/>
      <c r="F2" s="172"/>
      <c r="G2" s="172"/>
      <c r="H2" s="54"/>
      <c r="I2" s="54" t="s">
        <v>71</v>
      </c>
      <c r="J2" s="55" t="s">
        <v>72</v>
      </c>
      <c r="K2" s="53" t="str">
        <f>IF(Demande!L14="","",Demande!L14)</f>
        <v/>
      </c>
      <c r="L2" s="172"/>
    </row>
    <row r="3" spans="1:15" ht="23.25">
      <c r="A3" s="172"/>
      <c r="B3" s="175"/>
      <c r="C3" s="172"/>
      <c r="D3" s="172"/>
      <c r="E3" s="172"/>
      <c r="F3" s="172"/>
      <c r="G3" s="172"/>
      <c r="L3" s="172"/>
    </row>
    <row r="4" spans="1:15" ht="21" customHeight="1" thickBot="1">
      <c r="A4" s="172"/>
      <c r="B4" s="176"/>
      <c r="C4" s="172"/>
      <c r="D4" s="172"/>
      <c r="E4" s="172"/>
      <c r="F4" s="172"/>
      <c r="G4" s="172"/>
      <c r="H4" s="172"/>
      <c r="I4" s="172"/>
      <c r="J4" s="172"/>
      <c r="K4" s="172"/>
      <c r="L4" s="172"/>
    </row>
    <row r="5" spans="1:15" ht="23.25">
      <c r="A5" s="172"/>
      <c r="B5" s="177" t="s">
        <v>62</v>
      </c>
      <c r="C5" s="178"/>
      <c r="D5" s="178"/>
      <c r="E5" s="178"/>
      <c r="F5" s="178"/>
      <c r="G5" s="178"/>
      <c r="H5" s="179"/>
      <c r="I5" s="179"/>
      <c r="J5" s="179"/>
      <c r="K5" s="179"/>
      <c r="L5" s="349"/>
    </row>
    <row r="6" spans="1:15" ht="23.25">
      <c r="A6" s="172"/>
      <c r="B6" s="324"/>
      <c r="C6" s="187"/>
      <c r="D6" s="187"/>
      <c r="E6" s="187"/>
      <c r="F6" s="187"/>
      <c r="G6" s="187"/>
      <c r="H6" s="183"/>
      <c r="I6" s="183"/>
      <c r="J6" s="183"/>
      <c r="K6" s="183"/>
      <c r="L6" s="350"/>
    </row>
    <row r="7" spans="1:15" ht="20.25" customHeight="1">
      <c r="A7" s="172"/>
      <c r="B7" s="180" t="s">
        <v>320</v>
      </c>
      <c r="C7" s="181"/>
      <c r="D7" s="181"/>
      <c r="E7" s="181"/>
      <c r="F7" s="181"/>
      <c r="G7" s="181"/>
      <c r="H7" s="182"/>
      <c r="I7" s="182"/>
      <c r="J7" s="182"/>
      <c r="K7" s="182"/>
      <c r="L7" s="350"/>
    </row>
    <row r="8" spans="1:15" ht="8.25" customHeight="1">
      <c r="A8" s="172"/>
      <c r="B8" s="325"/>
      <c r="C8" s="187"/>
      <c r="D8" s="187"/>
      <c r="E8" s="187"/>
      <c r="F8" s="187"/>
      <c r="G8" s="187"/>
      <c r="H8" s="183"/>
      <c r="I8" s="183"/>
      <c r="J8" s="183"/>
      <c r="K8" s="183"/>
      <c r="L8" s="350"/>
    </row>
    <row r="9" spans="1:15" ht="23.25">
      <c r="A9" s="172"/>
      <c r="B9" s="186" t="s">
        <v>276</v>
      </c>
      <c r="C9" s="187"/>
      <c r="D9" s="187"/>
      <c r="E9" s="187"/>
      <c r="F9" s="187"/>
      <c r="G9" s="187"/>
      <c r="H9" s="183"/>
      <c r="I9" s="183"/>
      <c r="J9" s="183"/>
      <c r="K9" s="183"/>
      <c r="L9" s="350"/>
    </row>
    <row r="10" spans="1:15" ht="23.25">
      <c r="A10" s="172"/>
      <c r="B10" s="326" t="s">
        <v>314</v>
      </c>
      <c r="C10" s="187"/>
      <c r="D10" s="187"/>
      <c r="E10" s="187"/>
      <c r="F10" s="187"/>
      <c r="G10" s="187"/>
      <c r="H10" s="183"/>
      <c r="I10" s="183"/>
      <c r="J10" s="183"/>
      <c r="K10" s="183"/>
      <c r="L10" s="350"/>
    </row>
    <row r="11" spans="1:15" ht="23.25">
      <c r="A11" s="172"/>
      <c r="B11" s="326" t="s">
        <v>332</v>
      </c>
      <c r="C11" s="187"/>
      <c r="D11" s="187"/>
      <c r="E11" s="187"/>
      <c r="F11" s="187"/>
      <c r="G11" s="187"/>
      <c r="H11" s="183"/>
      <c r="I11" s="183"/>
      <c r="J11" s="183"/>
      <c r="K11" s="183"/>
      <c r="L11" s="350"/>
    </row>
    <row r="12" spans="1:15" ht="23.25">
      <c r="A12" s="172"/>
      <c r="B12" s="326" t="s">
        <v>333</v>
      </c>
      <c r="C12" s="187"/>
      <c r="D12" s="187"/>
      <c r="E12" s="187"/>
      <c r="F12" s="187"/>
      <c r="G12" s="187"/>
      <c r="H12" s="183"/>
      <c r="I12" s="183"/>
      <c r="J12" s="183"/>
      <c r="K12" s="183"/>
      <c r="L12" s="350"/>
    </row>
    <row r="13" spans="1:15" ht="23.25">
      <c r="A13" s="172"/>
      <c r="B13" s="186" t="s">
        <v>334</v>
      </c>
      <c r="C13" s="187"/>
      <c r="D13" s="187"/>
      <c r="E13" s="187"/>
      <c r="F13" s="187"/>
      <c r="G13" s="187"/>
      <c r="H13" s="183"/>
      <c r="I13" s="183"/>
      <c r="J13" s="183"/>
      <c r="K13" s="183"/>
      <c r="L13" s="350"/>
    </row>
    <row r="14" spans="1:15" s="354" customFormat="1" ht="49.5" customHeight="1">
      <c r="A14" s="353"/>
      <c r="B14" s="737" t="s">
        <v>318</v>
      </c>
      <c r="C14" s="738"/>
      <c r="D14" s="738"/>
      <c r="E14" s="738"/>
      <c r="F14" s="738"/>
      <c r="G14" s="738"/>
      <c r="H14" s="738"/>
      <c r="I14" s="738"/>
      <c r="J14" s="738"/>
      <c r="K14" s="738"/>
      <c r="L14" s="739"/>
    </row>
    <row r="15" spans="1:15" ht="23.25">
      <c r="A15" s="172"/>
      <c r="B15" s="188"/>
      <c r="C15" s="189" t="s">
        <v>335</v>
      </c>
      <c r="D15" s="189"/>
      <c r="E15" s="189"/>
      <c r="F15" s="189"/>
      <c r="G15" s="189"/>
      <c r="H15" s="183"/>
      <c r="I15" s="183"/>
      <c r="J15" s="183"/>
      <c r="K15" s="183"/>
      <c r="L15" s="350"/>
    </row>
    <row r="16" spans="1:15" ht="23.25">
      <c r="A16" s="172"/>
      <c r="B16" s="188"/>
      <c r="C16" s="740" t="s">
        <v>338</v>
      </c>
      <c r="D16" s="670"/>
      <c r="E16" s="670"/>
      <c r="F16" s="670"/>
      <c r="G16" s="670"/>
      <c r="H16" s="664"/>
      <c r="I16" s="664"/>
      <c r="J16" s="664"/>
      <c r="K16" s="190"/>
      <c r="L16" s="350"/>
    </row>
    <row r="17" spans="1:12" ht="23.25">
      <c r="A17" s="172"/>
      <c r="B17" s="188"/>
      <c r="C17" s="740" t="s">
        <v>336</v>
      </c>
      <c r="D17" s="670"/>
      <c r="E17" s="670"/>
      <c r="F17" s="670"/>
      <c r="G17" s="670"/>
      <c r="H17" s="664"/>
      <c r="I17" s="664"/>
      <c r="J17" s="664"/>
      <c r="K17" s="664"/>
      <c r="L17" s="350"/>
    </row>
    <row r="18" spans="1:12" ht="24" thickBot="1">
      <c r="A18" s="172"/>
      <c r="B18" s="191"/>
      <c r="C18" s="741" t="s">
        <v>337</v>
      </c>
      <c r="D18" s="673"/>
      <c r="E18" s="673"/>
      <c r="F18" s="673"/>
      <c r="G18" s="673"/>
      <c r="H18" s="742"/>
      <c r="I18" s="742"/>
      <c r="J18" s="742"/>
      <c r="K18" s="192"/>
      <c r="L18" s="351"/>
    </row>
    <row r="19" spans="1:12" ht="26.25" customHeight="1" thickBot="1">
      <c r="B19" s="195"/>
    </row>
    <row r="20" spans="1:12" ht="35.25" customHeight="1" thickBot="1">
      <c r="B20" s="734" t="s">
        <v>315</v>
      </c>
      <c r="C20" s="735"/>
      <c r="D20" s="735"/>
      <c r="E20" s="735"/>
      <c r="F20" s="735"/>
      <c r="G20" s="735"/>
      <c r="H20" s="735"/>
      <c r="I20" s="735"/>
      <c r="J20" s="735"/>
      <c r="K20" s="735"/>
      <c r="L20" s="736"/>
    </row>
    <row r="21" spans="1:12" ht="16.899999999999999" customHeight="1">
      <c r="B21" s="196"/>
      <c r="C21" s="197"/>
      <c r="D21" s="197"/>
      <c r="E21" s="197"/>
      <c r="F21" s="197"/>
      <c r="G21" s="197"/>
      <c r="H21" s="197"/>
      <c r="I21" s="197"/>
      <c r="J21" s="197"/>
      <c r="K21" s="197"/>
      <c r="L21" s="198"/>
    </row>
    <row r="22" spans="1:12" ht="15" customHeight="1">
      <c r="B22" s="199"/>
      <c r="C22" s="184"/>
      <c r="D22" s="184"/>
      <c r="E22" s="184"/>
      <c r="F22" s="184"/>
      <c r="G22" s="184"/>
      <c r="H22" s="184"/>
      <c r="I22" s="184"/>
      <c r="J22" s="184"/>
      <c r="K22" s="184"/>
      <c r="L22" s="185"/>
    </row>
    <row r="23" spans="1:12" ht="19.5" customHeight="1">
      <c r="B23" s="743" t="s">
        <v>356</v>
      </c>
      <c r="C23" s="744"/>
      <c r="D23" s="572"/>
      <c r="E23" s="573"/>
      <c r="F23" s="561">
        <v>44682</v>
      </c>
      <c r="G23" s="561">
        <v>44713</v>
      </c>
      <c r="H23" s="226" t="s">
        <v>63</v>
      </c>
      <c r="I23" s="184"/>
      <c r="J23" s="184" t="s">
        <v>277</v>
      </c>
      <c r="K23" s="184"/>
      <c r="L23" s="185"/>
    </row>
    <row r="24" spans="1:12" ht="9" customHeight="1" thickBot="1">
      <c r="B24" s="204"/>
      <c r="C24" s="200"/>
      <c r="D24" s="200"/>
      <c r="E24" s="200"/>
      <c r="F24" s="200"/>
      <c r="G24" s="200"/>
      <c r="H24" s="259"/>
      <c r="I24" s="200"/>
      <c r="J24" s="184"/>
      <c r="K24" s="184"/>
      <c r="L24" s="185"/>
    </row>
    <row r="25" spans="1:12" ht="54" customHeight="1" thickBot="1">
      <c r="B25" s="204"/>
      <c r="C25" s="559" t="s">
        <v>396</v>
      </c>
      <c r="D25" s="369"/>
      <c r="E25" s="369"/>
      <c r="F25" s="369">
        <f>+K86</f>
        <v>0</v>
      </c>
      <c r="G25" s="370">
        <f>+F25</f>
        <v>0</v>
      </c>
      <c r="H25" s="319">
        <f t="shared" ref="H25:H37" si="0">SUM(D25:G25)</f>
        <v>0</v>
      </c>
      <c r="I25" s="184"/>
      <c r="J25" s="348"/>
      <c r="K25" s="184"/>
      <c r="L25" s="185"/>
    </row>
    <row r="26" spans="1:12" ht="54" customHeight="1">
      <c r="B26" s="204"/>
      <c r="C26" s="184"/>
      <c r="D26" s="184"/>
      <c r="E26" s="184"/>
      <c r="F26" s="184"/>
      <c r="G26" s="184"/>
      <c r="H26" s="184"/>
      <c r="I26" s="184"/>
      <c r="J26" s="184"/>
      <c r="K26" s="184"/>
      <c r="L26" s="185"/>
    </row>
    <row r="27" spans="1:12" ht="54" customHeight="1">
      <c r="B27" s="367" t="s">
        <v>355</v>
      </c>
      <c r="C27" s="184"/>
      <c r="I27" s="184"/>
      <c r="J27" s="184"/>
      <c r="K27" s="184"/>
      <c r="L27" s="185"/>
    </row>
    <row r="28" spans="1:12" ht="54" customHeight="1">
      <c r="B28" s="743" t="s">
        <v>357</v>
      </c>
      <c r="C28" s="744"/>
      <c r="D28" s="201"/>
      <c r="E28" s="202"/>
      <c r="F28" s="202"/>
      <c r="G28" s="356"/>
      <c r="H28" s="226"/>
      <c r="I28" s="184"/>
      <c r="J28" s="184"/>
      <c r="K28" s="184"/>
      <c r="L28" s="185"/>
    </row>
    <row r="29" spans="1:12" ht="9" customHeight="1" thickBot="1">
      <c r="B29" s="204"/>
      <c r="C29" s="200"/>
      <c r="D29" s="200"/>
      <c r="E29" s="200"/>
      <c r="F29" s="200"/>
      <c r="G29" s="200"/>
      <c r="H29" s="259"/>
      <c r="I29" s="200"/>
      <c r="J29" s="184"/>
      <c r="K29" s="184"/>
      <c r="L29" s="185"/>
    </row>
    <row r="30" spans="1:12" ht="54" customHeight="1" thickBot="1">
      <c r="B30" s="367"/>
      <c r="C30" s="560" t="s">
        <v>397</v>
      </c>
      <c r="D30" s="502"/>
      <c r="E30" s="503"/>
      <c r="F30" s="575">
        <v>44682</v>
      </c>
      <c r="G30" s="575">
        <v>44713</v>
      </c>
      <c r="H30" s="368" t="s">
        <v>63</v>
      </c>
      <c r="I30" s="184"/>
      <c r="J30" s="184"/>
      <c r="K30" s="184"/>
      <c r="L30" s="185"/>
    </row>
    <row r="31" spans="1:12" ht="48.75" customHeight="1">
      <c r="B31" s="204"/>
      <c r="C31" s="364" t="s">
        <v>351</v>
      </c>
      <c r="D31" s="315"/>
      <c r="E31" s="315"/>
      <c r="F31" s="315">
        <f>+'Calcul Dommage'!F32</f>
        <v>0</v>
      </c>
      <c r="G31" s="316">
        <f>+'Calcul Dommage'!G32</f>
        <v>0</v>
      </c>
      <c r="H31" s="270">
        <f t="shared" si="0"/>
        <v>0</v>
      </c>
      <c r="I31" s="184"/>
      <c r="J31" s="348"/>
      <c r="K31" s="184"/>
      <c r="L31" s="185"/>
    </row>
    <row r="32" spans="1:12" ht="27.6" customHeight="1">
      <c r="B32" s="204"/>
      <c r="C32" s="347" t="s">
        <v>321</v>
      </c>
      <c r="D32" s="206"/>
      <c r="E32" s="206"/>
      <c r="F32" s="206">
        <f>+'Calcul Dommage'!F33</f>
        <v>0</v>
      </c>
      <c r="G32" s="271">
        <f>+'Calcul Dommage'!G33</f>
        <v>0</v>
      </c>
      <c r="H32" s="268">
        <f t="shared" si="0"/>
        <v>0</v>
      </c>
      <c r="I32" s="184"/>
      <c r="J32" s="348"/>
      <c r="K32" s="184"/>
      <c r="L32" s="185"/>
    </row>
    <row r="33" spans="2:12" ht="27.6" customHeight="1">
      <c r="B33" s="204"/>
      <c r="C33" s="205" t="s">
        <v>272</v>
      </c>
      <c r="D33" s="206"/>
      <c r="E33" s="206"/>
      <c r="F33" s="206">
        <f>+'Calcul Dommage'!F34</f>
        <v>0</v>
      </c>
      <c r="G33" s="271">
        <f>+'Calcul Dommage'!G34</f>
        <v>0</v>
      </c>
      <c r="H33" s="269">
        <f t="shared" si="0"/>
        <v>0</v>
      </c>
      <c r="I33" s="184"/>
      <c r="J33" s="348"/>
      <c r="K33" s="184"/>
      <c r="L33" s="185"/>
    </row>
    <row r="34" spans="2:12" ht="27.6" customHeight="1">
      <c r="B34" s="204"/>
      <c r="C34" s="205" t="s">
        <v>273</v>
      </c>
      <c r="D34" s="206"/>
      <c r="E34" s="206"/>
      <c r="F34" s="206">
        <f>+'Calcul Dommage'!F35</f>
        <v>0</v>
      </c>
      <c r="G34" s="271">
        <f>+'Calcul Dommage'!G35</f>
        <v>0</v>
      </c>
      <c r="H34" s="268">
        <f t="shared" si="0"/>
        <v>0</v>
      </c>
      <c r="I34" s="184"/>
      <c r="J34" s="348"/>
      <c r="K34" s="184"/>
      <c r="L34" s="185"/>
    </row>
    <row r="35" spans="2:12" ht="26.25" customHeight="1">
      <c r="B35" s="204"/>
      <c r="C35" s="205" t="s">
        <v>274</v>
      </c>
      <c r="D35" s="206"/>
      <c r="E35" s="206"/>
      <c r="F35" s="206">
        <f>+'Calcul Dommage'!F36</f>
        <v>0</v>
      </c>
      <c r="G35" s="271">
        <f>+'Calcul Dommage'!G36</f>
        <v>0</v>
      </c>
      <c r="H35" s="269">
        <f t="shared" si="0"/>
        <v>0</v>
      </c>
      <c r="I35" s="184"/>
      <c r="J35" s="348"/>
      <c r="K35" s="184"/>
      <c r="L35" s="185"/>
    </row>
    <row r="36" spans="2:12" ht="42" customHeight="1">
      <c r="B36" s="204"/>
      <c r="C36" s="313" t="s">
        <v>311</v>
      </c>
      <c r="D36" s="206"/>
      <c r="E36" s="206"/>
      <c r="F36" s="206">
        <f>+'Calcul Dommage'!F37</f>
        <v>0</v>
      </c>
      <c r="G36" s="271">
        <f>+'Calcul Dommage'!G37</f>
        <v>0</v>
      </c>
      <c r="H36" s="269">
        <f t="shared" si="0"/>
        <v>0</v>
      </c>
      <c r="I36" s="184"/>
      <c r="J36" s="348"/>
      <c r="K36" s="184"/>
      <c r="L36" s="185"/>
    </row>
    <row r="37" spans="2:12" ht="30" customHeight="1" thickBot="1">
      <c r="B37" s="204"/>
      <c r="C37" s="208" t="s">
        <v>275</v>
      </c>
      <c r="D37" s="209"/>
      <c r="E37" s="209"/>
      <c r="F37" s="209">
        <f>+'Calcul Dommage'!F38</f>
        <v>0</v>
      </c>
      <c r="G37" s="272">
        <f>+'Calcul Dommage'!G38</f>
        <v>0</v>
      </c>
      <c r="H37" s="270">
        <f t="shared" si="0"/>
        <v>0</v>
      </c>
      <c r="I37" s="184"/>
      <c r="J37" s="348"/>
      <c r="K37" s="184"/>
      <c r="L37" s="185"/>
    </row>
    <row r="38" spans="2:12" ht="29.25" customHeight="1" thickBot="1">
      <c r="B38" s="204"/>
      <c r="C38" s="303" t="s">
        <v>218</v>
      </c>
      <c r="D38" s="304">
        <f>SUM(D31:D37)</f>
        <v>0</v>
      </c>
      <c r="E38" s="304">
        <f t="shared" ref="E38:G38" si="1">SUM(E31:E37)</f>
        <v>0</v>
      </c>
      <c r="F38" s="304">
        <f t="shared" si="1"/>
        <v>0</v>
      </c>
      <c r="G38" s="304">
        <f t="shared" si="1"/>
        <v>0</v>
      </c>
      <c r="H38" s="319">
        <f>SUM(H31:H37)</f>
        <v>0</v>
      </c>
      <c r="I38" s="184"/>
      <c r="J38" s="184"/>
      <c r="K38" s="184"/>
      <c r="L38" s="185"/>
    </row>
    <row r="39" spans="2:12" ht="27.75" customHeight="1">
      <c r="B39" s="204"/>
      <c r="C39" s="200"/>
      <c r="D39" s="200"/>
      <c r="E39" s="200"/>
      <c r="F39" s="200"/>
      <c r="G39" s="200"/>
      <c r="H39" s="184"/>
      <c r="I39" s="184"/>
      <c r="J39" s="184"/>
      <c r="K39" s="210"/>
      <c r="L39" s="185"/>
    </row>
    <row r="40" spans="2:12" ht="65.45" customHeight="1">
      <c r="B40" s="204"/>
      <c r="C40" s="211" t="s">
        <v>64</v>
      </c>
      <c r="D40" s="699"/>
      <c r="E40" s="700"/>
      <c r="F40" s="700"/>
      <c r="G40" s="700"/>
      <c r="H40" s="700"/>
      <c r="I40" s="700"/>
      <c r="J40" s="700"/>
      <c r="K40" s="752"/>
      <c r="L40" s="185"/>
    </row>
    <row r="41" spans="2:12" ht="51.95" customHeight="1">
      <c r="B41" s="204"/>
      <c r="C41" s="212"/>
      <c r="D41" s="702" t="s">
        <v>278</v>
      </c>
      <c r="E41" s="702"/>
      <c r="F41" s="702"/>
      <c r="G41" s="702"/>
      <c r="H41" s="702"/>
      <c r="I41" s="702"/>
      <c r="J41" s="702"/>
      <c r="K41" s="702"/>
      <c r="L41" s="352"/>
    </row>
    <row r="42" spans="2:12" ht="19.899999999999999" customHeight="1">
      <c r="B42" s="213"/>
      <c r="C42" s="200"/>
      <c r="D42" s="200"/>
      <c r="E42" s="200"/>
      <c r="F42" s="200"/>
      <c r="G42" s="200"/>
      <c r="H42" s="210"/>
      <c r="I42" s="210"/>
      <c r="J42" s="210"/>
      <c r="K42" s="210"/>
      <c r="L42" s="185"/>
    </row>
    <row r="43" spans="2:12" ht="19.899999999999999" customHeight="1" thickBot="1">
      <c r="B43" s="214"/>
      <c r="C43" s="193"/>
      <c r="D43" s="193"/>
      <c r="E43" s="193"/>
      <c r="F43" s="193"/>
      <c r="G43" s="193"/>
      <c r="H43" s="193"/>
      <c r="I43" s="193"/>
      <c r="J43" s="193"/>
      <c r="K43" s="193"/>
      <c r="L43" s="194"/>
    </row>
    <row r="44" spans="2:12" ht="26.25" customHeight="1" thickBot="1">
      <c r="B44" s="195"/>
    </row>
    <row r="45" spans="2:12" ht="27" thickBot="1">
      <c r="B45" s="734" t="s">
        <v>339</v>
      </c>
      <c r="C45" s="735"/>
      <c r="D45" s="735"/>
      <c r="E45" s="735"/>
      <c r="F45" s="735"/>
      <c r="G45" s="735"/>
      <c r="H45" s="735"/>
      <c r="I45" s="735"/>
      <c r="J45" s="735"/>
      <c r="K45" s="735"/>
      <c r="L45" s="736"/>
    </row>
    <row r="46" spans="2:12" ht="22.9" customHeight="1">
      <c r="B46" s="215"/>
      <c r="C46" s="216"/>
      <c r="D46" s="216"/>
      <c r="E46" s="216"/>
      <c r="F46" s="216"/>
      <c r="G46" s="216"/>
      <c r="H46" s="216"/>
      <c r="I46" s="216"/>
      <c r="J46" s="216"/>
      <c r="K46" s="216"/>
      <c r="L46" s="217"/>
    </row>
    <row r="47" spans="2:12" ht="19.899999999999999" customHeight="1">
      <c r="B47" s="218"/>
      <c r="C47" s="184"/>
      <c r="D47" s="184"/>
      <c r="E47" s="184"/>
      <c r="F47" s="184"/>
      <c r="G47" s="184"/>
      <c r="H47" s="184"/>
      <c r="I47" s="184"/>
      <c r="J47" s="184"/>
      <c r="K47" s="184"/>
      <c r="L47" s="185"/>
    </row>
    <row r="48" spans="2:12" ht="27.6" customHeight="1">
      <c r="B48" s="218"/>
      <c r="C48" s="200"/>
      <c r="D48" s="496"/>
      <c r="E48" s="497"/>
      <c r="F48" s="574">
        <v>44682</v>
      </c>
      <c r="G48" s="574">
        <v>44713</v>
      </c>
      <c r="H48" s="203" t="s">
        <v>63</v>
      </c>
      <c r="I48" s="184"/>
      <c r="J48" s="184" t="s">
        <v>277</v>
      </c>
      <c r="K48" s="184"/>
      <c r="L48" s="185"/>
    </row>
    <row r="49" spans="2:17" ht="8.1" customHeight="1" thickBot="1">
      <c r="B49" s="218"/>
      <c r="C49" s="184"/>
      <c r="D49" s="200"/>
      <c r="E49" s="200"/>
      <c r="F49" s="200"/>
      <c r="G49" s="200"/>
      <c r="H49" s="184"/>
      <c r="I49" s="184"/>
      <c r="J49" s="184"/>
      <c r="K49" s="184"/>
      <c r="L49" s="185"/>
    </row>
    <row r="50" spans="2:17" ht="28.5" customHeight="1">
      <c r="B50" s="218"/>
      <c r="C50" s="311" t="s">
        <v>310</v>
      </c>
      <c r="D50" s="219"/>
      <c r="E50" s="219"/>
      <c r="F50" s="219">
        <f>+'Calcul Dommage'!F51</f>
        <v>0</v>
      </c>
      <c r="G50" s="265">
        <f>+'Calcul Dommage'!G51</f>
        <v>0</v>
      </c>
      <c r="H50" s="261">
        <f t="shared" ref="H50:H59" si="2">SUM(D50:G50)</f>
        <v>0</v>
      </c>
      <c r="I50" s="184"/>
      <c r="J50" s="348"/>
      <c r="K50" s="184"/>
      <c r="L50" s="185"/>
    </row>
    <row r="51" spans="2:17" ht="32.25" customHeight="1">
      <c r="B51" s="218"/>
      <c r="C51" s="310" t="s">
        <v>308</v>
      </c>
      <c r="D51" s="220"/>
      <c r="E51" s="220"/>
      <c r="F51" s="220">
        <f>+'Calcul Dommage'!F52</f>
        <v>0</v>
      </c>
      <c r="G51" s="266">
        <f>+'Calcul Dommage'!G52</f>
        <v>0</v>
      </c>
      <c r="H51" s="262">
        <f t="shared" si="2"/>
        <v>0</v>
      </c>
      <c r="I51" s="184"/>
      <c r="J51" s="348"/>
      <c r="K51" s="184"/>
      <c r="L51" s="185"/>
    </row>
    <row r="52" spans="2:17" ht="29.25" customHeight="1">
      <c r="B52" s="218"/>
      <c r="C52" s="221" t="s">
        <v>299</v>
      </c>
      <c r="D52" s="220"/>
      <c r="E52" s="220"/>
      <c r="F52" s="220">
        <f>+'Calcul Dommage'!F53</f>
        <v>0</v>
      </c>
      <c r="G52" s="266">
        <f>+'Calcul Dommage'!G53</f>
        <v>0</v>
      </c>
      <c r="H52" s="262">
        <f t="shared" si="2"/>
        <v>0</v>
      </c>
      <c r="I52" s="184"/>
      <c r="J52" s="348"/>
      <c r="K52" s="184"/>
      <c r="L52" s="185"/>
    </row>
    <row r="53" spans="2:17" ht="29.25" customHeight="1">
      <c r="B53" s="218"/>
      <c r="C53" s="260" t="s">
        <v>300</v>
      </c>
      <c r="D53" s="220"/>
      <c r="E53" s="220"/>
      <c r="F53" s="220">
        <f>+'Calcul Dommage'!F54</f>
        <v>0</v>
      </c>
      <c r="G53" s="266">
        <f>+'Calcul Dommage'!G54</f>
        <v>0</v>
      </c>
      <c r="H53" s="262">
        <f t="shared" si="2"/>
        <v>0</v>
      </c>
      <c r="I53" s="184"/>
      <c r="J53" s="348"/>
      <c r="K53" s="184"/>
      <c r="L53" s="185"/>
    </row>
    <row r="54" spans="2:17" ht="27" customHeight="1">
      <c r="B54" s="218"/>
      <c r="C54" s="207" t="s">
        <v>281</v>
      </c>
      <c r="D54" s="220"/>
      <c r="E54" s="220"/>
      <c r="F54" s="220">
        <f>+'Calcul Dommage'!F55</f>
        <v>0</v>
      </c>
      <c r="G54" s="266">
        <f>+'Calcul Dommage'!G55</f>
        <v>0</v>
      </c>
      <c r="H54" s="262">
        <f t="shared" si="2"/>
        <v>0</v>
      </c>
      <c r="I54" s="184"/>
      <c r="J54" s="348"/>
      <c r="K54" s="184"/>
      <c r="L54" s="185"/>
    </row>
    <row r="55" spans="2:17" ht="26.25" customHeight="1">
      <c r="B55" s="218"/>
      <c r="C55" s="365" t="s">
        <v>352</v>
      </c>
      <c r="D55" s="220"/>
      <c r="E55" s="220"/>
      <c r="F55" s="220">
        <f>+'Calcul Dommage'!F56</f>
        <v>0</v>
      </c>
      <c r="G55" s="266">
        <f>+'Calcul Dommage'!G56</f>
        <v>0</v>
      </c>
      <c r="H55" s="263">
        <f t="shared" si="2"/>
        <v>0</v>
      </c>
      <c r="I55" s="184"/>
      <c r="J55" s="348"/>
      <c r="K55" s="184"/>
      <c r="L55" s="185"/>
    </row>
    <row r="56" spans="2:17" ht="26.25" customHeight="1">
      <c r="B56" s="218"/>
      <c r="C56" s="363" t="s">
        <v>340</v>
      </c>
      <c r="D56" s="220"/>
      <c r="E56" s="220"/>
      <c r="F56" s="220">
        <f>+'Calcul Dommage'!F57</f>
        <v>0</v>
      </c>
      <c r="G56" s="266">
        <f>+'Calcul Dommage'!G57</f>
        <v>0</v>
      </c>
      <c r="H56" s="263">
        <f t="shared" si="2"/>
        <v>0</v>
      </c>
      <c r="I56" s="184"/>
      <c r="J56" s="348"/>
      <c r="K56" s="184"/>
      <c r="L56" s="185"/>
    </row>
    <row r="57" spans="2:17" ht="26.25" customHeight="1">
      <c r="B57" s="218"/>
      <c r="C57" s="558" t="s">
        <v>393</v>
      </c>
      <c r="D57" s="220"/>
      <c r="E57" s="220"/>
      <c r="F57" s="220">
        <f>+'Calcul Dommage'!F58</f>
        <v>0</v>
      </c>
      <c r="G57" s="266">
        <f>+'Calcul Dommage'!G58</f>
        <v>0</v>
      </c>
      <c r="H57" s="263">
        <f t="shared" si="2"/>
        <v>0</v>
      </c>
      <c r="I57" s="184"/>
      <c r="J57" s="348"/>
      <c r="K57" s="184"/>
      <c r="L57" s="185"/>
    </row>
    <row r="58" spans="2:17" ht="26.25" customHeight="1">
      <c r="B58" s="218"/>
      <c r="C58" s="558" t="s">
        <v>394</v>
      </c>
      <c r="D58" s="220"/>
      <c r="E58" s="220"/>
      <c r="F58" s="220">
        <f>+'Calcul Dommage'!F59</f>
        <v>0</v>
      </c>
      <c r="G58" s="266">
        <f>+'Calcul Dommage'!G59</f>
        <v>0</v>
      </c>
      <c r="H58" s="263">
        <f t="shared" si="2"/>
        <v>0</v>
      </c>
      <c r="I58" s="184"/>
      <c r="J58" s="348"/>
      <c r="K58" s="184"/>
      <c r="L58" s="185"/>
    </row>
    <row r="59" spans="2:17" ht="25.5" customHeight="1" thickBot="1">
      <c r="B59" s="218"/>
      <c r="C59" s="363" t="s">
        <v>279</v>
      </c>
      <c r="D59" s="220"/>
      <c r="E59" s="220"/>
      <c r="F59" s="355">
        <f>+'Calcul Dommage'!F60</f>
        <v>0</v>
      </c>
      <c r="G59" s="267">
        <f>+'Calcul Dommage'!G60</f>
        <v>0</v>
      </c>
      <c r="H59" s="264">
        <f t="shared" si="2"/>
        <v>0</v>
      </c>
      <c r="I59" s="184"/>
      <c r="J59" s="348"/>
      <c r="K59" s="184"/>
      <c r="L59" s="185"/>
    </row>
    <row r="60" spans="2:17" ht="34.5" customHeight="1" thickBot="1">
      <c r="B60" s="218"/>
      <c r="C60" s="303" t="s">
        <v>280</v>
      </c>
      <c r="D60" s="304">
        <f>SUM(D50:D59)</f>
        <v>0</v>
      </c>
      <c r="E60" s="304">
        <f>SUM(E50:E59)</f>
        <v>0</v>
      </c>
      <c r="F60" s="304">
        <f>SUM(F50:F59)</f>
        <v>0</v>
      </c>
      <c r="G60" s="304">
        <f>SUM(G50:G59)</f>
        <v>0</v>
      </c>
      <c r="H60" s="305">
        <f>SUM(H50:H59)</f>
        <v>0</v>
      </c>
      <c r="I60" s="184"/>
      <c r="J60" s="184"/>
      <c r="K60" s="184"/>
      <c r="L60" s="185"/>
    </row>
    <row r="61" spans="2:17" ht="30" customHeight="1">
      <c r="B61" s="218"/>
      <c r="C61" s="184"/>
      <c r="D61" s="184"/>
      <c r="E61" s="184"/>
      <c r="F61" s="184"/>
      <c r="G61" s="184"/>
      <c r="H61" s="184"/>
      <c r="I61" s="184"/>
      <c r="J61" s="184"/>
      <c r="K61" s="184"/>
      <c r="L61" s="185"/>
      <c r="N61" s="696"/>
      <c r="O61" s="696"/>
      <c r="P61" s="696"/>
      <c r="Q61" s="696"/>
    </row>
    <row r="62" spans="2:17" ht="65.45" customHeight="1">
      <c r="B62" s="204"/>
      <c r="C62" s="211" t="s">
        <v>64</v>
      </c>
      <c r="D62" s="699"/>
      <c r="E62" s="700"/>
      <c r="F62" s="700"/>
      <c r="G62" s="700"/>
      <c r="H62" s="700"/>
      <c r="I62" s="700"/>
      <c r="J62" s="700"/>
      <c r="K62" s="752"/>
      <c r="L62" s="185"/>
    </row>
    <row r="63" spans="2:17" ht="24.75" customHeight="1">
      <c r="B63" s="204"/>
      <c r="C63" s="212"/>
      <c r="D63" s="312" t="s">
        <v>307</v>
      </c>
      <c r="E63" s="312"/>
      <c r="F63" s="312"/>
      <c r="G63" s="312"/>
      <c r="H63" s="312"/>
      <c r="I63" s="312"/>
      <c r="J63" s="312"/>
      <c r="K63" s="312"/>
      <c r="L63" s="352"/>
    </row>
    <row r="64" spans="2:17" ht="35.25" customHeight="1">
      <c r="B64" s="218"/>
      <c r="C64" s="751" t="s">
        <v>309</v>
      </c>
      <c r="D64" s="751"/>
      <c r="E64" s="751"/>
      <c r="F64" s="751"/>
      <c r="G64" s="751"/>
      <c r="H64" s="751"/>
      <c r="I64" s="751"/>
      <c r="J64" s="751"/>
      <c r="K64" s="751"/>
      <c r="L64" s="185"/>
    </row>
    <row r="65" spans="2:13" ht="35.25" customHeight="1">
      <c r="B65" s="218"/>
      <c r="C65" s="751" t="s">
        <v>342</v>
      </c>
      <c r="D65" s="751"/>
      <c r="E65" s="751"/>
      <c r="F65" s="751"/>
      <c r="G65" s="751"/>
      <c r="H65" s="751"/>
      <c r="I65" s="751"/>
      <c r="J65" s="751"/>
      <c r="K65" s="751"/>
      <c r="L65" s="185"/>
    </row>
    <row r="66" spans="2:13" ht="6" customHeight="1" thickBot="1">
      <c r="B66" s="223"/>
      <c r="C66" s="193"/>
      <c r="D66" s="193"/>
      <c r="E66" s="193"/>
      <c r="F66" s="193"/>
      <c r="G66" s="193"/>
      <c r="H66" s="193"/>
      <c r="I66" s="193"/>
      <c r="J66" s="193"/>
      <c r="K66" s="193"/>
      <c r="L66" s="194"/>
    </row>
    <row r="67" spans="2:13" ht="26.25" customHeight="1" thickBot="1">
      <c r="C67" s="224"/>
      <c r="D67" s="224"/>
      <c r="E67" s="224"/>
      <c r="F67" s="224"/>
      <c r="G67" s="224"/>
      <c r="H67" s="224"/>
      <c r="I67" s="224"/>
      <c r="J67" s="224"/>
      <c r="K67" s="224"/>
      <c r="L67" s="224"/>
    </row>
    <row r="68" spans="2:13" ht="35.450000000000003" customHeight="1" thickBot="1">
      <c r="B68" s="734" t="s">
        <v>317</v>
      </c>
      <c r="C68" s="735"/>
      <c r="D68" s="735"/>
      <c r="E68" s="735"/>
      <c r="F68" s="735"/>
      <c r="G68" s="735"/>
      <c r="H68" s="735"/>
      <c r="I68" s="735"/>
      <c r="J68" s="735"/>
      <c r="K68" s="735"/>
      <c r="L68" s="736"/>
    </row>
    <row r="69" spans="2:13" ht="19.899999999999999" customHeight="1">
      <c r="B69" s="225"/>
      <c r="C69" s="184"/>
      <c r="D69" s="184"/>
      <c r="E69" s="184"/>
      <c r="F69" s="184"/>
      <c r="G69" s="184"/>
      <c r="H69" s="184"/>
      <c r="I69" s="184"/>
      <c r="J69" s="184"/>
      <c r="K69" s="184"/>
      <c r="L69" s="185"/>
    </row>
    <row r="70" spans="2:13" ht="36.6" customHeight="1" thickBot="1">
      <c r="B70" s="225"/>
      <c r="C70" s="184"/>
      <c r="D70" s="496"/>
      <c r="E70" s="497"/>
      <c r="F70" s="574">
        <v>44682</v>
      </c>
      <c r="G70" s="574">
        <v>44713</v>
      </c>
      <c r="H70" s="226" t="s">
        <v>63</v>
      </c>
      <c r="I70" s="184"/>
      <c r="J70" s="184"/>
      <c r="K70" s="184"/>
      <c r="L70" s="185"/>
    </row>
    <row r="71" spans="2:13" ht="24.75" customHeight="1" thickBot="1">
      <c r="B71" s="225"/>
      <c r="C71" s="184"/>
      <c r="D71" s="222"/>
      <c r="E71" s="222"/>
      <c r="F71" s="222">
        <f>F25+F38-F60</f>
        <v>0</v>
      </c>
      <c r="G71" s="222">
        <f>G25+G38-G60</f>
        <v>0</v>
      </c>
      <c r="H71" s="227">
        <f>H25+H38-H60</f>
        <v>0</v>
      </c>
      <c r="I71" s="184"/>
      <c r="J71" s="184"/>
      <c r="K71" s="184"/>
      <c r="L71" s="185"/>
    </row>
    <row r="72" spans="2:13" ht="19.899999999999999" customHeight="1" thickBot="1">
      <c r="B72" s="225"/>
      <c r="C72" s="184"/>
      <c r="D72" s="184"/>
      <c r="E72" s="184"/>
      <c r="F72" s="184"/>
      <c r="G72" s="184"/>
      <c r="H72" s="184"/>
      <c r="I72" s="184"/>
      <c r="J72" s="184"/>
      <c r="K72" s="184"/>
      <c r="L72" s="185"/>
    </row>
    <row r="73" spans="2:13" ht="25.5" customHeight="1" thickBot="1">
      <c r="B73" s="225"/>
      <c r="C73" s="228"/>
      <c r="D73" s="229"/>
      <c r="E73" s="184"/>
      <c r="F73" s="184"/>
      <c r="G73" s="230" t="s">
        <v>282</v>
      </c>
      <c r="H73" s="231">
        <f>IF(H71&gt;0,H71,0)</f>
        <v>0</v>
      </c>
      <c r="I73" s="184"/>
      <c r="J73" s="184"/>
      <c r="K73" s="184"/>
      <c r="L73" s="185"/>
    </row>
    <row r="74" spans="2:13" ht="27" thickBot="1">
      <c r="B74" s="225"/>
      <c r="C74" s="232"/>
      <c r="D74" s="229"/>
      <c r="E74" s="229"/>
      <c r="F74" s="229"/>
      <c r="G74" s="184"/>
      <c r="H74" s="233"/>
      <c r="I74" s="184"/>
      <c r="J74" s="184"/>
      <c r="K74" s="184"/>
      <c r="L74" s="185"/>
    </row>
    <row r="75" spans="2:13" ht="24" thickBot="1">
      <c r="B75" s="225"/>
      <c r="C75" s="184"/>
      <c r="D75" s="184"/>
      <c r="E75" s="184"/>
      <c r="F75" s="184"/>
      <c r="G75" s="230" t="s">
        <v>208</v>
      </c>
      <c r="H75" s="231">
        <f>ROUND((H73*0.8),0)</f>
        <v>0</v>
      </c>
      <c r="I75" s="184"/>
      <c r="J75" s="184"/>
      <c r="K75" s="184"/>
      <c r="L75" s="185"/>
    </row>
    <row r="76" spans="2:13" ht="25.5">
      <c r="B76" s="225"/>
      <c r="C76" s="234"/>
      <c r="D76" s="234"/>
      <c r="E76" s="234"/>
      <c r="F76" s="234"/>
      <c r="G76" s="235"/>
      <c r="H76" s="235"/>
      <c r="I76" s="184"/>
      <c r="J76" s="236"/>
      <c r="K76" s="184"/>
      <c r="L76" s="185"/>
    </row>
    <row r="77" spans="2:13" ht="15" thickBot="1">
      <c r="B77" s="237"/>
      <c r="C77" s="193"/>
      <c r="D77" s="193"/>
      <c r="E77" s="193"/>
      <c r="F77" s="193"/>
      <c r="G77" s="193"/>
      <c r="H77" s="193"/>
      <c r="I77" s="193"/>
      <c r="J77" s="193"/>
      <c r="K77" s="193"/>
      <c r="L77" s="194"/>
    </row>
    <row r="78" spans="2:13" ht="26.25" customHeight="1" thickBot="1"/>
    <row r="79" spans="2:13" ht="35.450000000000003" customHeight="1" thickBot="1">
      <c r="B79" s="734" t="s">
        <v>316</v>
      </c>
      <c r="C79" s="735"/>
      <c r="D79" s="735"/>
      <c r="E79" s="735"/>
      <c r="F79" s="735"/>
      <c r="G79" s="735"/>
      <c r="H79" s="735"/>
      <c r="I79" s="735"/>
      <c r="J79" s="735"/>
      <c r="K79" s="735"/>
      <c r="L79" s="736"/>
    </row>
    <row r="80" spans="2:13" s="240" customFormat="1" ht="19.899999999999999" customHeight="1">
      <c r="B80" s="238"/>
      <c r="C80" s="239"/>
      <c r="D80" s="239"/>
      <c r="E80" s="239"/>
      <c r="F80" s="239"/>
      <c r="G80" s="239"/>
      <c r="H80" s="239"/>
      <c r="I80" s="239"/>
      <c r="J80" s="239"/>
      <c r="K80" s="239"/>
      <c r="L80" s="241"/>
      <c r="M80" s="173"/>
    </row>
    <row r="81" spans="2:13" s="240" customFormat="1" ht="46.5" customHeight="1">
      <c r="B81" s="238"/>
      <c r="C81" s="239"/>
      <c r="D81" s="239"/>
      <c r="E81" s="239"/>
      <c r="F81" s="239"/>
      <c r="G81" s="366" t="s">
        <v>284</v>
      </c>
      <c r="H81" s="366" t="s">
        <v>283</v>
      </c>
      <c r="I81" s="680" t="s">
        <v>446</v>
      </c>
      <c r="J81" s="680"/>
      <c r="K81" s="242" t="s">
        <v>313</v>
      </c>
      <c r="L81" s="241"/>
      <c r="M81" s="173"/>
    </row>
    <row r="82" spans="2:13" s="240" customFormat="1" ht="34.5" customHeight="1">
      <c r="B82" s="238"/>
      <c r="C82" s="745" t="s">
        <v>353</v>
      </c>
      <c r="D82" s="746"/>
      <c r="E82" s="746"/>
      <c r="F82" s="747"/>
      <c r="G82" s="320">
        <f>+'Calcul Dommage'!G83</f>
        <v>0</v>
      </c>
      <c r="H82" s="320">
        <f>+'Calcul Dommage'!H83</f>
        <v>0</v>
      </c>
      <c r="I82" s="753"/>
      <c r="J82" s="754"/>
      <c r="K82" s="243">
        <f>(G82+H82)/2</f>
        <v>0</v>
      </c>
      <c r="L82" s="241"/>
    </row>
    <row r="83" spans="2:13" s="240" customFormat="1" ht="34.5" customHeight="1">
      <c r="B83" s="238"/>
      <c r="C83" s="745" t="s">
        <v>354</v>
      </c>
      <c r="D83" s="746"/>
      <c r="E83" s="746"/>
      <c r="F83" s="747"/>
      <c r="G83" s="321">
        <f>+'Calcul Dommage'!G84</f>
        <v>0</v>
      </c>
      <c r="H83" s="321">
        <f>+'Calcul Dommage'!H84</f>
        <v>0</v>
      </c>
      <c r="I83" s="755"/>
      <c r="J83" s="756"/>
      <c r="K83" s="244">
        <f>(G83+H83)/2</f>
        <v>0</v>
      </c>
      <c r="L83" s="241"/>
    </row>
    <row r="84" spans="2:13" s="240" customFormat="1" ht="12.75">
      <c r="B84" s="238"/>
      <c r="C84" s="245"/>
      <c r="D84" s="245"/>
      <c r="E84" s="245"/>
      <c r="F84" s="245"/>
      <c r="G84" s="245"/>
      <c r="H84" s="246"/>
      <c r="I84" s="246"/>
      <c r="J84" s="239"/>
      <c r="K84" s="239"/>
      <c r="L84" s="241"/>
    </row>
    <row r="85" spans="2:13" s="240" customFormat="1" ht="31.5" customHeight="1">
      <c r="B85" s="238"/>
      <c r="C85" s="239"/>
      <c r="D85" s="247" t="s">
        <v>285</v>
      </c>
      <c r="E85" s="247"/>
      <c r="F85" s="247"/>
      <c r="G85" s="247"/>
      <c r="H85" s="246"/>
      <c r="I85" s="246"/>
      <c r="J85" s="239"/>
      <c r="K85" s="239"/>
      <c r="L85" s="241"/>
    </row>
    <row r="86" spans="2:13" s="240" customFormat="1" ht="33.75" customHeight="1">
      <c r="B86" s="238"/>
      <c r="C86" s="239"/>
      <c r="D86" s="748" t="s">
        <v>312</v>
      </c>
      <c r="E86" s="749"/>
      <c r="F86" s="749"/>
      <c r="G86" s="749"/>
      <c r="H86" s="749"/>
      <c r="I86" s="749"/>
      <c r="J86" s="750"/>
      <c r="K86" s="248">
        <f>K83/12</f>
        <v>0</v>
      </c>
      <c r="L86" s="241"/>
    </row>
    <row r="87" spans="2:13" ht="15" thickBot="1">
      <c r="B87" s="237"/>
      <c r="C87" s="193"/>
      <c r="D87" s="193"/>
      <c r="E87" s="193"/>
      <c r="F87" s="193"/>
      <c r="G87" s="193"/>
      <c r="H87" s="193"/>
      <c r="I87" s="193"/>
      <c r="J87" s="193"/>
      <c r="K87" s="193"/>
      <c r="L87" s="194"/>
    </row>
    <row r="88" spans="2:13" ht="26.25" customHeight="1" thickBot="1"/>
    <row r="89" spans="2:13" ht="26.25">
      <c r="B89" s="734" t="s">
        <v>341</v>
      </c>
      <c r="C89" s="735"/>
      <c r="D89" s="735"/>
      <c r="E89" s="735"/>
      <c r="F89" s="735"/>
      <c r="G89" s="735"/>
      <c r="H89" s="735"/>
      <c r="I89" s="735"/>
      <c r="J89" s="735"/>
      <c r="K89" s="735"/>
      <c r="L89" s="736"/>
    </row>
    <row r="90" spans="2:13">
      <c r="B90" s="225"/>
      <c r="C90" s="249"/>
      <c r="D90" s="249"/>
      <c r="E90" s="249"/>
      <c r="F90" s="249"/>
      <c r="G90" s="249"/>
      <c r="H90" s="249"/>
      <c r="I90" s="249"/>
      <c r="J90" s="249"/>
      <c r="K90" s="249"/>
      <c r="L90" s="185"/>
    </row>
    <row r="91" spans="2:13" ht="15">
      <c r="B91" s="225"/>
      <c r="C91" s="249"/>
      <c r="D91" s="249"/>
      <c r="E91" s="249"/>
      <c r="F91" s="249"/>
      <c r="G91" s="249"/>
      <c r="H91" s="250" t="s">
        <v>142</v>
      </c>
      <c r="I91" s="576"/>
      <c r="J91" s="141">
        <v>2021</v>
      </c>
      <c r="K91" s="141">
        <v>2022</v>
      </c>
      <c r="L91" s="185"/>
    </row>
    <row r="92" spans="2:13" ht="15" thickBot="1">
      <c r="B92" s="225"/>
      <c r="C92" s="251"/>
      <c r="D92" s="251"/>
      <c r="E92" s="251"/>
      <c r="F92" s="251"/>
      <c r="G92" s="251"/>
      <c r="H92" s="184"/>
      <c r="I92" s="577"/>
      <c r="J92" s="63"/>
      <c r="K92" s="63"/>
      <c r="L92" s="185"/>
    </row>
    <row r="93" spans="2:13">
      <c r="B93" s="225"/>
      <c r="C93" s="251"/>
      <c r="D93" s="251"/>
      <c r="E93" s="251"/>
      <c r="F93" s="251"/>
      <c r="G93" s="251"/>
      <c r="H93" s="252" t="s">
        <v>301</v>
      </c>
      <c r="I93" s="579"/>
      <c r="J93" s="455">
        <f>Demande!L198</f>
        <v>0</v>
      </c>
      <c r="K93" s="327">
        <f>Demande!L199</f>
        <v>0</v>
      </c>
      <c r="L93" s="185"/>
    </row>
    <row r="94" spans="2:13">
      <c r="B94" s="225"/>
      <c r="C94" s="251"/>
      <c r="D94" s="251"/>
      <c r="E94" s="251"/>
      <c r="F94" s="251"/>
      <c r="G94" s="251"/>
      <c r="H94" s="252" t="s">
        <v>140</v>
      </c>
      <c r="I94" s="579"/>
      <c r="J94" s="456">
        <f>Demande!L203</f>
        <v>0</v>
      </c>
      <c r="K94" s="328">
        <f>Demande!L204</f>
        <v>0</v>
      </c>
      <c r="L94" s="185"/>
    </row>
    <row r="95" spans="2:13">
      <c r="B95" s="225"/>
      <c r="C95" s="251"/>
      <c r="D95" s="251"/>
      <c r="E95" s="251"/>
      <c r="F95" s="251"/>
      <c r="G95" s="251"/>
      <c r="H95" s="252" t="s">
        <v>302</v>
      </c>
      <c r="I95" s="579"/>
      <c r="J95" s="456">
        <f>Demande!L211</f>
        <v>0</v>
      </c>
      <c r="K95" s="328">
        <f>Demande!L212</f>
        <v>0</v>
      </c>
      <c r="L95" s="185"/>
    </row>
    <row r="96" spans="2:13">
      <c r="B96" s="225"/>
      <c r="C96" s="254"/>
      <c r="D96" s="254"/>
      <c r="E96" s="254"/>
      <c r="F96" s="254"/>
      <c r="G96" s="254"/>
      <c r="H96" s="252" t="s">
        <v>169</v>
      </c>
      <c r="I96" s="579"/>
      <c r="J96" s="456">
        <f>Demande!L222</f>
        <v>0</v>
      </c>
      <c r="K96" s="328">
        <f>Demande!L223</f>
        <v>0</v>
      </c>
      <c r="L96" s="185"/>
    </row>
    <row r="97" spans="2:12">
      <c r="B97" s="225"/>
      <c r="C97" s="254"/>
      <c r="D97" s="254"/>
      <c r="E97" s="254"/>
      <c r="F97" s="254"/>
      <c r="G97" s="254"/>
      <c r="H97" s="252" t="s">
        <v>141</v>
      </c>
      <c r="I97" s="579"/>
      <c r="J97" s="456">
        <f>Demande!L217</f>
        <v>0</v>
      </c>
      <c r="K97" s="328">
        <f>Demande!L218</f>
        <v>0</v>
      </c>
      <c r="L97" s="185"/>
    </row>
    <row r="98" spans="2:12">
      <c r="B98" s="225"/>
      <c r="C98" s="254"/>
      <c r="D98" s="254"/>
      <c r="E98" s="254"/>
      <c r="F98" s="254"/>
      <c r="G98" s="254"/>
      <c r="H98" s="292" t="s">
        <v>166</v>
      </c>
      <c r="I98" s="579"/>
      <c r="J98" s="456">
        <f>Demande!L227</f>
        <v>0</v>
      </c>
      <c r="K98" s="328">
        <f>Demande!L228</f>
        <v>0</v>
      </c>
      <c r="L98" s="185"/>
    </row>
    <row r="99" spans="2:12">
      <c r="B99" s="225"/>
      <c r="C99" s="184"/>
      <c r="D99" s="184"/>
      <c r="E99" s="184"/>
      <c r="F99" s="184"/>
      <c r="G99" s="184"/>
      <c r="H99" s="253" t="s">
        <v>303</v>
      </c>
      <c r="I99" s="579"/>
      <c r="J99" s="456">
        <f>Demande!L235</f>
        <v>0</v>
      </c>
      <c r="K99" s="328">
        <f>Demande!L236</f>
        <v>0</v>
      </c>
      <c r="L99" s="185"/>
    </row>
    <row r="100" spans="2:12">
      <c r="B100" s="225"/>
      <c r="C100" s="184"/>
      <c r="D100" s="184"/>
      <c r="E100" s="184"/>
      <c r="F100" s="184"/>
      <c r="G100" s="184"/>
      <c r="H100" s="253" t="s">
        <v>304</v>
      </c>
      <c r="I100" s="579"/>
      <c r="J100" s="456">
        <f>Demande!L243</f>
        <v>0</v>
      </c>
      <c r="K100" s="328">
        <f>Demande!L244</f>
        <v>0</v>
      </c>
      <c r="L100" s="185"/>
    </row>
    <row r="101" spans="2:12">
      <c r="B101" s="225"/>
      <c r="C101" s="184"/>
      <c r="D101" s="184"/>
      <c r="E101" s="184"/>
      <c r="F101" s="184"/>
      <c r="G101" s="184"/>
      <c r="H101" s="253"/>
      <c r="I101" s="579"/>
      <c r="J101" s="290"/>
      <c r="K101" s="291"/>
      <c r="L101" s="185"/>
    </row>
    <row r="102" spans="2:12" ht="15.75" thickBot="1">
      <c r="B102" s="225"/>
      <c r="C102" s="255"/>
      <c r="D102" s="255"/>
      <c r="E102" s="255"/>
      <c r="F102" s="255"/>
      <c r="G102" s="255"/>
      <c r="H102" s="256" t="s">
        <v>143</v>
      </c>
      <c r="I102" s="579"/>
      <c r="J102" s="290"/>
      <c r="K102" s="291"/>
      <c r="L102" s="185"/>
    </row>
    <row r="103" spans="2:12" ht="21" customHeight="1" thickBot="1">
      <c r="B103" s="225"/>
      <c r="C103" s="255"/>
      <c r="D103" s="255"/>
      <c r="E103" s="255"/>
      <c r="F103" s="255"/>
      <c r="G103" s="255"/>
      <c r="H103" s="250" t="s">
        <v>144</v>
      </c>
      <c r="I103" s="580"/>
      <c r="J103" s="293">
        <f>SUM(J93:J102)</f>
        <v>0</v>
      </c>
      <c r="K103" s="294">
        <f>SUM(K93:K102)</f>
        <v>0</v>
      </c>
      <c r="L103" s="185"/>
    </row>
    <row r="104" spans="2:12">
      <c r="B104" s="225"/>
      <c r="C104" s="249"/>
      <c r="D104" s="249"/>
      <c r="E104" s="249"/>
      <c r="F104" s="249"/>
      <c r="G104" s="249"/>
      <c r="H104" s="249"/>
      <c r="I104" s="578"/>
      <c r="J104" s="249"/>
      <c r="K104" s="249"/>
      <c r="L104" s="185"/>
    </row>
    <row r="105" spans="2:12">
      <c r="B105" s="225"/>
      <c r="C105" s="184"/>
      <c r="D105" s="357" t="s">
        <v>305</v>
      </c>
      <c r="E105" s="184"/>
      <c r="F105" s="184"/>
      <c r="G105" s="184"/>
      <c r="H105" s="184"/>
      <c r="I105" s="184"/>
      <c r="J105" s="184"/>
      <c r="K105" s="184"/>
      <c r="L105" s="185"/>
    </row>
    <row r="106" spans="2:12" ht="15" thickBot="1">
      <c r="B106" s="237"/>
      <c r="C106" s="257"/>
      <c r="D106" s="257"/>
      <c r="E106" s="257"/>
      <c r="F106" s="257"/>
      <c r="G106" s="257"/>
      <c r="H106" s="257"/>
      <c r="I106" s="257"/>
      <c r="J106" s="257"/>
      <c r="K106" s="257"/>
      <c r="L106" s="194"/>
    </row>
    <row r="107" spans="2:12" ht="26.25" customHeight="1" thickBot="1"/>
    <row r="108" spans="2:12" ht="26.25" customHeight="1" thickBot="1">
      <c r="B108" s="734" t="s">
        <v>65</v>
      </c>
      <c r="C108" s="735"/>
      <c r="D108" s="735"/>
      <c r="E108" s="735"/>
      <c r="F108" s="735"/>
      <c r="G108" s="735"/>
      <c r="H108" s="735"/>
      <c r="I108" s="735"/>
      <c r="J108" s="735"/>
      <c r="K108" s="735"/>
      <c r="L108" s="736"/>
    </row>
    <row r="109" spans="2:12" ht="28.5" customHeight="1">
      <c r="B109" s="279"/>
      <c r="C109" s="280"/>
      <c r="D109" s="273"/>
      <c r="E109" s="273"/>
      <c r="F109" s="273"/>
      <c r="G109" s="273"/>
      <c r="H109" s="273"/>
      <c r="I109" s="273"/>
      <c r="J109" s="273"/>
      <c r="K109" s="273"/>
      <c r="L109" s="274"/>
    </row>
    <row r="110" spans="2:12" ht="11.25" customHeight="1">
      <c r="B110" s="281"/>
      <c r="C110" s="282"/>
      <c r="D110" s="275"/>
      <c r="E110" s="275"/>
      <c r="F110" s="275"/>
      <c r="G110" s="275"/>
      <c r="H110" s="275"/>
      <c r="I110" s="275"/>
      <c r="J110" s="275"/>
      <c r="K110" s="275"/>
      <c r="L110" s="276"/>
    </row>
    <row r="111" spans="2:12" ht="14.45" customHeight="1">
      <c r="B111" s="281"/>
      <c r="C111" s="282"/>
      <c r="D111" s="275"/>
      <c r="E111" s="275"/>
      <c r="F111" s="275"/>
      <c r="G111" s="275"/>
      <c r="H111" s="275"/>
      <c r="I111" s="275"/>
      <c r="J111" s="275"/>
      <c r="K111" s="275"/>
      <c r="L111" s="276"/>
    </row>
    <row r="112" spans="2:12" ht="14.45" customHeight="1">
      <c r="B112" s="281"/>
      <c r="C112" s="282"/>
      <c r="D112" s="275"/>
      <c r="E112" s="275"/>
      <c r="F112" s="275"/>
      <c r="G112" s="275"/>
      <c r="H112" s="275"/>
      <c r="I112" s="275"/>
      <c r="J112" s="275"/>
      <c r="K112" s="275"/>
      <c r="L112" s="276"/>
    </row>
    <row r="113" spans="2:12" ht="14.45" customHeight="1">
      <c r="B113" s="281"/>
      <c r="C113" s="282"/>
      <c r="D113" s="275"/>
      <c r="E113" s="275"/>
      <c r="F113" s="275"/>
      <c r="G113" s="275"/>
      <c r="H113" s="275"/>
      <c r="I113" s="275"/>
      <c r="J113" s="275"/>
      <c r="K113" s="275"/>
      <c r="L113" s="276"/>
    </row>
    <row r="114" spans="2:12" ht="14.45" customHeight="1">
      <c r="B114" s="281"/>
      <c r="C114" s="282"/>
      <c r="D114" s="275"/>
      <c r="E114" s="275"/>
      <c r="F114" s="275"/>
      <c r="G114" s="275"/>
      <c r="H114" s="275"/>
      <c r="I114" s="275"/>
      <c r="J114" s="275"/>
      <c r="K114" s="275"/>
      <c r="L114" s="276"/>
    </row>
    <row r="115" spans="2:12" ht="14.45" customHeight="1">
      <c r="B115" s="281"/>
      <c r="C115" s="282"/>
      <c r="D115" s="275"/>
      <c r="E115" s="275"/>
      <c r="F115" s="275"/>
      <c r="G115" s="275"/>
      <c r="H115" s="275"/>
      <c r="I115" s="275"/>
      <c r="J115" s="275"/>
      <c r="K115" s="275"/>
      <c r="L115" s="276"/>
    </row>
    <row r="116" spans="2:12" ht="14.45" customHeight="1">
      <c r="B116" s="281"/>
      <c r="C116" s="282"/>
      <c r="D116" s="275"/>
      <c r="E116" s="275"/>
      <c r="F116" s="275"/>
      <c r="G116" s="275"/>
      <c r="H116" s="275"/>
      <c r="I116" s="275"/>
      <c r="J116" s="275"/>
      <c r="K116" s="275"/>
      <c r="L116" s="276"/>
    </row>
    <row r="117" spans="2:12" ht="14.45" customHeight="1">
      <c r="B117" s="281"/>
      <c r="C117" s="282"/>
      <c r="D117" s="275"/>
      <c r="E117" s="275"/>
      <c r="F117" s="275"/>
      <c r="G117" s="275"/>
      <c r="H117" s="275"/>
      <c r="I117" s="275"/>
      <c r="J117" s="275"/>
      <c r="K117" s="275"/>
      <c r="L117" s="276"/>
    </row>
    <row r="118" spans="2:12" ht="14.45" customHeight="1">
      <c r="B118" s="281"/>
      <c r="C118" s="282"/>
      <c r="D118" s="275"/>
      <c r="E118" s="275"/>
      <c r="F118" s="275"/>
      <c r="G118" s="275"/>
      <c r="H118" s="275"/>
      <c r="I118" s="275"/>
      <c r="J118" s="275"/>
      <c r="K118" s="275"/>
      <c r="L118" s="276"/>
    </row>
    <row r="119" spans="2:12" ht="15" customHeight="1" thickBot="1">
      <c r="B119" s="283"/>
      <c r="C119" s="284"/>
      <c r="D119" s="277"/>
      <c r="E119" s="277"/>
      <c r="F119" s="277"/>
      <c r="G119" s="277"/>
      <c r="H119" s="277"/>
      <c r="I119" s="277"/>
      <c r="J119" s="277"/>
      <c r="K119" s="277"/>
      <c r="L119" s="278"/>
    </row>
  </sheetData>
  <sheetProtection pivotTables="0"/>
  <mergeCells count="24">
    <mergeCell ref="I82:J82"/>
    <mergeCell ref="C83:F83"/>
    <mergeCell ref="I83:J83"/>
    <mergeCell ref="N61:Q61"/>
    <mergeCell ref="D62:K62"/>
    <mergeCell ref="C64:K64"/>
    <mergeCell ref="B108:L108"/>
    <mergeCell ref="B23:C23"/>
    <mergeCell ref="B28:C28"/>
    <mergeCell ref="D86:J86"/>
    <mergeCell ref="B89:L89"/>
    <mergeCell ref="B68:L68"/>
    <mergeCell ref="B79:L79"/>
    <mergeCell ref="I81:J81"/>
    <mergeCell ref="C82:F82"/>
    <mergeCell ref="C65:K65"/>
    <mergeCell ref="D40:K40"/>
    <mergeCell ref="D41:K41"/>
    <mergeCell ref="B45:L45"/>
    <mergeCell ref="B14:L14"/>
    <mergeCell ref="C16:J16"/>
    <mergeCell ref="C17:K17"/>
    <mergeCell ref="C18:J18"/>
    <mergeCell ref="B20:L20"/>
  </mergeCells>
  <pageMargins left="0.70866141732283472" right="0.70866141732283472" top="0.74803149606299213" bottom="0.74803149606299213" header="0.31496062992125984" footer="0.31496062992125984"/>
  <pageSetup paperSize="8" scale="3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sheetPr>
  <dimension ref="A2:N117"/>
  <sheetViews>
    <sheetView zoomScaleNormal="100" workbookViewId="0">
      <selection activeCell="G85" sqref="G85:M85"/>
    </sheetView>
  </sheetViews>
  <sheetFormatPr baseColWidth="10" defaultColWidth="8.85546875" defaultRowHeight="12.75"/>
  <cols>
    <col min="1" max="1" width="3.140625" style="36" customWidth="1"/>
    <col min="2" max="2" width="58" style="36" customWidth="1"/>
    <col min="3" max="3" width="4.5703125" style="36" customWidth="1"/>
    <col min="4" max="4" width="14.28515625" style="36" customWidth="1"/>
    <col min="5" max="5" width="15" style="36" customWidth="1"/>
    <col min="6" max="6" width="14.140625" style="36" customWidth="1"/>
    <col min="7" max="8" width="12.7109375" style="36" customWidth="1"/>
    <col min="9" max="9" width="14.140625" style="36" customWidth="1"/>
    <col min="10" max="10" width="26.28515625" style="36" customWidth="1"/>
    <col min="11" max="11" width="2.85546875" style="36" customWidth="1"/>
    <col min="12" max="12" width="17.42578125" style="36" customWidth="1"/>
    <col min="13" max="13" width="18.85546875" style="36" customWidth="1"/>
    <col min="14" max="16384" width="8.85546875" style="36"/>
  </cols>
  <sheetData>
    <row r="2" spans="1:14" ht="18.75">
      <c r="B2" s="371" t="s">
        <v>209</v>
      </c>
      <c r="C2" s="371"/>
    </row>
    <row r="4" spans="1:14" ht="15">
      <c r="D4" s="372" t="s">
        <v>210</v>
      </c>
      <c r="E4" s="372"/>
      <c r="F4" s="372"/>
      <c r="G4" s="373"/>
      <c r="H4" s="374"/>
      <c r="J4" s="375" t="s">
        <v>358</v>
      </c>
      <c r="K4" s="375"/>
      <c r="L4" s="376"/>
    </row>
    <row r="5" spans="1:14" ht="15">
      <c r="D5" s="372"/>
      <c r="E5" s="372"/>
      <c r="F5" s="372"/>
      <c r="G5" s="377"/>
      <c r="J5" s="375" t="s">
        <v>359</v>
      </c>
      <c r="K5" s="375"/>
      <c r="L5" s="376"/>
    </row>
    <row r="6" spans="1:14" ht="15">
      <c r="D6" s="372" t="s">
        <v>211</v>
      </c>
      <c r="E6" s="372"/>
      <c r="F6" s="372"/>
      <c r="G6" s="378"/>
      <c r="H6" s="379"/>
    </row>
    <row r="7" spans="1:14" ht="15">
      <c r="D7" s="372"/>
      <c r="E7" s="372"/>
      <c r="F7" s="372"/>
      <c r="G7" s="377"/>
      <c r="H7" s="379"/>
    </row>
    <row r="8" spans="1:14" s="24" customFormat="1" ht="15">
      <c r="A8" s="380"/>
      <c r="B8" s="380"/>
      <c r="C8" s="380"/>
      <c r="D8" s="381" t="s">
        <v>360</v>
      </c>
      <c r="E8" s="381"/>
      <c r="G8" s="382"/>
      <c r="H8" s="380"/>
      <c r="I8" s="380"/>
      <c r="J8" s="380"/>
      <c r="K8" s="380"/>
    </row>
    <row r="9" spans="1:14" s="24" customFormat="1" ht="15">
      <c r="A9" s="380"/>
      <c r="B9" s="380"/>
      <c r="C9" s="380"/>
      <c r="D9" s="381"/>
      <c r="E9" s="381"/>
      <c r="F9" s="380"/>
      <c r="G9" s="380"/>
      <c r="H9" s="380"/>
      <c r="I9" s="380"/>
      <c r="J9" s="380"/>
      <c r="K9" s="380"/>
    </row>
    <row r="10" spans="1:14" s="24" customFormat="1" ht="15">
      <c r="A10" s="380"/>
      <c r="B10" s="380"/>
      <c r="C10" s="380"/>
      <c r="D10" s="381" t="s">
        <v>361</v>
      </c>
      <c r="E10" s="381"/>
      <c r="G10" s="383" t="str">
        <f>D110</f>
        <v>A) en attente</v>
      </c>
      <c r="H10" s="384"/>
      <c r="I10" s="384"/>
      <c r="J10" s="380"/>
      <c r="K10" s="380"/>
    </row>
    <row r="11" spans="1:14" s="24" customFormat="1" ht="15.75" thickBot="1">
      <c r="A11" s="380"/>
      <c r="B11" s="380"/>
      <c r="C11" s="380"/>
      <c r="D11" s="381"/>
      <c r="E11" s="381"/>
      <c r="G11" s="385"/>
      <c r="H11" s="384"/>
      <c r="I11" s="384"/>
      <c r="J11" s="380"/>
      <c r="K11" s="380"/>
    </row>
    <row r="12" spans="1:14" ht="15">
      <c r="B12" s="386" t="s">
        <v>212</v>
      </c>
      <c r="C12" s="387"/>
      <c r="D12" s="388"/>
      <c r="E12" s="388"/>
      <c r="F12" s="388"/>
      <c r="G12" s="388"/>
      <c r="H12" s="388"/>
      <c r="I12" s="389"/>
      <c r="J12" s="389"/>
      <c r="K12" s="389"/>
      <c r="L12" s="390"/>
      <c r="M12" s="389"/>
      <c r="N12" s="391"/>
    </row>
    <row r="13" spans="1:14" ht="15">
      <c r="B13" s="392"/>
      <c r="C13" s="393"/>
      <c r="D13" s="394"/>
      <c r="E13" s="394"/>
      <c r="F13" s="394"/>
      <c r="N13" s="395"/>
    </row>
    <row r="14" spans="1:14" ht="15">
      <c r="B14" s="396"/>
      <c r="D14" s="397">
        <v>2018</v>
      </c>
      <c r="E14" s="397">
        <v>2019</v>
      </c>
      <c r="F14" s="397">
        <v>2020</v>
      </c>
      <c r="G14" s="397">
        <v>2021</v>
      </c>
      <c r="H14" s="397"/>
      <c r="N14" s="395"/>
    </row>
    <row r="15" spans="1:14">
      <c r="B15" s="398" t="s">
        <v>213</v>
      </c>
      <c r="C15" s="399"/>
      <c r="D15" s="400"/>
      <c r="E15" s="400"/>
      <c r="F15" s="400"/>
      <c r="G15" s="400"/>
      <c r="N15" s="395"/>
    </row>
    <row r="16" spans="1:14" ht="15">
      <c r="B16" s="396"/>
      <c r="J16" s="763" t="s">
        <v>362</v>
      </c>
      <c r="K16" s="764"/>
      <c r="L16" s="765"/>
      <c r="N16" s="395"/>
    </row>
    <row r="17" spans="2:14" ht="15">
      <c r="B17" s="401" t="s">
        <v>214</v>
      </c>
      <c r="C17" s="402"/>
      <c r="D17" s="403"/>
      <c r="E17" s="403"/>
      <c r="F17" s="403"/>
      <c r="G17" s="403"/>
      <c r="H17" s="404"/>
      <c r="I17" s="405"/>
      <c r="J17" s="757"/>
      <c r="K17" s="758"/>
      <c r="L17" s="759"/>
      <c r="N17" s="406"/>
    </row>
    <row r="18" spans="2:14" ht="15">
      <c r="B18" s="407" t="s">
        <v>363</v>
      </c>
      <c r="C18" s="408"/>
      <c r="D18" s="409"/>
      <c r="E18" s="409"/>
      <c r="F18" s="409"/>
      <c r="G18" s="409"/>
      <c r="H18" s="404"/>
      <c r="I18" s="410"/>
      <c r="J18" s="766"/>
      <c r="K18" s="767"/>
      <c r="L18" s="768"/>
      <c r="N18" s="406"/>
    </row>
    <row r="19" spans="2:14" ht="15">
      <c r="B19" s="407" t="s">
        <v>215</v>
      </c>
      <c r="C19" s="408"/>
      <c r="D19" s="409"/>
      <c r="E19" s="409"/>
      <c r="F19" s="409"/>
      <c r="G19" s="409"/>
      <c r="H19" s="404"/>
      <c r="I19" s="410"/>
      <c r="J19" s="766"/>
      <c r="K19" s="767"/>
      <c r="L19" s="768"/>
      <c r="N19" s="406"/>
    </row>
    <row r="20" spans="2:14" ht="15">
      <c r="B20" s="407" t="s">
        <v>216</v>
      </c>
      <c r="C20" s="408"/>
      <c r="D20" s="409"/>
      <c r="E20" s="409"/>
      <c r="F20" s="409"/>
      <c r="G20" s="409"/>
      <c r="H20" s="404"/>
      <c r="I20" s="410"/>
      <c r="J20" s="766"/>
      <c r="K20" s="767"/>
      <c r="L20" s="768"/>
      <c r="N20" s="406"/>
    </row>
    <row r="21" spans="2:14" ht="15">
      <c r="B21" s="407" t="s">
        <v>217</v>
      </c>
      <c r="C21" s="408"/>
      <c r="D21" s="409"/>
      <c r="E21" s="409"/>
      <c r="F21" s="409"/>
      <c r="G21" s="409"/>
      <c r="H21" s="404"/>
      <c r="I21" s="410"/>
      <c r="J21" s="760"/>
      <c r="K21" s="761"/>
      <c r="L21" s="762"/>
      <c r="N21" s="406"/>
    </row>
    <row r="22" spans="2:14" ht="15">
      <c r="B22" s="401" t="s">
        <v>364</v>
      </c>
      <c r="C22" s="402"/>
      <c r="D22" s="411">
        <f>SUM(D17:D21)</f>
        <v>0</v>
      </c>
      <c r="E22" s="411">
        <f>SUM(E17:E21)</f>
        <v>0</v>
      </c>
      <c r="F22" s="411">
        <f>SUM(F17:F21)</f>
        <v>0</v>
      </c>
      <c r="G22" s="411">
        <f>SUM(G17:G21)</f>
        <v>0</v>
      </c>
      <c r="H22" s="404"/>
      <c r="I22" s="410"/>
      <c r="J22" s="410"/>
      <c r="K22" s="410"/>
      <c r="L22" s="410"/>
      <c r="N22" s="406"/>
    </row>
    <row r="23" spans="2:14" ht="15">
      <c r="B23" s="412"/>
      <c r="C23" s="372"/>
      <c r="D23" s="413"/>
      <c r="E23" s="413"/>
      <c r="F23" s="413"/>
      <c r="G23" s="413"/>
      <c r="H23" s="404"/>
      <c r="I23" s="410"/>
      <c r="J23" s="763" t="s">
        <v>362</v>
      </c>
      <c r="K23" s="764"/>
      <c r="L23" s="765"/>
      <c r="N23" s="406"/>
    </row>
    <row r="24" spans="2:14" ht="15">
      <c r="B24" s="412" t="s">
        <v>219</v>
      </c>
      <c r="C24" s="372"/>
      <c r="D24" s="409"/>
      <c r="E24" s="409"/>
      <c r="F24" s="409"/>
      <c r="G24" s="409"/>
      <c r="H24" s="404"/>
      <c r="I24" s="410"/>
      <c r="J24" s="769"/>
      <c r="K24" s="770"/>
      <c r="L24" s="771"/>
      <c r="N24" s="406"/>
    </row>
    <row r="25" spans="2:14" ht="15">
      <c r="B25" s="412" t="s">
        <v>365</v>
      </c>
      <c r="C25" s="372"/>
      <c r="D25" s="409"/>
      <c r="E25" s="409"/>
      <c r="F25" s="409"/>
      <c r="G25" s="409"/>
      <c r="H25" s="404"/>
      <c r="I25" s="410"/>
      <c r="J25" s="772"/>
      <c r="K25" s="773"/>
      <c r="L25" s="774"/>
      <c r="N25" s="406"/>
    </row>
    <row r="26" spans="2:14" ht="15">
      <c r="B26" s="412" t="s">
        <v>220</v>
      </c>
      <c r="C26" s="372"/>
      <c r="D26" s="409"/>
      <c r="E26" s="409"/>
      <c r="F26" s="409"/>
      <c r="G26" s="409"/>
      <c r="H26" s="404"/>
      <c r="I26" s="410"/>
      <c r="J26" s="772"/>
      <c r="K26" s="773"/>
      <c r="L26" s="774"/>
      <c r="N26" s="406"/>
    </row>
    <row r="27" spans="2:14" ht="15">
      <c r="B27" s="412" t="s">
        <v>141</v>
      </c>
      <c r="C27" s="372"/>
      <c r="D27" s="409"/>
      <c r="E27" s="409"/>
      <c r="F27" s="409"/>
      <c r="G27" s="409"/>
      <c r="H27" s="404"/>
      <c r="I27" s="410"/>
      <c r="J27" s="772"/>
      <c r="K27" s="773"/>
      <c r="L27" s="774"/>
      <c r="N27" s="406"/>
    </row>
    <row r="28" spans="2:14" ht="15">
      <c r="B28" s="412" t="s">
        <v>221</v>
      </c>
      <c r="C28" s="372"/>
      <c r="D28" s="409"/>
      <c r="E28" s="409"/>
      <c r="F28" s="409"/>
      <c r="G28" s="409"/>
      <c r="H28" s="404"/>
      <c r="I28" s="410"/>
      <c r="J28" s="772"/>
      <c r="K28" s="773"/>
      <c r="L28" s="774"/>
      <c r="N28" s="406"/>
    </row>
    <row r="29" spans="2:14" ht="15">
      <c r="B29" s="412" t="s">
        <v>222</v>
      </c>
      <c r="C29" s="372"/>
      <c r="D29" s="409"/>
      <c r="E29" s="409"/>
      <c r="F29" s="409"/>
      <c r="G29" s="409"/>
      <c r="H29" s="404"/>
      <c r="I29" s="410"/>
      <c r="J29" s="772"/>
      <c r="K29" s="773"/>
      <c r="L29" s="774"/>
      <c r="N29" s="406"/>
    </row>
    <row r="30" spans="2:14" ht="15">
      <c r="B30" s="401" t="s">
        <v>223</v>
      </c>
      <c r="C30" s="402"/>
      <c r="D30" s="414">
        <f>SUM(D24:D29)</f>
        <v>0</v>
      </c>
      <c r="E30" s="414">
        <f>SUM(E24:E29)</f>
        <v>0</v>
      </c>
      <c r="F30" s="414">
        <f>SUM(F24:F29)</f>
        <v>0</v>
      </c>
      <c r="G30" s="414">
        <f>SUM(G24:G29)</f>
        <v>0</v>
      </c>
      <c r="H30" s="404"/>
      <c r="I30" s="410"/>
      <c r="J30" s="775"/>
      <c r="K30" s="776"/>
      <c r="L30" s="777"/>
      <c r="N30" s="395"/>
    </row>
    <row r="31" spans="2:14">
      <c r="B31" s="412"/>
      <c r="C31" s="372"/>
      <c r="D31" s="415"/>
      <c r="E31" s="413"/>
      <c r="F31" s="413"/>
      <c r="G31" s="413"/>
      <c r="H31" s="404"/>
      <c r="I31" s="410"/>
      <c r="J31" s="410"/>
      <c r="K31" s="410"/>
      <c r="N31" s="395"/>
    </row>
    <row r="32" spans="2:14" ht="15">
      <c r="B32" s="401" t="s">
        <v>224</v>
      </c>
      <c r="C32" s="402"/>
      <c r="D32" s="416">
        <f>D22-D30</f>
        <v>0</v>
      </c>
      <c r="E32" s="416">
        <f t="shared" ref="E32:F32" si="0">E22-E30</f>
        <v>0</v>
      </c>
      <c r="F32" s="416">
        <f t="shared" si="0"/>
        <v>0</v>
      </c>
      <c r="G32" s="416">
        <f>G22-G30</f>
        <v>0</v>
      </c>
      <c r="H32" s="404"/>
      <c r="I32" s="410"/>
      <c r="J32" s="410"/>
      <c r="K32" s="410"/>
      <c r="N32" s="395"/>
    </row>
    <row r="33" spans="2:14" ht="15">
      <c r="B33" s="412"/>
      <c r="C33" s="372"/>
      <c r="D33" s="415"/>
      <c r="E33" s="413"/>
      <c r="F33" s="413"/>
      <c r="G33" s="413"/>
      <c r="H33" s="404"/>
      <c r="I33" s="410"/>
      <c r="J33" s="763" t="s">
        <v>362</v>
      </c>
      <c r="K33" s="764"/>
      <c r="L33" s="765"/>
      <c r="N33" s="395"/>
    </row>
    <row r="34" spans="2:14" ht="15">
      <c r="B34" s="401" t="s">
        <v>225</v>
      </c>
      <c r="C34" s="402"/>
      <c r="D34" s="403"/>
      <c r="E34" s="403"/>
      <c r="F34" s="403"/>
      <c r="G34" s="403"/>
      <c r="H34" s="404"/>
      <c r="J34" s="757"/>
      <c r="K34" s="758"/>
      <c r="L34" s="759"/>
      <c r="N34" s="395"/>
    </row>
    <row r="35" spans="2:14" ht="15">
      <c r="B35" s="401"/>
      <c r="C35" s="402"/>
      <c r="D35" s="417"/>
      <c r="E35" s="417"/>
      <c r="F35" s="417"/>
      <c r="G35" s="404"/>
      <c r="H35" s="418"/>
      <c r="J35" s="760"/>
      <c r="K35" s="761"/>
      <c r="L35" s="762"/>
      <c r="N35" s="395"/>
    </row>
    <row r="36" spans="2:14" ht="13.5" thickBot="1">
      <c r="B36" s="419"/>
      <c r="C36" s="420"/>
      <c r="D36" s="420"/>
      <c r="E36" s="420"/>
      <c r="F36" s="420"/>
      <c r="G36" s="420"/>
      <c r="H36" s="420"/>
      <c r="I36" s="420"/>
      <c r="J36" s="420"/>
      <c r="K36" s="420"/>
      <c r="L36" s="420"/>
      <c r="M36" s="420"/>
      <c r="N36" s="421"/>
    </row>
    <row r="37" spans="2:14" ht="13.5" thickBot="1"/>
    <row r="38" spans="2:14" ht="15.75" thickBot="1">
      <c r="B38" s="422"/>
      <c r="C38" s="388"/>
      <c r="D38" s="423"/>
      <c r="E38" s="423"/>
      <c r="F38" s="423"/>
      <c r="G38" s="423"/>
      <c r="H38" s="423"/>
      <c r="I38" s="423"/>
      <c r="J38" s="423"/>
      <c r="K38" s="423"/>
      <c r="L38" s="423"/>
      <c r="M38" s="423"/>
      <c r="N38" s="424"/>
    </row>
    <row r="39" spans="2:14" ht="15">
      <c r="B39" s="422"/>
      <c r="C39" s="388"/>
      <c r="D39" s="423"/>
      <c r="E39" s="423"/>
      <c r="F39" s="423"/>
      <c r="G39" s="423"/>
      <c r="H39" s="423"/>
      <c r="I39" s="423"/>
      <c r="J39" s="423"/>
      <c r="K39" s="423"/>
      <c r="L39" s="423"/>
      <c r="M39" s="423"/>
      <c r="N39" s="424"/>
    </row>
    <row r="40" spans="2:14" ht="15">
      <c r="B40" s="425"/>
      <c r="C40" s="397"/>
      <c r="D40" s="426" t="s">
        <v>366</v>
      </c>
      <c r="E40" s="426" t="s">
        <v>367</v>
      </c>
      <c r="F40" s="426" t="s">
        <v>368</v>
      </c>
      <c r="G40" s="763" t="s">
        <v>369</v>
      </c>
      <c r="H40" s="764"/>
      <c r="I40" s="764"/>
      <c r="J40" s="764"/>
      <c r="K40" s="764"/>
      <c r="L40" s="764"/>
      <c r="M40" s="765"/>
      <c r="N40" s="395"/>
    </row>
    <row r="41" spans="2:14" ht="15">
      <c r="B41" s="425" t="s">
        <v>356</v>
      </c>
      <c r="C41" s="397"/>
      <c r="D41" s="426"/>
      <c r="E41" s="426"/>
      <c r="F41" s="452"/>
      <c r="G41" s="427"/>
      <c r="H41" s="427"/>
      <c r="I41" s="427"/>
      <c r="J41" s="427"/>
      <c r="K41" s="427"/>
      <c r="L41" s="427"/>
      <c r="M41" s="427"/>
      <c r="N41" s="395"/>
    </row>
    <row r="42" spans="2:14" ht="15">
      <c r="B42" s="451" t="s">
        <v>370</v>
      </c>
      <c r="C42" s="429"/>
      <c r="D42" s="430">
        <f>+'Calcul Dommage_BER'!H25</f>
        <v>0</v>
      </c>
      <c r="E42" s="430">
        <f>+'Calcul Dommage'!H26</f>
        <v>0</v>
      </c>
      <c r="F42" s="431">
        <f>+D42-E42</f>
        <v>0</v>
      </c>
      <c r="G42" s="781"/>
      <c r="H42" s="782"/>
      <c r="I42" s="782"/>
      <c r="J42" s="782"/>
      <c r="K42" s="782"/>
      <c r="L42" s="782"/>
      <c r="M42" s="783"/>
      <c r="N42" s="395"/>
    </row>
    <row r="43" spans="2:14" ht="15">
      <c r="B43" s="396"/>
      <c r="C43" s="432"/>
      <c r="J43" s="433"/>
      <c r="K43" s="433"/>
      <c r="N43" s="395"/>
    </row>
    <row r="44" spans="2:14" ht="15">
      <c r="B44" s="450" t="s">
        <v>357</v>
      </c>
      <c r="C44" s="432"/>
      <c r="J44" s="433"/>
      <c r="K44" s="433"/>
      <c r="N44" s="395"/>
    </row>
    <row r="45" spans="2:14" ht="15">
      <c r="B45" s="451" t="s">
        <v>371</v>
      </c>
      <c r="C45" s="429"/>
      <c r="D45" s="430">
        <f>+'Calcul Dommage_BER'!H31</f>
        <v>0</v>
      </c>
      <c r="E45" s="430">
        <f>+'Calcul Dommage'!H32</f>
        <v>0</v>
      </c>
      <c r="F45" s="431">
        <f>+D45-E45</f>
        <v>0</v>
      </c>
      <c r="G45" s="778"/>
      <c r="H45" s="779"/>
      <c r="I45" s="779"/>
      <c r="J45" s="779"/>
      <c r="K45" s="779"/>
      <c r="L45" s="779"/>
      <c r="M45" s="780"/>
      <c r="N45" s="395"/>
    </row>
    <row r="46" spans="2:14" ht="15">
      <c r="B46" s="451"/>
      <c r="C46" s="429"/>
      <c r="F46" s="431"/>
      <c r="J46" s="433"/>
      <c r="K46" s="433"/>
      <c r="N46" s="395"/>
    </row>
    <row r="47" spans="2:14" ht="15">
      <c r="B47" s="451" t="s">
        <v>372</v>
      </c>
      <c r="C47" s="429"/>
      <c r="D47" s="430">
        <f>+'Calcul Dommage_BER'!H32</f>
        <v>0</v>
      </c>
      <c r="E47" s="430">
        <f>+'Calcul Dommage'!H33</f>
        <v>0</v>
      </c>
      <c r="F47" s="431">
        <f>+D47-E47</f>
        <v>0</v>
      </c>
      <c r="G47" s="778"/>
      <c r="H47" s="779"/>
      <c r="I47" s="779"/>
      <c r="J47" s="779"/>
      <c r="K47" s="779"/>
      <c r="L47" s="779"/>
      <c r="M47" s="780"/>
      <c r="N47" s="395"/>
    </row>
    <row r="48" spans="2:14" ht="15">
      <c r="B48" s="451"/>
      <c r="C48" s="429"/>
      <c r="F48" s="431"/>
      <c r="I48" s="434"/>
      <c r="J48" s="433"/>
      <c r="K48" s="433"/>
      <c r="N48" s="395"/>
    </row>
    <row r="49" spans="2:14" ht="15">
      <c r="B49" s="451" t="s">
        <v>272</v>
      </c>
      <c r="C49" s="429"/>
      <c r="D49" s="430">
        <f>+'Calcul Dommage_BER'!H33</f>
        <v>0</v>
      </c>
      <c r="E49" s="430">
        <f>+'Calcul Dommage'!H34</f>
        <v>0</v>
      </c>
      <c r="F49" s="431">
        <f>+D49-E49</f>
        <v>0</v>
      </c>
      <c r="G49" s="778"/>
      <c r="H49" s="779"/>
      <c r="I49" s="779"/>
      <c r="J49" s="779"/>
      <c r="K49" s="779"/>
      <c r="L49" s="779"/>
      <c r="M49" s="780"/>
      <c r="N49" s="395"/>
    </row>
    <row r="50" spans="2:14" ht="15">
      <c r="B50" s="451"/>
      <c r="C50" s="429"/>
      <c r="F50" s="431"/>
      <c r="G50" s="433"/>
      <c r="H50" s="433"/>
      <c r="N50" s="395"/>
    </row>
    <row r="51" spans="2:14" ht="15">
      <c r="B51" s="451" t="s">
        <v>273</v>
      </c>
      <c r="C51" s="429"/>
      <c r="D51" s="430">
        <f>+'Calcul Dommage_BER'!H34</f>
        <v>0</v>
      </c>
      <c r="E51" s="430">
        <f>+'Calcul Dommage'!H35</f>
        <v>0</v>
      </c>
      <c r="F51" s="431">
        <f>+D51-E51</f>
        <v>0</v>
      </c>
      <c r="G51" s="778"/>
      <c r="H51" s="779"/>
      <c r="I51" s="779"/>
      <c r="J51" s="779"/>
      <c r="K51" s="779"/>
      <c r="L51" s="779"/>
      <c r="M51" s="780"/>
      <c r="N51" s="395"/>
    </row>
    <row r="52" spans="2:14" ht="15">
      <c r="B52" s="451"/>
      <c r="C52" s="429"/>
      <c r="F52" s="431"/>
      <c r="I52" s="434"/>
      <c r="K52" s="435"/>
      <c r="N52" s="395"/>
    </row>
    <row r="53" spans="2:14" ht="15">
      <c r="B53" s="451" t="s">
        <v>274</v>
      </c>
      <c r="C53" s="429"/>
      <c r="D53" s="430">
        <f>+'Calcul Dommage_BER'!H35</f>
        <v>0</v>
      </c>
      <c r="E53" s="430">
        <f>+'Calcul Dommage'!H36</f>
        <v>0</v>
      </c>
      <c r="F53" s="431">
        <f>+D53-E53</f>
        <v>0</v>
      </c>
      <c r="G53" s="778"/>
      <c r="H53" s="779"/>
      <c r="I53" s="779"/>
      <c r="J53" s="779"/>
      <c r="K53" s="779"/>
      <c r="L53" s="779"/>
      <c r="M53" s="780"/>
      <c r="N53" s="395"/>
    </row>
    <row r="54" spans="2:14" ht="15">
      <c r="B54" s="451"/>
      <c r="C54" s="429"/>
      <c r="F54" s="431"/>
      <c r="I54" s="434"/>
      <c r="J54" s="433"/>
      <c r="K54" s="433"/>
      <c r="N54" s="395"/>
    </row>
    <row r="55" spans="2:14" ht="15">
      <c r="B55" s="451" t="s">
        <v>373</v>
      </c>
      <c r="C55" s="432"/>
      <c r="D55" s="430">
        <f>+'Calcul Dommage_BER'!H36</f>
        <v>0</v>
      </c>
      <c r="E55" s="430">
        <f>+'Calcul Dommage'!H37</f>
        <v>0</v>
      </c>
      <c r="F55" s="431">
        <f>+D55-E55</f>
        <v>0</v>
      </c>
      <c r="G55" s="778"/>
      <c r="H55" s="779"/>
      <c r="I55" s="779"/>
      <c r="J55" s="779"/>
      <c r="K55" s="779"/>
      <c r="L55" s="779"/>
      <c r="M55" s="780"/>
      <c r="N55" s="395"/>
    </row>
    <row r="56" spans="2:14" ht="15">
      <c r="B56" s="451"/>
      <c r="C56" s="432"/>
      <c r="D56" s="431"/>
      <c r="E56" s="431"/>
      <c r="I56" s="434"/>
      <c r="J56" s="433"/>
      <c r="K56" s="433"/>
      <c r="N56" s="395"/>
    </row>
    <row r="57" spans="2:14" ht="15">
      <c r="B57" s="451" t="s">
        <v>275</v>
      </c>
      <c r="C57" s="432"/>
      <c r="D57" s="430">
        <f>+'Calcul Dommage_BER'!H37</f>
        <v>0</v>
      </c>
      <c r="E57" s="430">
        <f>+'Calcul Dommage'!H38</f>
        <v>0</v>
      </c>
      <c r="F57" s="431">
        <f>+D57-E57</f>
        <v>0</v>
      </c>
      <c r="G57" s="778"/>
      <c r="H57" s="779"/>
      <c r="I57" s="779"/>
      <c r="J57" s="779"/>
      <c r="K57" s="779"/>
      <c r="L57" s="779"/>
      <c r="M57" s="780"/>
      <c r="N57" s="395"/>
    </row>
    <row r="58" spans="2:14" ht="15">
      <c r="B58" s="428"/>
      <c r="C58" s="432"/>
      <c r="D58" s="431"/>
      <c r="E58" s="431"/>
      <c r="J58" s="433"/>
      <c r="K58" s="433"/>
      <c r="N58" s="395"/>
    </row>
    <row r="59" spans="2:14" ht="15.75" thickBot="1">
      <c r="B59" s="428"/>
      <c r="C59" s="432"/>
      <c r="J59" s="433"/>
      <c r="K59" s="433"/>
      <c r="N59" s="395"/>
    </row>
    <row r="60" spans="2:14" ht="15.75" thickBot="1">
      <c r="B60" s="401" t="s">
        <v>315</v>
      </c>
      <c r="C60" s="402"/>
      <c r="D60" s="436">
        <f>SUM(D42:D57)</f>
        <v>0</v>
      </c>
      <c r="E60" s="436">
        <f>SUM(E42:E57)</f>
        <v>0</v>
      </c>
      <c r="F60" s="431">
        <f>+D60-E60</f>
        <v>0</v>
      </c>
      <c r="G60" s="778"/>
      <c r="H60" s="779"/>
      <c r="I60" s="779"/>
      <c r="J60" s="779"/>
      <c r="K60" s="779"/>
      <c r="L60" s="779"/>
      <c r="M60" s="780"/>
      <c r="N60" s="395"/>
    </row>
    <row r="61" spans="2:14" ht="15">
      <c r="B61" s="428"/>
      <c r="C61" s="432"/>
      <c r="J61" s="433"/>
      <c r="K61" s="433"/>
      <c r="N61" s="395"/>
    </row>
    <row r="62" spans="2:14" ht="15">
      <c r="B62" s="428"/>
      <c r="C62" s="432"/>
      <c r="J62" s="433"/>
      <c r="K62" s="433"/>
      <c r="N62" s="395"/>
    </row>
    <row r="63" spans="2:14" ht="14.45" customHeight="1">
      <c r="B63" s="437"/>
      <c r="C63" s="429"/>
      <c r="D63" s="431"/>
      <c r="E63" s="431"/>
      <c r="F63" s="431"/>
      <c r="J63" s="433"/>
      <c r="K63" s="433"/>
      <c r="N63" s="395"/>
    </row>
    <row r="64" spans="2:14" ht="14.45" customHeight="1">
      <c r="B64" s="428" t="s">
        <v>374</v>
      </c>
      <c r="C64" s="429"/>
      <c r="D64" s="430">
        <f>+'Calcul Dommage_BER'!H50</f>
        <v>0</v>
      </c>
      <c r="E64" s="430">
        <f>+'Calcul Dommage'!H51</f>
        <v>0</v>
      </c>
      <c r="F64" s="431">
        <f>+D64-E64</f>
        <v>0</v>
      </c>
      <c r="G64" s="778"/>
      <c r="H64" s="779"/>
      <c r="I64" s="779"/>
      <c r="J64" s="779"/>
      <c r="K64" s="779"/>
      <c r="L64" s="779"/>
      <c r="M64" s="780"/>
      <c r="N64" s="395"/>
    </row>
    <row r="65" spans="2:14" ht="15">
      <c r="B65" s="396"/>
      <c r="C65" s="429"/>
      <c r="J65" s="433"/>
      <c r="K65" s="433"/>
      <c r="N65" s="395"/>
    </row>
    <row r="66" spans="2:14" ht="14.45" customHeight="1">
      <c r="B66" s="428" t="s">
        <v>375</v>
      </c>
      <c r="C66" s="429"/>
      <c r="D66" s="430">
        <f>+'Calcul Dommage_BER'!H51</f>
        <v>0</v>
      </c>
      <c r="E66" s="430">
        <f>+'Calcul Dommage'!H52</f>
        <v>0</v>
      </c>
      <c r="F66" s="431">
        <f>+D66-E66</f>
        <v>0</v>
      </c>
      <c r="G66" s="778"/>
      <c r="H66" s="779"/>
      <c r="I66" s="779"/>
      <c r="J66" s="779"/>
      <c r="K66" s="779"/>
      <c r="L66" s="779"/>
      <c r="M66" s="780"/>
      <c r="N66" s="395"/>
    </row>
    <row r="67" spans="2:14" ht="15">
      <c r="B67" s="396"/>
      <c r="C67" s="429"/>
      <c r="I67" s="434"/>
      <c r="J67" s="433"/>
      <c r="K67" s="433"/>
      <c r="N67" s="395"/>
    </row>
    <row r="68" spans="2:14" ht="14.45" customHeight="1">
      <c r="B68" s="428" t="s">
        <v>376</v>
      </c>
      <c r="C68" s="429"/>
      <c r="D68" s="430">
        <f>+'Calcul Dommage_BER'!H52</f>
        <v>0</v>
      </c>
      <c r="E68" s="430">
        <f>+'Calcul Dommage'!H53</f>
        <v>0</v>
      </c>
      <c r="F68" s="431">
        <f>+D68-E68</f>
        <v>0</v>
      </c>
      <c r="G68" s="778"/>
      <c r="H68" s="779"/>
      <c r="I68" s="779"/>
      <c r="J68" s="779"/>
      <c r="K68" s="779"/>
      <c r="L68" s="779"/>
      <c r="M68" s="780"/>
      <c r="N68" s="395"/>
    </row>
    <row r="69" spans="2:14" ht="14.45" customHeight="1">
      <c r="B69" s="396"/>
      <c r="C69" s="429"/>
      <c r="F69" s="431"/>
      <c r="G69" s="433"/>
      <c r="H69" s="433"/>
      <c r="N69" s="395"/>
    </row>
    <row r="70" spans="2:14" ht="15">
      <c r="B70" s="428" t="s">
        <v>300</v>
      </c>
      <c r="D70" s="430">
        <f>+'Calcul Dommage_BER'!H53</f>
        <v>0</v>
      </c>
      <c r="E70" s="430">
        <f>+'Calcul Dommage'!H54</f>
        <v>0</v>
      </c>
      <c r="F70" s="431">
        <f>+D70-E70</f>
        <v>0</v>
      </c>
      <c r="G70" s="778"/>
      <c r="H70" s="779"/>
      <c r="I70" s="779"/>
      <c r="J70" s="779"/>
      <c r="K70" s="779"/>
      <c r="L70" s="779"/>
      <c r="M70" s="780"/>
      <c r="N70" s="395"/>
    </row>
    <row r="71" spans="2:14" ht="15">
      <c r="B71" s="396"/>
      <c r="F71" s="431"/>
      <c r="I71" s="434"/>
      <c r="K71" s="435"/>
      <c r="N71" s="395"/>
    </row>
    <row r="72" spans="2:14" ht="15">
      <c r="B72" s="428" t="s">
        <v>281</v>
      </c>
      <c r="C72" s="402"/>
      <c r="D72" s="430">
        <f>+'Calcul Dommage_BER'!H54</f>
        <v>0</v>
      </c>
      <c r="E72" s="430">
        <f>+'Calcul Dommage'!H55</f>
        <v>0</v>
      </c>
      <c r="F72" s="431">
        <f>+D72-E72</f>
        <v>0</v>
      </c>
      <c r="G72" s="778"/>
      <c r="H72" s="779"/>
      <c r="I72" s="779"/>
      <c r="J72" s="779"/>
      <c r="K72" s="779"/>
      <c r="L72" s="779"/>
      <c r="M72" s="780"/>
      <c r="N72" s="395"/>
    </row>
    <row r="73" spans="2:14" ht="15">
      <c r="B73" s="396"/>
      <c r="I73" s="438"/>
      <c r="J73" s="429"/>
      <c r="K73" s="429"/>
      <c r="N73" s="395"/>
    </row>
    <row r="74" spans="2:14" ht="15">
      <c r="B74" s="428" t="s">
        <v>377</v>
      </c>
      <c r="D74" s="430">
        <f>+'Calcul Dommage_BER'!H55</f>
        <v>0</v>
      </c>
      <c r="E74" s="430">
        <f>+'Calcul Dommage'!H56</f>
        <v>0</v>
      </c>
      <c r="F74" s="431">
        <f>+D74-E74</f>
        <v>0</v>
      </c>
      <c r="G74" s="778"/>
      <c r="H74" s="779"/>
      <c r="I74" s="779"/>
      <c r="J74" s="779"/>
      <c r="K74" s="779"/>
      <c r="L74" s="779"/>
      <c r="M74" s="780"/>
      <c r="N74" s="395"/>
    </row>
    <row r="75" spans="2:14" ht="15">
      <c r="B75" s="396"/>
      <c r="I75" s="438"/>
      <c r="J75" s="429"/>
      <c r="K75" s="429"/>
      <c r="N75" s="395"/>
    </row>
    <row r="76" spans="2:14" ht="15">
      <c r="B76" s="428" t="s">
        <v>340</v>
      </c>
      <c r="C76" s="402"/>
      <c r="D76" s="430">
        <f>+'Calcul Dommage_BER'!H56</f>
        <v>0</v>
      </c>
      <c r="E76" s="430">
        <f>+'Calcul Dommage'!H57</f>
        <v>0</v>
      </c>
      <c r="F76" s="431">
        <f>+D76-E76</f>
        <v>0</v>
      </c>
      <c r="G76" s="778"/>
      <c r="H76" s="779"/>
      <c r="I76" s="779"/>
      <c r="J76" s="779"/>
      <c r="K76" s="779"/>
      <c r="L76" s="779"/>
      <c r="M76" s="780"/>
      <c r="N76" s="395"/>
    </row>
    <row r="77" spans="2:14" ht="15">
      <c r="B77" s="396"/>
      <c r="I77" s="438"/>
      <c r="J77" s="429"/>
      <c r="K77" s="429"/>
      <c r="N77" s="395"/>
    </row>
    <row r="78" spans="2:14" ht="15">
      <c r="B78" s="428" t="s">
        <v>399</v>
      </c>
      <c r="C78" s="402"/>
      <c r="D78" s="430">
        <f>+'Calcul Dommage_BER'!H57</f>
        <v>0</v>
      </c>
      <c r="E78" s="430">
        <f>+'Calcul Dommage'!H58</f>
        <v>0</v>
      </c>
      <c r="F78" s="431">
        <f>+D78-E78</f>
        <v>0</v>
      </c>
      <c r="G78" s="778"/>
      <c r="H78" s="779"/>
      <c r="I78" s="779"/>
      <c r="J78" s="779"/>
      <c r="K78" s="779"/>
      <c r="L78" s="779"/>
      <c r="M78" s="780"/>
      <c r="N78" s="395"/>
    </row>
    <row r="79" spans="2:14" ht="15">
      <c r="B79" s="396"/>
      <c r="I79" s="438"/>
      <c r="J79" s="429"/>
      <c r="K79" s="429"/>
      <c r="N79" s="395"/>
    </row>
    <row r="80" spans="2:14" ht="15">
      <c r="B80" s="428" t="s">
        <v>398</v>
      </c>
      <c r="C80" s="402"/>
      <c r="D80" s="430">
        <f>+'Calcul Dommage_BER'!H58</f>
        <v>0</v>
      </c>
      <c r="E80" s="430">
        <f>+'Calcul Dommage'!H59</f>
        <v>0</v>
      </c>
      <c r="F80" s="431">
        <f>+D80-E80</f>
        <v>0</v>
      </c>
      <c r="G80" s="778"/>
      <c r="H80" s="779"/>
      <c r="I80" s="779"/>
      <c r="J80" s="779"/>
      <c r="K80" s="779"/>
      <c r="L80" s="779"/>
      <c r="M80" s="780"/>
      <c r="N80" s="395"/>
    </row>
    <row r="81" spans="2:14" ht="15">
      <c r="B81" s="396"/>
      <c r="I81" s="438"/>
      <c r="J81" s="429"/>
      <c r="K81" s="429"/>
      <c r="N81" s="395"/>
    </row>
    <row r="82" spans="2:14" ht="15">
      <c r="B82" s="428" t="s">
        <v>279</v>
      </c>
      <c r="D82" s="430">
        <f>+'Calcul Dommage_BER'!H59</f>
        <v>0</v>
      </c>
      <c r="E82" s="430">
        <f>+'Calcul Dommage'!H60</f>
        <v>0</v>
      </c>
      <c r="I82" s="438"/>
      <c r="J82" s="429"/>
      <c r="K82" s="429"/>
      <c r="N82" s="395"/>
    </row>
    <row r="83" spans="2:14" ht="15">
      <c r="B83" s="396"/>
      <c r="I83" s="438"/>
      <c r="J83" s="429"/>
      <c r="K83" s="429"/>
      <c r="N83" s="395"/>
    </row>
    <row r="84" spans="2:14" ht="15.75" thickBot="1">
      <c r="B84" s="396"/>
      <c r="I84" s="438"/>
      <c r="J84" s="429"/>
      <c r="K84" s="429"/>
      <c r="N84" s="395"/>
    </row>
    <row r="85" spans="2:14" ht="15.75" thickBot="1">
      <c r="B85" s="439" t="s">
        <v>226</v>
      </c>
      <c r="D85" s="440">
        <f>SUM(D64:D82)</f>
        <v>0</v>
      </c>
      <c r="E85" s="440">
        <f>SUM(E64:E82)</f>
        <v>0</v>
      </c>
      <c r="F85" s="431">
        <f>+D85-E85</f>
        <v>0</v>
      </c>
      <c r="G85" s="784"/>
      <c r="H85" s="785"/>
      <c r="I85" s="785"/>
      <c r="J85" s="785"/>
      <c r="K85" s="785"/>
      <c r="L85" s="785"/>
      <c r="M85" s="786"/>
      <c r="N85" s="395"/>
    </row>
    <row r="86" spans="2:14" ht="15">
      <c r="B86" s="396"/>
      <c r="I86" s="438"/>
      <c r="J86" s="429"/>
      <c r="K86" s="429"/>
      <c r="N86" s="395"/>
    </row>
    <row r="87" spans="2:14" ht="15">
      <c r="B87" s="396"/>
      <c r="I87" s="438"/>
      <c r="J87" s="429"/>
      <c r="K87" s="429"/>
      <c r="N87" s="395"/>
    </row>
    <row r="88" spans="2:14" ht="15.75">
      <c r="B88" s="441" t="s">
        <v>227</v>
      </c>
      <c r="C88" s="442"/>
      <c r="D88" s="383">
        <f>D60-D85</f>
        <v>0</v>
      </c>
      <c r="E88" s="383">
        <f>E60-E85</f>
        <v>0</v>
      </c>
      <c r="F88" s="431">
        <f>+D88-E88</f>
        <v>0</v>
      </c>
      <c r="G88" s="784"/>
      <c r="H88" s="785"/>
      <c r="I88" s="785"/>
      <c r="J88" s="785"/>
      <c r="K88" s="785"/>
      <c r="L88" s="785"/>
      <c r="M88" s="786"/>
      <c r="N88" s="395"/>
    </row>
    <row r="89" spans="2:14" ht="15.75" thickBot="1">
      <c r="B89" s="396"/>
      <c r="I89" s="438"/>
      <c r="J89" s="429"/>
      <c r="K89" s="429"/>
      <c r="N89" s="395"/>
    </row>
    <row r="90" spans="2:14" ht="15.75" thickBot="1">
      <c r="B90" s="401" t="s">
        <v>378</v>
      </c>
      <c r="C90" s="402"/>
      <c r="D90" s="443">
        <f>ROUND((D88*0.8),0)</f>
        <v>0</v>
      </c>
      <c r="E90" s="443">
        <f>ROUND((E88*0.8),0)</f>
        <v>0</v>
      </c>
      <c r="F90" s="431">
        <f>+D90-E90</f>
        <v>0</v>
      </c>
      <c r="G90" s="784"/>
      <c r="H90" s="785"/>
      <c r="I90" s="785"/>
      <c r="J90" s="785"/>
      <c r="K90" s="785"/>
      <c r="L90" s="785"/>
      <c r="M90" s="786"/>
      <c r="N90" s="395"/>
    </row>
    <row r="91" spans="2:14">
      <c r="B91" s="396"/>
      <c r="N91" s="395"/>
    </row>
    <row r="92" spans="2:14">
      <c r="B92" s="396"/>
      <c r="N92" s="395"/>
    </row>
    <row r="93" spans="2:14">
      <c r="B93" s="396"/>
      <c r="N93" s="395"/>
    </row>
    <row r="94" spans="2:14" ht="15">
      <c r="B94" s="444" t="s">
        <v>379</v>
      </c>
      <c r="N94" s="395"/>
    </row>
    <row r="95" spans="2:14" ht="15">
      <c r="B95" s="412"/>
      <c r="G95" s="763" t="s">
        <v>362</v>
      </c>
      <c r="H95" s="764"/>
      <c r="I95" s="764"/>
      <c r="J95" s="764"/>
      <c r="K95" s="764"/>
      <c r="L95" s="765"/>
      <c r="N95" s="395"/>
    </row>
    <row r="96" spans="2:14" ht="15">
      <c r="B96" s="412" t="s">
        <v>380</v>
      </c>
      <c r="D96" s="383"/>
      <c r="G96" s="778"/>
      <c r="H96" s="779"/>
      <c r="I96" s="779"/>
      <c r="J96" s="779"/>
      <c r="K96" s="779"/>
      <c r="L96" s="780"/>
      <c r="N96" s="395"/>
    </row>
    <row r="97" spans="2:14">
      <c r="B97" s="412"/>
      <c r="N97" s="395"/>
    </row>
    <row r="98" spans="2:14" ht="15">
      <c r="B98" s="412" t="s">
        <v>381</v>
      </c>
      <c r="D98" s="383"/>
      <c r="G98" s="778"/>
      <c r="H98" s="779"/>
      <c r="I98" s="779"/>
      <c r="J98" s="779"/>
      <c r="K98" s="779"/>
      <c r="L98" s="780"/>
      <c r="N98" s="395"/>
    </row>
    <row r="99" spans="2:14">
      <c r="B99" s="412"/>
      <c r="N99" s="395"/>
    </row>
    <row r="100" spans="2:14" ht="30" customHeight="1">
      <c r="B100" s="412" t="s">
        <v>382</v>
      </c>
      <c r="D100" s="383"/>
      <c r="G100" s="799"/>
      <c r="H100" s="779"/>
      <c r="I100" s="779"/>
      <c r="J100" s="779"/>
      <c r="K100" s="779"/>
      <c r="L100" s="780"/>
      <c r="N100" s="395"/>
    </row>
    <row r="101" spans="2:14">
      <c r="B101" s="412"/>
      <c r="N101" s="395"/>
    </row>
    <row r="102" spans="2:14" ht="15">
      <c r="B102" s="445" t="s">
        <v>228</v>
      </c>
      <c r="N102" s="395"/>
    </row>
    <row r="103" spans="2:14" ht="15">
      <c r="B103" s="446"/>
      <c r="D103" s="447"/>
      <c r="N103" s="395"/>
    </row>
    <row r="104" spans="2:14" ht="15">
      <c r="B104" s="448" t="s">
        <v>229</v>
      </c>
      <c r="D104" s="449"/>
      <c r="G104" s="778"/>
      <c r="H104" s="779"/>
      <c r="I104" s="779"/>
      <c r="J104" s="779"/>
      <c r="K104" s="779"/>
      <c r="L104" s="780"/>
      <c r="N104" s="395"/>
    </row>
    <row r="105" spans="2:14" ht="15">
      <c r="B105" s="446"/>
      <c r="D105" s="447"/>
      <c r="N105" s="395"/>
    </row>
    <row r="106" spans="2:14" ht="15">
      <c r="B106" s="448" t="s">
        <v>230</v>
      </c>
      <c r="D106" s="449"/>
      <c r="G106" s="778"/>
      <c r="H106" s="779"/>
      <c r="I106" s="779"/>
      <c r="J106" s="779"/>
      <c r="K106" s="779"/>
      <c r="L106" s="780"/>
      <c r="N106" s="395"/>
    </row>
    <row r="107" spans="2:14" ht="15">
      <c r="B107" s="446"/>
      <c r="D107" s="447"/>
      <c r="N107" s="395"/>
    </row>
    <row r="108" spans="2:14" ht="15">
      <c r="B108" s="448" t="s">
        <v>231</v>
      </c>
      <c r="D108" s="449"/>
      <c r="G108" s="778"/>
      <c r="H108" s="779"/>
      <c r="I108" s="779"/>
      <c r="J108" s="779"/>
      <c r="K108" s="779"/>
      <c r="L108" s="780"/>
      <c r="N108" s="395"/>
    </row>
    <row r="109" spans="2:14">
      <c r="B109" s="396"/>
      <c r="N109" s="395"/>
    </row>
    <row r="110" spans="2:14" ht="15">
      <c r="B110" s="401" t="s">
        <v>383</v>
      </c>
      <c r="D110" s="383" t="s">
        <v>384</v>
      </c>
      <c r="G110" s="778"/>
      <c r="H110" s="779"/>
      <c r="I110" s="779"/>
      <c r="J110" s="779"/>
      <c r="K110" s="779"/>
      <c r="L110" s="780"/>
      <c r="N110" s="395"/>
    </row>
    <row r="111" spans="2:14">
      <c r="B111" s="396"/>
      <c r="N111" s="395"/>
    </row>
    <row r="112" spans="2:14" ht="15">
      <c r="B112" s="396"/>
      <c r="D112" s="787" t="s">
        <v>385</v>
      </c>
      <c r="E112" s="788"/>
      <c r="F112" s="788"/>
      <c r="G112" s="788"/>
      <c r="H112" s="788"/>
      <c r="I112" s="788"/>
      <c r="J112" s="788"/>
      <c r="K112" s="788"/>
      <c r="L112" s="788"/>
      <c r="M112" s="789"/>
      <c r="N112" s="395"/>
    </row>
    <row r="113" spans="2:14">
      <c r="B113" s="396"/>
      <c r="D113" s="790"/>
      <c r="E113" s="791"/>
      <c r="F113" s="791"/>
      <c r="G113" s="791"/>
      <c r="H113" s="791"/>
      <c r="I113" s="791"/>
      <c r="J113" s="791"/>
      <c r="K113" s="791"/>
      <c r="L113" s="791"/>
      <c r="M113" s="792"/>
      <c r="N113" s="395"/>
    </row>
    <row r="114" spans="2:14">
      <c r="B114" s="396"/>
      <c r="D114" s="793"/>
      <c r="E114" s="794"/>
      <c r="F114" s="794"/>
      <c r="G114" s="794"/>
      <c r="H114" s="794"/>
      <c r="I114" s="794"/>
      <c r="J114" s="794"/>
      <c r="K114" s="794"/>
      <c r="L114" s="794"/>
      <c r="M114" s="795"/>
      <c r="N114" s="395"/>
    </row>
    <row r="115" spans="2:14">
      <c r="B115" s="396"/>
      <c r="D115" s="793"/>
      <c r="E115" s="794"/>
      <c r="F115" s="794"/>
      <c r="G115" s="794"/>
      <c r="H115" s="794"/>
      <c r="I115" s="794"/>
      <c r="J115" s="794"/>
      <c r="K115" s="794"/>
      <c r="L115" s="794"/>
      <c r="M115" s="795"/>
      <c r="N115" s="395"/>
    </row>
    <row r="116" spans="2:14">
      <c r="B116" s="396"/>
      <c r="D116" s="796"/>
      <c r="E116" s="797"/>
      <c r="F116" s="797"/>
      <c r="G116" s="797"/>
      <c r="H116" s="797"/>
      <c r="I116" s="797"/>
      <c r="J116" s="797"/>
      <c r="K116" s="797"/>
      <c r="L116" s="797"/>
      <c r="M116" s="798"/>
      <c r="N116" s="395"/>
    </row>
    <row r="117" spans="2:14" ht="13.5" thickBot="1">
      <c r="B117" s="419"/>
      <c r="C117" s="420"/>
      <c r="D117" s="420"/>
      <c r="E117" s="420"/>
      <c r="F117" s="420"/>
      <c r="G117" s="420"/>
      <c r="H117" s="420"/>
      <c r="I117" s="420"/>
      <c r="J117" s="420"/>
      <c r="K117" s="420"/>
      <c r="L117" s="420"/>
      <c r="M117" s="420"/>
      <c r="N117" s="421"/>
    </row>
  </sheetData>
  <sheetProtection algorithmName="SHA-512" hashValue="FXUDJFOySojukdbRXxy7Uy5Z3AVIoBy2yntxttQRn0Zsl22jmDSKWB51djFVJyApeE4mfUydH8PJdjZaZ+hlCg==" saltValue="XmsYDyN1aVJH+RXuh+wA4w==" spinCount="100000" sheet="1" objects="1" scenarios="1"/>
  <mergeCells count="38">
    <mergeCell ref="D112:M112"/>
    <mergeCell ref="D113:M116"/>
    <mergeCell ref="G98:L98"/>
    <mergeCell ref="G100:L100"/>
    <mergeCell ref="G104:L104"/>
    <mergeCell ref="G106:L106"/>
    <mergeCell ref="G108:L108"/>
    <mergeCell ref="G110:L110"/>
    <mergeCell ref="G88:M88"/>
    <mergeCell ref="G90:M90"/>
    <mergeCell ref="G95:L95"/>
    <mergeCell ref="G96:L96"/>
    <mergeCell ref="G68:M68"/>
    <mergeCell ref="G70:M70"/>
    <mergeCell ref="G72:M72"/>
    <mergeCell ref="G74:M74"/>
    <mergeCell ref="G80:M80"/>
    <mergeCell ref="G85:M85"/>
    <mergeCell ref="G76:M76"/>
    <mergeCell ref="G78:M78"/>
    <mergeCell ref="G66:M66"/>
    <mergeCell ref="G40:M40"/>
    <mergeCell ref="G42:M42"/>
    <mergeCell ref="G45:M45"/>
    <mergeCell ref="G47:M47"/>
    <mergeCell ref="G49:M49"/>
    <mergeCell ref="G51:M51"/>
    <mergeCell ref="G53:M53"/>
    <mergeCell ref="G55:M55"/>
    <mergeCell ref="G57:M57"/>
    <mergeCell ref="G60:M60"/>
    <mergeCell ref="G64:M64"/>
    <mergeCell ref="J34:L35"/>
    <mergeCell ref="J16:L16"/>
    <mergeCell ref="J17:L21"/>
    <mergeCell ref="J23:L23"/>
    <mergeCell ref="J24:L30"/>
    <mergeCell ref="J33:L33"/>
  </mergeCells>
  <conditionalFormatting sqref="D110">
    <cfRule type="containsText" dxfId="5" priority="4" operator="containsText" text="C) aide immédiate">
      <formula>NOT(ISERROR(SEARCH("C) aide immédiate",D110)))</formula>
    </cfRule>
    <cfRule type="containsText" dxfId="4" priority="5" operator="containsText" text="B) à discuter">
      <formula>NOT(ISERROR(SEARCH("B) à discuter",D110)))</formula>
    </cfRule>
    <cfRule type="containsText" dxfId="3" priority="6" operator="containsText" text="attente">
      <formula>NOT(ISERROR(SEARCH("attente",D110)))</formula>
    </cfRule>
  </conditionalFormatting>
  <conditionalFormatting sqref="G10:G11">
    <cfRule type="containsText" dxfId="2" priority="1" operator="containsText" text="C) aide immédiate">
      <formula>NOT(ISERROR(SEARCH("C) aide immédiate",G10)))</formula>
    </cfRule>
    <cfRule type="containsText" dxfId="1" priority="2" operator="containsText" text="B) à discuter">
      <formula>NOT(ISERROR(SEARCH("B) à discuter",G10)))</formula>
    </cfRule>
    <cfRule type="containsText" dxfId="0" priority="3" operator="containsText" text="attente">
      <formula>NOT(ISERROR(SEARCH("attente",G10)))</formula>
    </cfRule>
  </conditionalFormatting>
  <dataValidations count="3">
    <dataValidation type="list" allowBlank="1" showInputMessage="1" showErrorMessage="1" sqref="D15:G15" xr:uid="{00000000-0002-0000-0600-000000000000}">
      <formula1>"Oui, Non"</formula1>
    </dataValidation>
    <dataValidation type="list" allowBlank="1" showInputMessage="1" showErrorMessage="1" sqref="D110" xr:uid="{00000000-0002-0000-0600-000001000000}">
      <formula1>"A) en attente,B) à discuter,C) aide immédiate"</formula1>
    </dataValidation>
    <dataValidation type="list" allowBlank="1" showInputMessage="1" showErrorMessage="1" sqref="D96 D98 D100 D102:D108" xr:uid="{00000000-0002-0000-0600-000002000000}">
      <formula1>"Oui,Non"</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sheetPr>
  <dimension ref="A1:D1"/>
  <sheetViews>
    <sheetView workbookViewId="0">
      <selection activeCell="F34" sqref="F34"/>
    </sheetView>
  </sheetViews>
  <sheetFormatPr baseColWidth="10" defaultRowHeight="12.75"/>
  <sheetData>
    <row r="1" spans="1:4">
      <c r="A1" t="s">
        <v>386</v>
      </c>
      <c r="D1">
        <f>+'Calcul Dommage'!H26+'Calcul Dommage'!H39</f>
        <v>0</v>
      </c>
    </row>
  </sheetData>
  <sheetProtection algorithmName="SHA-512" hashValue="054UhfPajmQE1uL1EVTzWGc88s5H7A/PfiOlxCAXf5dG/3Lfs0DNDrmIoeqpwnF51wBX+L+LHqAyHTw76E2FAg==" saltValue="ICB/gFnBKJVgPERu4JCAgQ=="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sheetPr>
  <dimension ref="A1:D1"/>
  <sheetViews>
    <sheetView workbookViewId="0">
      <selection activeCell="D1" sqref="D1"/>
    </sheetView>
  </sheetViews>
  <sheetFormatPr baseColWidth="10" defaultRowHeight="12.75"/>
  <sheetData>
    <row r="1" spans="1:4">
      <c r="A1" t="s">
        <v>386</v>
      </c>
      <c r="D1">
        <f>+'Calcul Dommage'!H61</f>
        <v>0</v>
      </c>
    </row>
  </sheetData>
  <sheetProtection algorithmName="SHA-512" hashValue="C1soRptFTRqzxxmAHTptetVxebC62sup26y+rdzEY9kPc+mzv9wDm6wR0NLup35sMaFkjFwmaSN59mIQ0YjqjA==" saltValue="fy3uhxsRrIRH5Cy+PQKTU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6</vt:i4>
      </vt:variant>
    </vt:vector>
  </HeadingPairs>
  <TitlesOfParts>
    <vt:vector size="16" baseType="lpstr">
      <vt:lpstr>Marche à suivre</vt:lpstr>
      <vt:lpstr>Demande</vt:lpstr>
      <vt:lpstr>Calcul Dommage</vt:lpstr>
      <vt:lpstr>Annexes</vt:lpstr>
      <vt:lpstr>Attestation</vt:lpstr>
      <vt:lpstr>Calcul Dommage_BER</vt:lpstr>
      <vt:lpstr>IPFA</vt:lpstr>
      <vt:lpstr>réco_Revenus de référence</vt:lpstr>
      <vt:lpstr>réco_Revenus perçus</vt:lpstr>
      <vt:lpstr>Data_IPFA</vt:lpstr>
      <vt:lpstr>Annexes!Zone_d_impression</vt:lpstr>
      <vt:lpstr>Attestation!Zone_d_impression</vt:lpstr>
      <vt:lpstr>'Calcul Dommage'!Zone_d_impression</vt:lpstr>
      <vt:lpstr>'Calcul Dommage_BER'!Zone_d_impression</vt:lpstr>
      <vt:lpstr>Demande!Zone_d_impression</vt:lpstr>
      <vt:lpstr>'Marche à suivre'!Zone_d_impression</vt:lpstr>
    </vt:vector>
  </TitlesOfParts>
  <Company>Investintech.com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A2E_Engine</dc:creator>
  <cp:lastModifiedBy>Olivier Ayadi | BERNEY ASSOCIES</cp:lastModifiedBy>
  <cp:lastPrinted>2021-07-21T10:04:52Z</cp:lastPrinted>
  <dcterms:created xsi:type="dcterms:W3CDTF">2020-04-19T11:17:51Z</dcterms:created>
  <dcterms:modified xsi:type="dcterms:W3CDTF">2022-07-04T15:23:18Z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1124340815</vt:i4>
  </property>
  <property fmtid="{D5CDD505-2E9C-101B-9397-08002B2CF9AE}" pid="3" name="_NewReviewCycle">
    <vt:lpwstr/>
  </property>
  <property fmtid="{D5CDD505-2E9C-101B-9397-08002B2CF9AE}" pid="4" name="_EmailSubject">
    <vt:lpwstr>Formulaires IPF Guichet 2 - 2022</vt:lpwstr>
  </property>
  <property fmtid="{D5CDD505-2E9C-101B-9397-08002B2CF9AE}" pid="5" name="_AuthorEmail">
    <vt:lpwstr>marie.hippenmeyer@etat.ge.ch</vt:lpwstr>
  </property>
  <property fmtid="{D5CDD505-2E9C-101B-9397-08002B2CF9AE}" pid="6" name="_AuthorEmailDisplayName">
    <vt:lpwstr>Hippenmeyer Marie (DCS)</vt:lpwstr>
  </property>
  <property fmtid="{D5CDD505-2E9C-101B-9397-08002B2CF9AE}" pid="7" name="_PreviousAdHocReviewCycleID">
    <vt:i4>-18533623</vt:i4>
  </property>
</Properties>
</file>