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2. Mandats\OCCS\Formulaires\Restructuration\"/>
    </mc:Choice>
  </mc:AlternateContent>
  <xr:revisionPtr revIDLastSave="0" documentId="13_ncr:1_{061955D8-2A48-4F40-8ADC-C606E2EE8031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Marche à suivre" sheetId="5" r:id="rId1"/>
    <sheet name="Demande" sheetId="7" r:id="rId2"/>
    <sheet name="Calcul Dommage" sheetId="11" r:id="rId3"/>
    <sheet name="Attestation" sheetId="8" r:id="rId4"/>
    <sheet name="Data_IPFE" sheetId="10" state="hidden" r:id="rId5"/>
  </sheets>
  <externalReferences>
    <externalReference r:id="rId6"/>
  </externalReference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43834.320775463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3">Attestation!$B$1:$Q$70</definedName>
    <definedName name="_xlnm.Print_Area" localSheetId="2">'Calcul Dommage'!$A$1:$R$128</definedName>
    <definedName name="_xlnm.Print_Area" localSheetId="1">Demande!$B$1:$M$337</definedName>
    <definedName name="_xlnm.Print_Area" localSheetId="0">'Marche à suivre'!$A$1:$J$27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0" l="1"/>
  <c r="B7" i="10"/>
  <c r="B5" i="10"/>
  <c r="C6" i="10"/>
  <c r="C7" i="10"/>
  <c r="D6" i="10"/>
  <c r="D7" i="10"/>
  <c r="E6" i="10"/>
  <c r="E7" i="10"/>
  <c r="F6" i="10"/>
  <c r="F7" i="10"/>
  <c r="G6" i="10"/>
  <c r="G7" i="10"/>
  <c r="H6" i="10"/>
  <c r="H7" i="10"/>
  <c r="I6" i="10"/>
  <c r="I7" i="10"/>
  <c r="J6" i="10"/>
  <c r="J7" i="10"/>
  <c r="K6" i="10"/>
  <c r="K7" i="10"/>
  <c r="L6" i="10"/>
  <c r="L7" i="10"/>
  <c r="M6" i="10"/>
  <c r="M7" i="10"/>
  <c r="N6" i="10"/>
  <c r="N7" i="10"/>
  <c r="O6" i="10"/>
  <c r="O7" i="10"/>
  <c r="P6" i="10"/>
  <c r="P7" i="10"/>
  <c r="Q6" i="10"/>
  <c r="Q7" i="10"/>
  <c r="R6" i="10"/>
  <c r="R7" i="10"/>
  <c r="S6" i="10"/>
  <c r="S7" i="10"/>
  <c r="T6" i="10"/>
  <c r="T7" i="10"/>
  <c r="U6" i="10"/>
  <c r="U7" i="10"/>
  <c r="V6" i="10"/>
  <c r="V7" i="10"/>
  <c r="W6" i="10"/>
  <c r="W7" i="10"/>
  <c r="X6" i="10"/>
  <c r="X7" i="10"/>
  <c r="Y6" i="10"/>
  <c r="Y7" i="10"/>
  <c r="Z6" i="10"/>
  <c r="Z7" i="10"/>
  <c r="AA6" i="10"/>
  <c r="AA7" i="10"/>
  <c r="AB6" i="10"/>
  <c r="AB7" i="10"/>
  <c r="AC6" i="10"/>
  <c r="AC7" i="10"/>
  <c r="AD6" i="10"/>
  <c r="AD7" i="10"/>
  <c r="AE6" i="10"/>
  <c r="AE7" i="10"/>
  <c r="AF6" i="10"/>
  <c r="AF7" i="10"/>
  <c r="AG6" i="10"/>
  <c r="AG7" i="10"/>
  <c r="AH6" i="10"/>
  <c r="AH7" i="10"/>
  <c r="AI6" i="10"/>
  <c r="AI7" i="10"/>
  <c r="AJ6" i="10"/>
  <c r="AJ7" i="10"/>
  <c r="AK6" i="10"/>
  <c r="AK7" i="10"/>
  <c r="AL6" i="10"/>
  <c r="AL7" i="10"/>
  <c r="AM6" i="10"/>
  <c r="AM7" i="10"/>
  <c r="AN6" i="10"/>
  <c r="AN7" i="10"/>
  <c r="AO6" i="10"/>
  <c r="AO7" i="10"/>
  <c r="AP6" i="10"/>
  <c r="AP7" i="10"/>
  <c r="AQ6" i="10"/>
  <c r="AQ7" i="10"/>
  <c r="AR6" i="10"/>
  <c r="AR7" i="10"/>
  <c r="AS6" i="10"/>
  <c r="AS7" i="10"/>
  <c r="AT6" i="10"/>
  <c r="AT7" i="10"/>
  <c r="AU6" i="10"/>
  <c r="AU7" i="10"/>
  <c r="AV6" i="10"/>
  <c r="AV7" i="10"/>
  <c r="AW6" i="10"/>
  <c r="AW7" i="10"/>
  <c r="AX6" i="10"/>
  <c r="AX7" i="10"/>
  <c r="AY6" i="10"/>
  <c r="AY7" i="10"/>
  <c r="AZ6" i="10"/>
  <c r="AZ7" i="10"/>
  <c r="BA6" i="10"/>
  <c r="BA7" i="10"/>
  <c r="BB6" i="10"/>
  <c r="BB7" i="10"/>
  <c r="BC6" i="10"/>
  <c r="BC7" i="10"/>
  <c r="BD6" i="10"/>
  <c r="BD7" i="10"/>
  <c r="BE6" i="10"/>
  <c r="BE7" i="10"/>
  <c r="BF6" i="10"/>
  <c r="BF7" i="10"/>
  <c r="BG6" i="10"/>
  <c r="BG7" i="10"/>
  <c r="BH6" i="10"/>
  <c r="BH7" i="10"/>
  <c r="BI6" i="10"/>
  <c r="BI7" i="10"/>
  <c r="BJ6" i="10"/>
  <c r="BJ7" i="10"/>
  <c r="BK6" i="10"/>
  <c r="BK7" i="10"/>
  <c r="BL6" i="10"/>
  <c r="BL7" i="10"/>
  <c r="BM6" i="10"/>
  <c r="BM7" i="10"/>
  <c r="BN6" i="10"/>
  <c r="BN7" i="10"/>
  <c r="BO6" i="10"/>
  <c r="BO7" i="10"/>
  <c r="BP6" i="10"/>
  <c r="BP7" i="10"/>
  <c r="BQ6" i="10"/>
  <c r="BQ7" i="10"/>
  <c r="BR7" i="10"/>
  <c r="BS6" i="10"/>
  <c r="BS7" i="10"/>
  <c r="BT6" i="10"/>
  <c r="BT7" i="10"/>
  <c r="BU6" i="10"/>
  <c r="BU7" i="10"/>
  <c r="BV6" i="10"/>
  <c r="BV7" i="10"/>
  <c r="BW6" i="10"/>
  <c r="BW7" i="10"/>
  <c r="BX6" i="10"/>
  <c r="BX7" i="10"/>
  <c r="BY6" i="10"/>
  <c r="BY7" i="10"/>
  <c r="BZ6" i="10"/>
  <c r="BZ7" i="10"/>
  <c r="CA6" i="10"/>
  <c r="CA7" i="10"/>
  <c r="CB6" i="10"/>
  <c r="CB7" i="10"/>
  <c r="CC6" i="10"/>
  <c r="CC7" i="10"/>
  <c r="CD6" i="10"/>
  <c r="CD7" i="10"/>
  <c r="CE6" i="10"/>
  <c r="CE7" i="10"/>
  <c r="CF6" i="10"/>
  <c r="CF7" i="10"/>
  <c r="CG6" i="10"/>
  <c r="CG7" i="10"/>
  <c r="CH6" i="10"/>
  <c r="CH7" i="10"/>
  <c r="CI6" i="10"/>
  <c r="CI7" i="10"/>
  <c r="CJ6" i="10"/>
  <c r="CJ7" i="10"/>
  <c r="CK6" i="10"/>
  <c r="CK7" i="10"/>
  <c r="CL6" i="10"/>
  <c r="CL7" i="10"/>
  <c r="CM7" i="10"/>
  <c r="CN7" i="10"/>
  <c r="CO7" i="10"/>
  <c r="CP7" i="10"/>
  <c r="CQ7" i="10"/>
  <c r="CR7" i="10"/>
  <c r="CS7" i="10"/>
  <c r="CT7" i="10"/>
  <c r="CU7" i="10"/>
  <c r="CV7" i="10"/>
  <c r="CW7" i="10"/>
  <c r="CX7" i="10"/>
  <c r="AN5" i="10"/>
  <c r="AM5" i="10"/>
  <c r="AL5" i="10"/>
  <c r="AK5" i="10"/>
  <c r="AJ5" i="10"/>
  <c r="AI5" i="10"/>
  <c r="A5" i="10"/>
  <c r="C5" i="10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AC5" i="10"/>
  <c r="AD5" i="10"/>
  <c r="AE5" i="10"/>
  <c r="AF5" i="10"/>
  <c r="AG5" i="10"/>
  <c r="AH5" i="10"/>
  <c r="AO5" i="10"/>
  <c r="AP5" i="10"/>
  <c r="AQ5" i="10"/>
  <c r="AR5" i="10"/>
  <c r="AS5" i="10"/>
  <c r="AT5" i="10"/>
  <c r="AU5" i="10"/>
  <c r="AV5" i="10"/>
  <c r="AW5" i="10"/>
  <c r="AX5" i="10"/>
  <c r="AY5" i="10"/>
  <c r="AZ5" i="10"/>
  <c r="BA5" i="10"/>
  <c r="BB5" i="10"/>
  <c r="BC5" i="10"/>
  <c r="BD5" i="10"/>
  <c r="BE5" i="10"/>
  <c r="BF5" i="10"/>
  <c r="BG5" i="10"/>
  <c r="BH5" i="10"/>
  <c r="BI5" i="10"/>
  <c r="BJ5" i="10"/>
  <c r="BK5" i="10"/>
  <c r="BL5" i="10"/>
  <c r="BM5" i="10"/>
  <c r="BN5" i="10"/>
  <c r="BO5" i="10"/>
  <c r="BP5" i="10"/>
  <c r="BQ5" i="10"/>
  <c r="F62" i="11"/>
  <c r="G62" i="11"/>
  <c r="H62" i="11"/>
  <c r="I62" i="11"/>
  <c r="J62" i="11"/>
  <c r="K62" i="11"/>
  <c r="L62" i="11"/>
  <c r="M62" i="11"/>
  <c r="M72" i="11"/>
  <c r="M77" i="11"/>
  <c r="M82" i="11"/>
  <c r="M87" i="11"/>
  <c r="M92" i="11"/>
  <c r="M96" i="11"/>
  <c r="M100" i="11"/>
  <c r="M109" i="11"/>
  <c r="M111" i="11"/>
  <c r="M113" i="11"/>
  <c r="L237" i="7"/>
  <c r="BR5" i="10"/>
  <c r="BS5" i="10"/>
  <c r="BT5" i="10"/>
  <c r="BU5" i="10"/>
  <c r="BV5" i="10"/>
  <c r="BW5" i="10"/>
  <c r="BX5" i="10"/>
  <c r="BY5" i="10"/>
  <c r="BZ5" i="10"/>
  <c r="CA5" i="10"/>
  <c r="CB5" i="10"/>
  <c r="CC5" i="10"/>
  <c r="CD5" i="10"/>
  <c r="CE5" i="10"/>
  <c r="CF5" i="10"/>
  <c r="CG5" i="10"/>
  <c r="CH5" i="10"/>
  <c r="CI5" i="10"/>
  <c r="CJ5" i="10"/>
  <c r="CK5" i="10"/>
  <c r="CL5" i="10"/>
  <c r="CM5" i="10"/>
  <c r="CN5" i="10"/>
  <c r="CO5" i="10"/>
  <c r="CP5" i="10"/>
  <c r="CQ5" i="10"/>
  <c r="CR5" i="10"/>
  <c r="CS5" i="10"/>
  <c r="CT5" i="10"/>
  <c r="CU5" i="10"/>
  <c r="CV5" i="10"/>
  <c r="CW5" i="10"/>
  <c r="CX5" i="10"/>
  <c r="A6" i="10"/>
  <c r="BR6" i="10"/>
  <c r="CM6" i="10"/>
  <c r="CN6" i="10"/>
  <c r="CO6" i="10"/>
  <c r="CP6" i="10"/>
  <c r="CQ6" i="10"/>
  <c r="CR6" i="10"/>
  <c r="CS6" i="10"/>
  <c r="CT6" i="10"/>
  <c r="CU6" i="10"/>
  <c r="CV6" i="10"/>
  <c r="CW6" i="10"/>
  <c r="CX6" i="10"/>
  <c r="A7" i="10"/>
  <c r="B5" i="8"/>
  <c r="B6" i="8"/>
  <c r="O9" i="8"/>
  <c r="A17" i="7"/>
  <c r="A21" i="7"/>
  <c r="A23" i="7"/>
  <c r="A25" i="7"/>
  <c r="A29" i="7"/>
  <c r="A31" i="7"/>
  <c r="A33" i="7"/>
  <c r="A35" i="7"/>
  <c r="A37" i="7"/>
  <c r="A41" i="7"/>
  <c r="A42" i="7"/>
  <c r="A43" i="7"/>
  <c r="A47" i="7"/>
  <c r="A49" i="7"/>
  <c r="A53" i="7"/>
  <c r="A55" i="7"/>
  <c r="A60" i="7"/>
  <c r="A64" i="7"/>
  <c r="A79" i="7"/>
  <c r="A81" i="7"/>
  <c r="A83" i="7"/>
  <c r="A85" i="7"/>
  <c r="A87" i="7"/>
  <c r="A89" i="7"/>
  <c r="A97" i="7"/>
  <c r="A116" i="7"/>
  <c r="A131" i="7"/>
  <c r="A136" i="7"/>
  <c r="A138" i="7"/>
  <c r="A140" i="7"/>
  <c r="A142" i="7"/>
  <c r="A147" i="7"/>
  <c r="A149" i="7"/>
  <c r="A151" i="7"/>
  <c r="A153" i="7"/>
  <c r="A155" i="7"/>
  <c r="A157" i="7"/>
  <c r="A161" i="7"/>
  <c r="A164" i="7"/>
  <c r="A166" i="7"/>
  <c r="A168" i="7"/>
  <c r="A170" i="7"/>
  <c r="A172" i="7"/>
  <c r="A182" i="7"/>
  <c r="A187" i="7"/>
  <c r="A193" i="7"/>
  <c r="A196" i="7"/>
  <c r="A200" i="7"/>
  <c r="A207" i="7"/>
  <c r="A210" i="7"/>
  <c r="A214" i="7"/>
  <c r="A228" i="7"/>
  <c r="A244" i="7"/>
  <c r="A245" i="7"/>
  <c r="A248" i="7"/>
  <c r="A249" i="7"/>
  <c r="A254" i="7"/>
  <c r="A255" i="7"/>
  <c r="A258" i="7"/>
  <c r="A259" i="7"/>
  <c r="A262" i="7"/>
  <c r="A263" i="7"/>
  <c r="A266" i="7"/>
  <c r="A267" i="7"/>
  <c r="A271" i="7"/>
  <c r="A272" i="7"/>
  <c r="A273" i="7"/>
  <c r="A277" i="7"/>
  <c r="A278" i="7"/>
  <c r="A279" i="7"/>
  <c r="A1" i="7"/>
  <c r="D24" i="8"/>
  <c r="I24" i="8"/>
  <c r="G47" i="8"/>
  <c r="G49" i="8"/>
  <c r="G51" i="8"/>
  <c r="P2" i="11"/>
  <c r="M27" i="11"/>
  <c r="M32" i="11"/>
  <c r="M37" i="11"/>
  <c r="M42" i="11"/>
  <c r="M47" i="11"/>
  <c r="M52" i="11"/>
  <c r="M57" i="11"/>
  <c r="F100" i="11"/>
  <c r="G100" i="11"/>
  <c r="H100" i="11"/>
  <c r="I100" i="11"/>
  <c r="J100" i="11"/>
  <c r="K100" i="11"/>
  <c r="L100" i="11"/>
  <c r="F109" i="11"/>
  <c r="G109" i="11"/>
  <c r="H109" i="11"/>
  <c r="I109" i="11"/>
  <c r="J109" i="11"/>
  <c r="K109" i="11"/>
  <c r="L109" i="11"/>
  <c r="O109" i="11"/>
  <c r="I146" i="11"/>
  <c r="J146" i="11"/>
  <c r="K146" i="11"/>
  <c r="B5" i="7"/>
  <c r="B6" i="7"/>
  <c r="J237" i="7"/>
</calcChain>
</file>

<file path=xl/sharedStrings.xml><?xml version="1.0" encoding="utf-8"?>
<sst xmlns="http://schemas.openxmlformats.org/spreadsheetml/2006/main" count="521" uniqueCount="306">
  <si>
    <t>Aide-mémoire pour les requérant.e.s et formulaire de dépôt de demande</t>
  </si>
  <si>
    <t>Marche à suivre</t>
  </si>
  <si>
    <t>•</t>
  </si>
  <si>
    <t>II.1. Requérant.e</t>
  </si>
  <si>
    <t>Nom de l’entreprise culturelle</t>
  </si>
  <si>
    <t>Adresse (rue/no, CP, ville)</t>
  </si>
  <si>
    <t>II. 2. Personne de contact</t>
  </si>
  <si>
    <t>Fonction</t>
  </si>
  <si>
    <t>II. 3. Informations concernant l’activité culturelle</t>
  </si>
  <si>
    <t>dommages</t>
  </si>
  <si>
    <t>et précisez si une décision a déjà été prise</t>
  </si>
  <si>
    <t>II. 5. Informations concernant les manifestations/projets annulés ou reportés ou</t>
  </si>
  <si>
    <t>concernant la fermeture de l’entreprise culturelle</t>
  </si>
  <si>
    <t>(indiquer individuellement les cycles de manifestations, les manifestations isolées et les projets)</t>
  </si>
  <si>
    <t>Titre des manifestations ou projets</t>
  </si>
  <si>
    <t>Type des manifestations ou projets</t>
  </si>
  <si>
    <t>Durée des manifestations ou des projets (dates de début et de fin) ou nombre de</t>
  </si>
  <si>
    <t>représentations (en précisant les dates)</t>
  </si>
  <si>
    <t>Les manifestations ou les projets ont-t-ils un lien avec d’autres cantons (par exemple le</t>
  </si>
  <si>
    <t>ou</t>
  </si>
  <si>
    <t>Durée de la fermeture de l’entreprise (dates de la fermeture et de réouverture prévue)</t>
  </si>
  <si>
    <t>II. 6. Informations concernant les indemnités pour pertes financières (demande)</t>
  </si>
  <si>
    <t>Court descriptif du type de dommage subi (nature des coûts encourus et/ou des re-</t>
  </si>
  <si>
    <t>cettes perdues)</t>
  </si>
  <si>
    <t>Remarques</t>
  </si>
  <si>
    <t>ATTESTATION</t>
  </si>
  <si>
    <t>Pour le/la requérant.e</t>
  </si>
  <si>
    <t>Signature 1</t>
  </si>
  <si>
    <t>Signature 2 (seulement pour les signatures collectives)</t>
  </si>
  <si>
    <t>Lien</t>
  </si>
  <si>
    <t>1.</t>
  </si>
  <si>
    <t>2.</t>
  </si>
  <si>
    <t>Demande</t>
  </si>
  <si>
    <t>4.</t>
  </si>
  <si>
    <t>Remplir et imprimer l'onglet 'Attestation', 
le signer et le scanner</t>
  </si>
  <si>
    <t>Attestation</t>
  </si>
  <si>
    <t>3.</t>
  </si>
  <si>
    <t>Sauvegarder votre document EXCEL rempli</t>
  </si>
  <si>
    <t>5.</t>
  </si>
  <si>
    <t>Envoyer par courrier électronique à :</t>
  </si>
  <si>
    <t>culture.occs@etat.ge.ch</t>
  </si>
  <si>
    <t>a.</t>
  </si>
  <si>
    <t>l'Attestation avec signature manuscrite scannée</t>
  </si>
  <si>
    <t xml:space="preserve">b. </t>
  </si>
  <si>
    <r>
      <t>le formulaire dûment complété et enregistré en format</t>
    </r>
    <r>
      <rPr>
        <sz val="13"/>
        <color rgb="FF00B050"/>
        <rFont val="Arial Bold"/>
      </rPr>
      <t xml:space="preserve"> EXCEL</t>
    </r>
  </si>
  <si>
    <t>c.</t>
  </si>
  <si>
    <r>
      <t xml:space="preserve">les différentes annexes en format </t>
    </r>
    <r>
      <rPr>
        <sz val="13"/>
        <color rgb="FFFF0000"/>
        <rFont val="Arial Bold"/>
      </rPr>
      <t>PDF</t>
    </r>
  </si>
  <si>
    <t>Annexes</t>
  </si>
  <si>
    <t>-</t>
  </si>
  <si>
    <t>Rue / no</t>
  </si>
  <si>
    <t>Code postal</t>
  </si>
  <si>
    <t>Ville</t>
  </si>
  <si>
    <t>Téléphone:</t>
  </si>
  <si>
    <t>E-mail:</t>
  </si>
  <si>
    <t xml:space="preserve">Forme juridique: </t>
  </si>
  <si>
    <t xml:space="preserve">Commune de résidence (siège statutaire) </t>
  </si>
  <si>
    <t>Commune</t>
  </si>
  <si>
    <t>Données bancaires pour le virement (nom titulaire du compte et IBAN)</t>
  </si>
  <si>
    <t>Nom du titulaire</t>
  </si>
  <si>
    <t>IBAN#</t>
  </si>
  <si>
    <t>Banque</t>
  </si>
  <si>
    <t>Nom de la banque:</t>
  </si>
  <si>
    <t>Nom contact banque:</t>
  </si>
  <si>
    <t>Numéro d’identification d’entreprise (IDE), si disponible</t>
  </si>
  <si>
    <t>IDE</t>
  </si>
  <si>
    <t>Courte description de l’activité culturelle du/de la requérant.e (max 7 lignes)</t>
  </si>
  <si>
    <t>CHF</t>
  </si>
  <si>
    <t xml:space="preserve">Le/la requérant.e confirme </t>
  </si>
  <si>
    <t>que toutes les informations fournies sont complètes et véridiques.</t>
  </si>
  <si>
    <t>Lieu et date:</t>
  </si>
  <si>
    <t>(Lieu)</t>
  </si>
  <si>
    <t>(Signature collective selon les statuts ou l’inscription au Registre du commerce)</t>
  </si>
  <si>
    <r>
      <t xml:space="preserve">Pour que votre demande puisse être traitée, veuillez adresser par </t>
    </r>
    <r>
      <rPr>
        <u/>
        <sz val="13"/>
        <rFont val="Arial Bold"/>
      </rPr>
      <t>courrier électronique</t>
    </r>
    <r>
      <rPr>
        <sz val="13"/>
        <rFont val="Arial Bold"/>
        <family val="2"/>
      </rPr>
      <t xml:space="preserve"> à :</t>
    </r>
  </si>
  <si>
    <t xml:space="preserve"> culture.occs@etat.ge.ch</t>
  </si>
  <si>
    <t>cette attestation avec signature manuscrite scannée (uniquement cette page)</t>
  </si>
  <si>
    <t>(merci de compléter le lieu et la date dans l'Excel avant d'imprimer pour signature)</t>
  </si>
  <si>
    <r>
      <t>le formulaire dûment complété et enregistré en format</t>
    </r>
    <r>
      <rPr>
        <sz val="13"/>
        <color rgb="FF00B050"/>
        <rFont val="Arial Bold"/>
      </rPr>
      <t xml:space="preserve"> </t>
    </r>
    <r>
      <rPr>
        <u/>
        <sz val="13"/>
        <color rgb="FF00B050"/>
        <rFont val="Arial Bold"/>
      </rPr>
      <t>EXCEL</t>
    </r>
  </si>
  <si>
    <r>
      <t xml:space="preserve">les différentes annexes en format </t>
    </r>
    <r>
      <rPr>
        <u/>
        <sz val="13"/>
        <color rgb="FFFF0000"/>
        <rFont val="Arial Bold"/>
      </rPr>
      <t>PDF</t>
    </r>
  </si>
  <si>
    <t xml:space="preserve">Confirmer envoi
</t>
  </si>
  <si>
    <t>(en cochant x)</t>
  </si>
  <si>
    <t>Autres:</t>
  </si>
  <si>
    <t>Description</t>
  </si>
  <si>
    <t>Site internet:</t>
  </si>
  <si>
    <t>II. 4. Informations concernant les autres mesures entreprises pour couvrir les</t>
  </si>
  <si>
    <t>Réduction de l'horaire de travail des employé.e.s ("RHT")</t>
  </si>
  <si>
    <t xml:space="preserve">Une demande d’indemnité en cas de réduction de l’horaire </t>
  </si>
  <si>
    <t>(format de date: jj.mm.aaaa)</t>
  </si>
  <si>
    <t>indiquez la date de la demande (jj.mm.aaaa)</t>
  </si>
  <si>
    <t>Si non:</t>
  </si>
  <si>
    <t>est-ce prévu ?</t>
  </si>
  <si>
    <t>si oui indiquez date de la décision (jj.mm.aaaa)</t>
  </si>
  <si>
    <t>et précisez le montant de l'aide acordée (zéro si refusée)</t>
  </si>
  <si>
    <t>Assurance privée</t>
  </si>
  <si>
    <t>Une demande de couverture des dommages via une</t>
  </si>
  <si>
    <t xml:space="preserve"> assurance privée a-t-elle été déposée ?</t>
  </si>
  <si>
    <t xml:space="preserve">Si oui: </t>
  </si>
  <si>
    <t>Autres indemnités</t>
  </si>
  <si>
    <t>Autres indemnités demandées ?</t>
  </si>
  <si>
    <t>Nature / descritpif:</t>
  </si>
  <si>
    <t>lieu de représentation, un partenariat avec des entreprises culturelles d’un autre canton ?</t>
  </si>
  <si>
    <t>Si oui, le(s)quel(s):</t>
  </si>
  <si>
    <t>Copie de toutes les demandes/décisions envoyées/reçues concernant:</t>
  </si>
  <si>
    <t xml:space="preserve">Manifestations ou projets annulés, </t>
  </si>
  <si>
    <t>Champs obligatoires</t>
  </si>
  <si>
    <t>Aller à la Marche à suivre</t>
  </si>
  <si>
    <t>Aller à l'Attestation</t>
  </si>
  <si>
    <t>But non lucratif</t>
  </si>
  <si>
    <t>Aller à la Demande</t>
  </si>
  <si>
    <t>Obligatoire si applicable</t>
  </si>
  <si>
    <t>Obligatoire</t>
  </si>
  <si>
    <t>(compte suisse uniquement)</t>
  </si>
  <si>
    <t xml:space="preserve">soit présenter une déclaration écrite de cession par l’acteur culturel en </t>
  </si>
  <si>
    <t>Fiche de calcul du dommage et de l'indemnisation - entreprise culturelle</t>
  </si>
  <si>
    <t>Afin de calculer le montant du dommage, veuillez svp remplir le tableau ci-dessous en fonction des étapes suivantes:</t>
  </si>
  <si>
    <t>1) Dépenses (A + B + C + D + E + F + G)</t>
  </si>
  <si>
    <t>2) Revenus et Indemnités  (H + I + J + K + L + M)</t>
  </si>
  <si>
    <t>-Le/la requérant/e peut indiquer dans la case prévue à cet effet tout commentaire nécessaire à la compréhension de la nature de la charge ou des indemnités/revenus.</t>
  </si>
  <si>
    <t>1) Dépenses</t>
  </si>
  <si>
    <t>TOTAL</t>
  </si>
  <si>
    <t>A)</t>
  </si>
  <si>
    <t>Charges salaires</t>
  </si>
  <si>
    <t>Commentaires</t>
  </si>
  <si>
    <t>B)</t>
  </si>
  <si>
    <t>Communication</t>
  </si>
  <si>
    <t>C)</t>
  </si>
  <si>
    <t>D)</t>
  </si>
  <si>
    <t>Frais non remboursables</t>
  </si>
  <si>
    <t>E)</t>
  </si>
  <si>
    <t>Loyers</t>
  </si>
  <si>
    <t>F)</t>
  </si>
  <si>
    <t>G)</t>
  </si>
  <si>
    <t>2) Revenus éventuels et indemnités</t>
  </si>
  <si>
    <t>H)</t>
  </si>
  <si>
    <t>Revenus éventuels d’activités ordinaires</t>
  </si>
  <si>
    <t>I)</t>
  </si>
  <si>
    <t>Financement public de la culture (aide publique)</t>
  </si>
  <si>
    <t>J)</t>
  </si>
  <si>
    <t xml:space="preserve"> Apports de tiers (en particulier sponsoring, mécénat, dons)</t>
  </si>
  <si>
    <t>K)</t>
  </si>
  <si>
    <t>L)</t>
  </si>
  <si>
    <t>Indemnités versées par une assurance privée</t>
  </si>
  <si>
    <t>M)</t>
  </si>
  <si>
    <t>Total des pertes financières = A + B + C + D + E + F + G - H - I - J - K - L - M</t>
  </si>
  <si>
    <t>Commentaire général</t>
  </si>
  <si>
    <t>=&gt; Calcul Dommage</t>
  </si>
  <si>
    <t>Montant global estimé des pertes financières non-couvertes selon Onglet Calcul Dommage</t>
  </si>
  <si>
    <t>6.</t>
  </si>
  <si>
    <t xml:space="preserve">Remplir l'onglet 'Calcul Dommage' </t>
  </si>
  <si>
    <t>Calcul Dommage</t>
  </si>
  <si>
    <t>3) Pertes financières estimées</t>
  </si>
  <si>
    <t>Derniers comptes annuels révisés ou approuvés</t>
  </si>
  <si>
    <t xml:space="preserve">Les comptes annuels provisoires du dernier exercice </t>
  </si>
  <si>
    <t>(si les comptes annuels révisés ou approuvés 2019 ne sont pas disponibles)</t>
  </si>
  <si>
    <t xml:space="preserve">soit fournir la preuve du paiement déjà effectué à cette/ces personne(s)
</t>
  </si>
  <si>
    <t>Budget des manifestations ou des projets</t>
  </si>
  <si>
    <t>Copie des factures ou autres pièces justificatives attestant du dommage,</t>
  </si>
  <si>
    <t>si les documents ne sont pas compréhensibles par eux-mêmes, merci de</t>
  </si>
  <si>
    <t>donner les explications nécessaires</t>
  </si>
  <si>
    <t>IPFE_</t>
  </si>
  <si>
    <r>
      <t xml:space="preserve">Tous les autres frais </t>
    </r>
    <r>
      <rPr>
        <sz val="10"/>
        <rFont val="Arial"/>
        <family val="2"/>
      </rPr>
      <t>(en particulier achats), production spécifiques pour l'occasion</t>
    </r>
  </si>
  <si>
    <t># de dossier:</t>
  </si>
  <si>
    <t>(champ à remplir par OCCS)</t>
  </si>
  <si>
    <t xml:space="preserve"># de dossier: </t>
  </si>
  <si>
    <r>
      <t xml:space="preserve">(format </t>
    </r>
    <r>
      <rPr>
        <b/>
        <sz val="10"/>
        <rFont val="Arial"/>
        <family val="2"/>
      </rPr>
      <t>CH</t>
    </r>
    <r>
      <rPr>
        <sz val="10"/>
        <rFont val="Arial"/>
        <family val="2"/>
      </rPr>
      <t xml:space="preserve">1234567890123456789 - commencer par CH suivi de 19 chiffres </t>
    </r>
    <r>
      <rPr>
        <u/>
        <sz val="10"/>
        <rFont val="Arial"/>
        <family val="2"/>
      </rPr>
      <t>sans espace</t>
    </r>
    <r>
      <rPr>
        <sz val="10"/>
        <rFont val="Arial"/>
        <family val="2"/>
      </rPr>
      <t xml:space="preserve"> )</t>
    </r>
  </si>
  <si>
    <t xml:space="preserve">Données bancaires pour le virement </t>
  </si>
  <si>
    <t>Une demande d’indemnité en cas de réduction de l’horaire de travail des employé·e·s a-t-elle été envoyée ?</t>
  </si>
  <si>
    <t>Une demande de couverture des dommages via une  assurance privée a-t-elle été déposée ?</t>
  </si>
  <si>
    <t>Durée des manifestations ou des projets (dates de début et de fin) ou nombre de représentations (en précisant les dates)</t>
  </si>
  <si>
    <t>Manifestations ou projets annulés, partiellement annulés  ou reportés ?</t>
  </si>
  <si>
    <t>Les manifestations ou les projets ont-t-ils un lien avec d’autres cantons (par exemple le lieu de représentation, un partenariat avec des entreprises culturelles d’un autre canton ?</t>
  </si>
  <si>
    <t>Court descriptif du type de dommage subi (nature des coûts encourus et/ou des recettes perdues)</t>
  </si>
  <si>
    <t>lieu</t>
  </si>
  <si>
    <t>date</t>
  </si>
  <si>
    <t>Introduction</t>
  </si>
  <si>
    <t>La perte financière est calculée en fonction des dépenses ainsi que des indemnités et revenus.</t>
  </si>
  <si>
    <t>et précisez le montant de l'aide accordée  (zéro si refusée)</t>
  </si>
  <si>
    <t>Subvention Ville de Genève</t>
  </si>
  <si>
    <t>Contribution Loterie Romande</t>
  </si>
  <si>
    <t>Subvention fonds intercommunal</t>
  </si>
  <si>
    <t>Tableau des subventions</t>
  </si>
  <si>
    <t>Subventions monétaires des collectivités publiques :</t>
  </si>
  <si>
    <t>Subvention  canton de Genève</t>
  </si>
  <si>
    <t>Subvention autre commune : préciser_______________</t>
  </si>
  <si>
    <t>Autres subventions : préciser ________________</t>
  </si>
  <si>
    <t>Subvention(s) non monétaire(s)</t>
  </si>
  <si>
    <t>Total</t>
  </si>
  <si>
    <t>But lucratif</t>
  </si>
  <si>
    <t>-Le/la requérant/e a l'obligation de documenter les montants sur la base de justificatifs.</t>
  </si>
  <si>
    <t>Exemples de justificatifs admis: Contrats de travail signés par l'employé et le/la requérant/e; Preuve écrite du versement du salaire. Tous les justificatifs doivent au minimum documenter le montant des salaires. N.B.: Il faut insérer les salaires bruts des employés ci-dessus et non pas uniquement les charges sociales.</t>
  </si>
  <si>
    <t>Merci de compléter le tableau suivant concernant d'éventuelles subventions des pouvoirs publics:</t>
  </si>
  <si>
    <t>Exemples de justificatifs admis: Factures émises par une tierce partie dans le domaine de la communication. Tous les justificatifs doivent au minimum documenter le montant des dépenses en communication.</t>
  </si>
  <si>
    <t>Exemples de justificatifs admis: Contrats de mandat signés par l'acteur/actrice culturel/le et le/la requérant/e; Confirmation signée de la tierce partie. Tous les justificatifs doivent au minimum documenter le montant des cachets. N.B.: en cas de cachets versés à un/une acteur/actrice culturel/le indépendant/e, merci de fournir une attestation.</t>
  </si>
  <si>
    <t>Exemples de justificatifs admis: Factures payées pour des frais engagés pour un projet annulé. Tous les justificatifs doivent au minimum documenter le montant des frais non remboursables.</t>
  </si>
  <si>
    <t>Exemples de justificatifs admis: Factures payées pour des frais divers. Tous les justificatifs doivent au minimum documenter le montant des frais non remboursables.</t>
  </si>
  <si>
    <t>Note importante:</t>
  </si>
  <si>
    <t xml:space="preserve">Date de reprise des activités de l’entreprise culturelle </t>
  </si>
  <si>
    <t xml:space="preserve">Commentaires sur d’éventuelles mesures sanitaires à respecter pour la réouverture </t>
  </si>
  <si>
    <t>faveur de l’entreprise culturelle (si le paiement doit être effectué à une date ultérieure)</t>
  </si>
  <si>
    <t>Indiquer tous les revenus d'activités ordinaires reçus ou prévus.</t>
  </si>
  <si>
    <t>Exemples de justificatifs admis: Détails des différences entre revenus encaissés et revenus ordinaires, factures/ preuves de paiement des surcoûts. Tous les justificatifs doivent au minimum documenter le montant des autres charges.</t>
  </si>
  <si>
    <t>Nature / descriptif:</t>
  </si>
  <si>
    <t>EL</t>
  </si>
  <si>
    <t>Civilité</t>
  </si>
  <si>
    <t>NOM</t>
  </si>
  <si>
    <t>Prénom</t>
  </si>
  <si>
    <t>(Veuillez cocher les subventions reçues et indiquer le montant) :</t>
  </si>
  <si>
    <t>Canton de Genève</t>
  </si>
  <si>
    <t>Montant</t>
  </si>
  <si>
    <t>Ville de Genève</t>
  </si>
  <si>
    <t>Pro Helvetia</t>
  </si>
  <si>
    <t>Nom</t>
  </si>
  <si>
    <t>subventions</t>
  </si>
  <si>
    <t>Canton GE 2020</t>
  </si>
  <si>
    <t>montant 2020</t>
  </si>
  <si>
    <t>Ville GE 2020</t>
  </si>
  <si>
    <t>Montant 2020</t>
  </si>
  <si>
    <t>Commune 2020</t>
  </si>
  <si>
    <t>Loro 2020</t>
  </si>
  <si>
    <t>Pro H 2020</t>
  </si>
  <si>
    <t>Autre nom</t>
  </si>
  <si>
    <t>Autre 2020</t>
  </si>
  <si>
    <t>Eligiblité</t>
  </si>
  <si>
    <t xml:space="preserve">Derniers comptes annuels (Bilan, PP, annexes, rapport du réviseur etc.) </t>
  </si>
  <si>
    <t>révisés ou approuvés</t>
  </si>
  <si>
    <t xml:space="preserve">Tableau de flux de trésorerie </t>
  </si>
  <si>
    <t>Lire attentivement les conditions d'octroi</t>
  </si>
  <si>
    <t>Remplir les champs du formulaire</t>
  </si>
  <si>
    <t>Nom du répondant légal</t>
  </si>
  <si>
    <t>Formulaire de dépôt de demande</t>
  </si>
  <si>
    <t>1. Requérant.e</t>
  </si>
  <si>
    <t>2. Personne de contact</t>
  </si>
  <si>
    <t>3. Informations concernant l’activité culturelle</t>
  </si>
  <si>
    <t>4. Informations concernant les autres mesures entreprises pour couvrir les</t>
  </si>
  <si>
    <t>5. Informations concernant les manifestations/projets annulés ou reportés ou</t>
  </si>
  <si>
    <t>6. Informations concernant les indemnités pour pertes financières (demande)</t>
  </si>
  <si>
    <t>Loterie Romande</t>
  </si>
  <si>
    <t>a-t-elle été déposée auprès du guichet COVID-Culture ?</t>
  </si>
  <si>
    <t>Date de création de l'entreprise culturelle (jj.mm.aaaa)</t>
  </si>
  <si>
    <t>Informations concernant les subventions publiques reçues en 2020</t>
  </si>
  <si>
    <t>Autres subventions publiques (Veuillez indiquer le nom)</t>
  </si>
  <si>
    <t>Communes (Veuillez indiquer le nom de la/des commune/s)</t>
  </si>
  <si>
    <t>OFC</t>
  </si>
  <si>
    <t>Soutien privé (Veuillez indiquer le nom des fondations)</t>
  </si>
  <si>
    <t>qu’il/elle est autorisé.e à signer conformément aux statuts ou à l’inscription au Registre du commerce.</t>
  </si>
  <si>
    <t>qu’il/elle a lu et compris tous les points du formulaire de dépôt de demande et qu’il ou elle les accepte.</t>
  </si>
  <si>
    <t>Conformément à l'art 3.4 des conditions d'octroi IPFE sur le dédommagement des actrices et des acteurs culturels, l'entreprise est tenue de:</t>
  </si>
  <si>
    <t>Civilité du répondant légal</t>
  </si>
  <si>
    <t>NOM du répondant légal</t>
  </si>
  <si>
    <t>Prénom du répondant légal</t>
  </si>
  <si>
    <t xml:space="preserve">Date création de l'entreprise </t>
  </si>
  <si>
    <t>de travail des employé.e.s a-t-elle été envoyée ?</t>
  </si>
  <si>
    <t>partiellement annulés ou reportés ?</t>
  </si>
  <si>
    <t>Demand a déjà été faite dans le passé</t>
  </si>
  <si>
    <t>Nom commune</t>
  </si>
  <si>
    <t>OFC 2020</t>
  </si>
  <si>
    <t>OFC montant 2020</t>
  </si>
  <si>
    <t>Nom soutien privé</t>
  </si>
  <si>
    <t>Soutient privé 2020</t>
  </si>
  <si>
    <t>Montant soutien privé 2020</t>
  </si>
  <si>
    <t xml:space="preserve">Informations concernant le secteur culturel dans lequel le/la requérant.e est actif-ve </t>
  </si>
  <si>
    <r>
      <t>(</t>
    </r>
    <r>
      <rPr>
        <b/>
        <sz val="12"/>
        <rFont val="Arial"/>
        <family val="2"/>
      </rPr>
      <t>un seul choix possible</t>
    </r>
    <r>
      <rPr>
        <sz val="12"/>
        <rFont val="Arial"/>
        <family val="2"/>
      </rPr>
      <t xml:space="preserve"> - taper x dans la cellule correspondant le mieux à votre secteur) :</t>
    </r>
  </si>
  <si>
    <t>Conditions d'octroi</t>
  </si>
  <si>
    <t>www.ge.ch/covid-19-mesures-soutien-au-domaine-culturel/entreprises-culturelles-demande-indemnisation</t>
  </si>
  <si>
    <t>Si autre:</t>
  </si>
  <si>
    <t>NPA, localité banque</t>
  </si>
  <si>
    <t xml:space="preserve">autre banque </t>
  </si>
  <si>
    <t xml:space="preserve">NPA localité banque </t>
  </si>
  <si>
    <t>Perte financière estimée - Montant maximum autorisé (80%)</t>
  </si>
  <si>
    <t>Indemnisation des pertes financières pour les entreprises culturelles du périmètre élargi du canton de Genève, pour la période du 1er mars au 25 septembre 2020</t>
  </si>
  <si>
    <t>Musique</t>
  </si>
  <si>
    <t>Label musical</t>
  </si>
  <si>
    <t>Magasin de disque</t>
  </si>
  <si>
    <t>Livre</t>
  </si>
  <si>
    <t>Maison d'édition</t>
  </si>
  <si>
    <t>Librairie</t>
  </si>
  <si>
    <t>Galerie d'art contemporain</t>
  </si>
  <si>
    <t>Etablissement d'enseignement dans le domaine culturel</t>
  </si>
  <si>
    <t>Demande IPFE pour la période de fin septembre à fin décembre 2020 (Ordonnance COVID-19 du 14 octobre 2020)</t>
  </si>
  <si>
    <t>Une demande IPFE pour la période de fin septembre à fin décembre 2020</t>
  </si>
  <si>
    <t>3) Le montant total des pertes financières est ensuite automatiquement calculé et seul le 80% de ce dernier est retenu (art. 8 al. 2 de l'ordonnance)</t>
  </si>
  <si>
    <t>mars 2020</t>
  </si>
  <si>
    <t>avril 2020</t>
  </si>
  <si>
    <t>mai 2020</t>
  </si>
  <si>
    <t>juin 2020</t>
  </si>
  <si>
    <t>juillet 2020</t>
  </si>
  <si>
    <t>août 2020</t>
  </si>
  <si>
    <t>Exemples de justificatifs admis: Contrats de bail signés; Preuves de paiement d'une location de salle non remboursables. Tous les justificatifs doivent au minimum documenter le montant des loyers.</t>
  </si>
  <si>
    <t>Indiquer toutes les subventions publiques reçues et/ou planifiées en 2020.</t>
  </si>
  <si>
    <t>Indiquer tous les dons et contributions reçus et/ou planifiés en 2020.</t>
  </si>
  <si>
    <t xml:space="preserve"> Indemnités pour réduction du temps de travail</t>
  </si>
  <si>
    <t>Conformément à l'aide mémoire, le principe de subsidiarité doit être appliqué. C'est pourquoi le/la requérant/e est tenu de fournir la preuve d'une demande de réduction du temps de travail à l'OCE, ainsi que de fournir les décomptes versés mensuellement.</t>
  </si>
  <si>
    <t xml:space="preserve"> Autres indemnités </t>
  </si>
  <si>
    <t>Montant maximum autorisé (80% )</t>
  </si>
  <si>
    <t>Subvention Pro Helvetia, OFC</t>
  </si>
  <si>
    <t>septembre 2020*</t>
  </si>
  <si>
    <t>*jusqu'au 25 septembre compris; pour la période à partir du 26 septembre, se référer au formulaire Mesures de soutien selon l'ordonnance COVID-19 du 14 octobre 2020</t>
  </si>
  <si>
    <t>Nom du justificatif annexé</t>
  </si>
  <si>
    <t>Cachets payés ou à payer aux artistes (ou droits d'auteur, pourcentages,...)</t>
  </si>
  <si>
    <t>magasin de disques</t>
  </si>
  <si>
    <t>maison d'éditions</t>
  </si>
  <si>
    <t xml:space="preserve">Librairie </t>
  </si>
  <si>
    <t>Galerie d'art</t>
  </si>
  <si>
    <t>Etablissement d'enseignements</t>
  </si>
  <si>
    <t>-Les revenus manquants peuvent être indemnisés sous le point "G) Autres charges".</t>
  </si>
  <si>
    <t>Autres charges</t>
  </si>
  <si>
    <t>Mesures de soutien COVID-19 dans le secteur de la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</si>
</sst>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000"/>
  </numFmts>
  <fonts count="7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Arial Bold"/>
      <family val="2"/>
    </font>
    <font>
      <sz val="12"/>
      <name val="Arial"/>
      <family val="2"/>
    </font>
    <font>
      <sz val="9"/>
      <name val="Arial"/>
      <family val="2"/>
    </font>
    <font>
      <sz val="12"/>
      <name val="Arial Italic"/>
      <family val="2"/>
    </font>
    <font>
      <sz val="12"/>
      <name val="Arial Bold"/>
      <family val="2"/>
    </font>
    <font>
      <sz val="16"/>
      <name val="Arial Bold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7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3"/>
      <name val="Arial Bold"/>
    </font>
    <font>
      <sz val="13"/>
      <color rgb="FF00B050"/>
      <name val="Arial Bold"/>
    </font>
    <font>
      <sz val="13"/>
      <color rgb="FFFF0000"/>
      <name val="Arial Bold"/>
    </font>
    <font>
      <sz val="11"/>
      <name val="Arial Bold"/>
      <family val="2"/>
    </font>
    <font>
      <sz val="10"/>
      <name val="Arial Bold"/>
      <family val="2"/>
    </font>
    <font>
      <u/>
      <sz val="13"/>
      <name val="Arial Bold"/>
    </font>
    <font>
      <u/>
      <sz val="14"/>
      <color theme="10"/>
      <name val="Calibri"/>
      <family val="2"/>
      <scheme val="minor"/>
    </font>
    <font>
      <sz val="10"/>
      <name val="Arial Bold"/>
    </font>
    <font>
      <u/>
      <sz val="13"/>
      <color rgb="FF00B050"/>
      <name val="Arial Bold"/>
    </font>
    <font>
      <u/>
      <sz val="13"/>
      <color rgb="FFFF0000"/>
      <name val="Arial Bold"/>
    </font>
    <font>
      <sz val="11"/>
      <name val="Arial Bold"/>
    </font>
    <font>
      <b/>
      <sz val="12"/>
      <name val="Arial"/>
      <family val="2"/>
    </font>
    <font>
      <u/>
      <sz val="12"/>
      <name val="Arial"/>
      <family val="2"/>
    </font>
    <font>
      <b/>
      <sz val="14"/>
      <name val="Arial Italic"/>
    </font>
    <font>
      <b/>
      <sz val="12"/>
      <color rgb="FFFF000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8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u/>
      <sz val="12"/>
      <color theme="10"/>
      <name val="Arial"/>
      <family val="2"/>
    </font>
    <font>
      <b/>
      <sz val="24"/>
      <name val="Calibri"/>
      <family val="2"/>
      <scheme val="minor"/>
    </font>
    <font>
      <i/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i/>
      <u/>
      <sz val="11"/>
      <color theme="1"/>
      <name val="Arial"/>
      <family val="2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 "/>
    </font>
    <font>
      <b/>
      <sz val="12"/>
      <name val="Calibri"/>
      <family val="2"/>
      <scheme val="minor"/>
    </font>
    <font>
      <b/>
      <sz val="12"/>
      <name val="Cambria"/>
      <family val="2"/>
      <scheme val="major"/>
    </font>
    <font>
      <b/>
      <i/>
      <u/>
      <sz val="12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43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  <xf numFmtId="0" fontId="15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75" fillId="0" borderId="0"/>
    <xf numFmtId="43" fontId="75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23">
    <xf numFmtId="0" fontId="0" fillId="0" borderId="0" xfId="0"/>
    <xf numFmtId="0" fontId="9" fillId="0" borderId="0" xfId="0" applyNumberFormat="1" applyFont="1"/>
    <xf numFmtId="0" fontId="10" fillId="0" borderId="0" xfId="0" applyNumberFormat="1" applyFont="1"/>
    <xf numFmtId="0" fontId="12" fillId="0" borderId="0" xfId="0" applyNumberFormat="1" applyFont="1"/>
    <xf numFmtId="0" fontId="8" fillId="0" borderId="0" xfId="3"/>
    <xf numFmtId="0" fontId="18" fillId="0" borderId="0" xfId="3" applyFont="1" applyAlignment="1">
      <alignment horizontal="left" vertical="top"/>
    </xf>
    <xf numFmtId="0" fontId="18" fillId="0" borderId="0" xfId="3" applyFont="1" applyAlignment="1">
      <alignment horizontal="center" vertical="top"/>
    </xf>
    <xf numFmtId="0" fontId="19" fillId="0" borderId="0" xfId="3" applyFont="1" applyAlignment="1">
      <alignment horizontal="left" vertical="top"/>
    </xf>
    <xf numFmtId="0" fontId="20" fillId="0" borderId="0" xfId="3" applyFont="1" applyAlignment="1">
      <alignment horizontal="left" vertical="top"/>
    </xf>
    <xf numFmtId="0" fontId="20" fillId="0" borderId="1" xfId="3" applyFont="1" applyBorder="1" applyAlignment="1">
      <alignment horizontal="left" vertical="top"/>
    </xf>
    <xf numFmtId="0" fontId="20" fillId="0" borderId="2" xfId="3" applyFont="1" applyBorder="1" applyAlignment="1">
      <alignment horizontal="left" vertical="top"/>
    </xf>
    <xf numFmtId="0" fontId="18" fillId="0" borderId="2" xfId="3" applyFont="1" applyBorder="1" applyAlignment="1">
      <alignment horizontal="left" vertical="top"/>
    </xf>
    <xf numFmtId="0" fontId="18" fillId="0" borderId="2" xfId="3" applyFont="1" applyBorder="1" applyAlignment="1">
      <alignment horizontal="center" vertical="top"/>
    </xf>
    <xf numFmtId="0" fontId="18" fillId="0" borderId="3" xfId="3" applyFont="1" applyBorder="1" applyAlignment="1">
      <alignment horizontal="left" vertical="top"/>
    </xf>
    <xf numFmtId="0" fontId="21" fillId="0" borderId="4" xfId="3" applyFont="1" applyBorder="1" applyAlignment="1">
      <alignment horizontal="left" vertical="top" indent="1"/>
    </xf>
    <xf numFmtId="0" fontId="21" fillId="0" borderId="0" xfId="3" applyFont="1" applyAlignment="1">
      <alignment horizontal="left" vertical="top"/>
    </xf>
    <xf numFmtId="0" fontId="22" fillId="0" borderId="0" xfId="3" applyFont="1" applyAlignment="1">
      <alignment horizontal="center" vertical="center"/>
    </xf>
    <xf numFmtId="0" fontId="18" fillId="0" borderId="5" xfId="3" applyFont="1" applyBorder="1" applyAlignment="1">
      <alignment horizontal="left" vertical="top"/>
    </xf>
    <xf numFmtId="0" fontId="20" fillId="0" borderId="4" xfId="3" quotePrefix="1" applyFont="1" applyBorder="1" applyAlignment="1">
      <alignment horizontal="center" vertical="center"/>
    </xf>
    <xf numFmtId="0" fontId="18" fillId="0" borderId="5" xfId="3" applyFont="1" applyBorder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17" fillId="0" borderId="0" xfId="4" applyAlignment="1">
      <alignment horizontal="center" vertical="center"/>
    </xf>
    <xf numFmtId="0" fontId="20" fillId="0" borderId="4" xfId="3" quotePrefix="1" applyFont="1" applyBorder="1" applyAlignment="1">
      <alignment horizontal="left" vertical="center"/>
    </xf>
    <xf numFmtId="0" fontId="20" fillId="0" borderId="0" xfId="3" quotePrefix="1" applyFont="1" applyAlignment="1">
      <alignment horizontal="left" vertical="center"/>
    </xf>
    <xf numFmtId="0" fontId="18" fillId="0" borderId="4" xfId="3" applyFont="1" applyBorder="1" applyAlignment="1">
      <alignment horizontal="left" vertical="center"/>
    </xf>
    <xf numFmtId="0" fontId="23" fillId="0" borderId="5" xfId="3" applyFont="1" applyBorder="1" applyAlignment="1">
      <alignment horizontal="left" vertical="center" wrapText="1"/>
    </xf>
    <xf numFmtId="0" fontId="18" fillId="0" borderId="4" xfId="3" applyFont="1" applyBorder="1" applyAlignment="1">
      <alignment horizontal="left" vertical="top"/>
    </xf>
    <xf numFmtId="0" fontId="23" fillId="0" borderId="6" xfId="3" applyFont="1" applyBorder="1" applyAlignment="1">
      <alignment horizontal="left" vertical="top"/>
    </xf>
    <xf numFmtId="0" fontId="23" fillId="0" borderId="7" xfId="3" applyFont="1" applyBorder="1" applyAlignment="1">
      <alignment horizontal="left" vertical="top"/>
    </xf>
    <xf numFmtId="0" fontId="18" fillId="0" borderId="7" xfId="3" applyFont="1" applyBorder="1" applyAlignment="1">
      <alignment horizontal="left" vertical="top"/>
    </xf>
    <xf numFmtId="0" fontId="18" fillId="0" borderId="7" xfId="3" applyFont="1" applyBorder="1" applyAlignment="1">
      <alignment horizontal="center" vertical="top"/>
    </xf>
    <xf numFmtId="0" fontId="18" fillId="0" borderId="8" xfId="3" applyFont="1" applyBorder="1" applyAlignment="1">
      <alignment horizontal="left" vertical="top"/>
    </xf>
    <xf numFmtId="0" fontId="18" fillId="0" borderId="0" xfId="3" applyFont="1"/>
    <xf numFmtId="0" fontId="18" fillId="0" borderId="0" xfId="3" applyFont="1" applyAlignment="1">
      <alignment horizontal="center"/>
    </xf>
    <xf numFmtId="0" fontId="15" fillId="0" borderId="0" xfId="5"/>
    <xf numFmtId="0" fontId="13" fillId="0" borderId="0" xfId="5" applyFont="1"/>
    <xf numFmtId="0" fontId="10" fillId="0" borderId="0" xfId="5" applyFont="1"/>
    <xf numFmtId="0" fontId="9" fillId="0" borderId="0" xfId="5" applyFont="1"/>
    <xf numFmtId="164" fontId="15" fillId="0" borderId="0" xfId="6" applyNumberFormat="1" applyFont="1"/>
    <xf numFmtId="164" fontId="10" fillId="0" borderId="0" xfId="6" applyNumberFormat="1" applyFont="1"/>
    <xf numFmtId="0" fontId="10" fillId="0" borderId="0" xfId="5" applyFont="1" applyAlignment="1">
      <alignment horizontal="left" vertical="top" wrapText="1"/>
    </xf>
    <xf numFmtId="0" fontId="10" fillId="0" borderId="0" xfId="5" applyFont="1" applyAlignment="1">
      <alignment horizontal="right"/>
    </xf>
    <xf numFmtId="164" fontId="0" fillId="0" borderId="0" xfId="6" applyNumberFormat="1" applyFont="1"/>
    <xf numFmtId="0" fontId="14" fillId="0" borderId="0" xfId="5" applyFont="1"/>
    <xf numFmtId="0" fontId="13" fillId="0" borderId="0" xfId="5" applyFont="1" applyAlignment="1">
      <alignment vertical="center"/>
    </xf>
    <xf numFmtId="164" fontId="15" fillId="0" borderId="0" xfId="6" applyNumberFormat="1" applyFont="1" applyAlignment="1">
      <alignment vertical="center"/>
    </xf>
    <xf numFmtId="0" fontId="15" fillId="0" borderId="0" xfId="5" applyAlignment="1">
      <alignment vertical="center"/>
    </xf>
    <xf numFmtId="0" fontId="29" fillId="0" borderId="0" xfId="5" applyFont="1"/>
    <xf numFmtId="0" fontId="15" fillId="3" borderId="0" xfId="5" applyFill="1"/>
    <xf numFmtId="0" fontId="11" fillId="0" borderId="0" xfId="5" applyFont="1"/>
    <xf numFmtId="164" fontId="15" fillId="0" borderId="0" xfId="6" applyNumberFormat="1" applyFont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15" fillId="0" borderId="0" xfId="5" applyAlignment="1">
      <alignment horizontal="center" vertical="center"/>
    </xf>
    <xf numFmtId="0" fontId="9" fillId="0" borderId="4" xfId="5" applyFont="1" applyBorder="1" applyAlignment="1">
      <alignment horizontal="center" wrapText="1"/>
    </xf>
    <xf numFmtId="0" fontId="20" fillId="0" borderId="0" xfId="3" quotePrefix="1" applyFont="1" applyAlignment="1">
      <alignment horizontal="left"/>
    </xf>
    <xf numFmtId="0" fontId="9" fillId="0" borderId="4" xfId="5" applyFont="1" applyBorder="1" applyAlignment="1">
      <alignment horizontal="center" vertical="center" wrapText="1"/>
    </xf>
    <xf numFmtId="0" fontId="9" fillId="0" borderId="0" xfId="5" applyFont="1" applyAlignment="1">
      <alignment horizontal="left" vertical="center" wrapText="1"/>
    </xf>
    <xf numFmtId="0" fontId="35" fillId="0" borderId="0" xfId="5" applyFont="1" applyAlignment="1">
      <alignment horizontal="center" vertical="center"/>
    </xf>
    <xf numFmtId="0" fontId="9" fillId="0" borderId="5" xfId="5" applyFont="1" applyBorder="1" applyAlignment="1">
      <alignment horizontal="left" vertical="center" wrapText="1"/>
    </xf>
    <xf numFmtId="0" fontId="29" fillId="0" borderId="0" xfId="5" applyFont="1" applyAlignment="1">
      <alignment horizontal="center" vertical="center"/>
    </xf>
    <xf numFmtId="0" fontId="15" fillId="0" borderId="4" xfId="5" applyBorder="1"/>
    <xf numFmtId="0" fontId="15" fillId="0" borderId="5" xfId="5" applyBorder="1"/>
    <xf numFmtId="1" fontId="11" fillId="0" borderId="0" xfId="5" applyNumberFormat="1" applyFont="1"/>
    <xf numFmtId="0" fontId="8" fillId="0" borderId="4" xfId="3" applyBorder="1"/>
    <xf numFmtId="0" fontId="8" fillId="0" borderId="5" xfId="3" applyBorder="1"/>
    <xf numFmtId="0" fontId="15" fillId="0" borderId="6" xfId="5" applyBorder="1"/>
    <xf numFmtId="0" fontId="15" fillId="0" borderId="7" xfId="5" applyBorder="1"/>
    <xf numFmtId="0" fontId="10" fillId="0" borderId="7" xfId="5" applyFont="1" applyBorder="1"/>
    <xf numFmtId="0" fontId="15" fillId="0" borderId="8" xfId="5" applyBorder="1"/>
    <xf numFmtId="0" fontId="15" fillId="0" borderId="10" xfId="5" applyBorder="1"/>
    <xf numFmtId="0" fontId="0" fillId="3" borderId="0" xfId="5" applyFont="1" applyFill="1"/>
    <xf numFmtId="0" fontId="10" fillId="0" borderId="0" xfId="0" applyNumberFormat="1" applyFont="1" applyAlignment="1">
      <alignment horizontal="left" indent="1"/>
    </xf>
    <xf numFmtId="0" fontId="36" fillId="0" borderId="10" xfId="5" applyFont="1" applyBorder="1"/>
    <xf numFmtId="0" fontId="37" fillId="0" borderId="0" xfId="0" applyNumberFormat="1" applyFont="1"/>
    <xf numFmtId="0" fontId="10" fillId="0" borderId="10" xfId="0" applyNumberFormat="1" applyFont="1" applyBorder="1"/>
    <xf numFmtId="0" fontId="28" fillId="0" borderId="0" xfId="0" applyNumberFormat="1" applyFont="1"/>
    <xf numFmtId="164" fontId="10" fillId="0" borderId="0" xfId="6" applyNumberFormat="1" applyFont="1" applyFill="1" applyAlignment="1">
      <alignment horizontal="right"/>
    </xf>
    <xf numFmtId="0" fontId="38" fillId="0" borderId="0" xfId="0" applyNumberFormat="1" applyFont="1"/>
    <xf numFmtId="0" fontId="16" fillId="0" borderId="0" xfId="2" applyAlignment="1">
      <alignment horizontal="center" vertical="center"/>
    </xf>
    <xf numFmtId="0" fontId="10" fillId="0" borderId="0" xfId="0" applyFont="1"/>
    <xf numFmtId="0" fontId="0" fillId="2" borderId="9" xfId="5" applyFont="1" applyFill="1" applyBorder="1" applyAlignment="1" applyProtection="1">
      <alignment horizontal="center" vertical="center"/>
      <protection locked="0"/>
    </xf>
    <xf numFmtId="0" fontId="10" fillId="2" borderId="0" xfId="5" applyFont="1" applyFill="1" applyAlignment="1" applyProtection="1">
      <alignment horizontal="center"/>
      <protection locked="0"/>
    </xf>
    <xf numFmtId="14" fontId="10" fillId="2" borderId="0" xfId="5" applyNumberFormat="1" applyFont="1" applyFill="1" applyAlignment="1" applyProtection="1">
      <alignment horizontal="center"/>
      <protection locked="0"/>
    </xf>
    <xf numFmtId="164" fontId="18" fillId="0" borderId="0" xfId="3" applyNumberFormat="1" applyFont="1" applyAlignment="1">
      <alignment horizontal="left" vertical="top"/>
    </xf>
    <xf numFmtId="0" fontId="15" fillId="2" borderId="9" xfId="5" applyFill="1" applyBorder="1" applyAlignment="1" applyProtection="1">
      <alignment horizontal="center" vertical="center"/>
      <protection locked="0"/>
    </xf>
    <xf numFmtId="0" fontId="10" fillId="2" borderId="0" xfId="5" applyFont="1" applyFill="1" applyProtection="1">
      <protection locked="0"/>
    </xf>
    <xf numFmtId="0" fontId="8" fillId="0" borderId="0" xfId="3" applyAlignment="1">
      <alignment horizontal="right"/>
    </xf>
    <xf numFmtId="164" fontId="10" fillId="2" borderId="0" xfId="1" applyNumberFormat="1" applyFont="1" applyFill="1" applyAlignment="1" applyProtection="1">
      <alignment horizontal="center"/>
      <protection locked="0"/>
    </xf>
    <xf numFmtId="0" fontId="36" fillId="0" borderId="0" xfId="5" applyFont="1" applyAlignment="1">
      <alignment horizontal="left"/>
    </xf>
    <xf numFmtId="0" fontId="0" fillId="0" borderId="0" xfId="5" applyFont="1"/>
    <xf numFmtId="0" fontId="10" fillId="0" borderId="0" xfId="5" applyFont="1" applyAlignment="1">
      <alignment vertical="top"/>
    </xf>
    <xf numFmtId="0" fontId="10" fillId="0" borderId="0" xfId="5" quotePrefix="1" applyFont="1" applyAlignment="1">
      <alignment horizontal="right"/>
    </xf>
    <xf numFmtId="0" fontId="60" fillId="0" borderId="0" xfId="0" applyFont="1" applyAlignment="1">
      <alignment horizontal="right"/>
    </xf>
    <xf numFmtId="164" fontId="10" fillId="0" borderId="13" xfId="1" applyNumberFormat="1" applyFont="1" applyFill="1" applyBorder="1" applyAlignment="1" applyProtection="1">
      <alignment horizontal="right"/>
    </xf>
    <xf numFmtId="164" fontId="10" fillId="0" borderId="0" xfId="1" applyNumberFormat="1" applyFont="1" applyFill="1" applyBorder="1" applyAlignment="1" applyProtection="1">
      <alignment horizontal="right"/>
    </xf>
    <xf numFmtId="0" fontId="15" fillId="0" borderId="0" xfId="5" applyFill="1" applyBorder="1" applyAlignment="1" applyProtection="1">
      <alignment horizontal="center" vertical="center"/>
    </xf>
    <xf numFmtId="0" fontId="63" fillId="0" borderId="0" xfId="0" applyNumberFormat="1" applyFont="1"/>
    <xf numFmtId="0" fontId="64" fillId="0" borderId="0" xfId="11" applyFont="1" applyAlignment="1">
      <alignment horizontal="left" vertical="center"/>
    </xf>
    <xf numFmtId="0" fontId="18" fillId="0" borderId="0" xfId="3" applyFont="1" applyAlignment="1">
      <alignment horizontal="right" vertical="top"/>
    </xf>
    <xf numFmtId="0" fontId="15" fillId="0" borderId="0" xfId="5" applyFill="1"/>
    <xf numFmtId="0" fontId="18" fillId="0" borderId="0" xfId="3" applyFont="1" applyBorder="1" applyAlignment="1">
      <alignment horizontal="right" vertical="center"/>
    </xf>
    <xf numFmtId="0" fontId="66" fillId="0" borderId="0" xfId="3" applyFont="1" applyBorder="1" applyAlignment="1">
      <alignment horizontal="right" vertical="center"/>
    </xf>
    <xf numFmtId="0" fontId="15" fillId="0" borderId="0" xfId="5" applyAlignment="1">
      <alignment horizontal="right"/>
    </xf>
    <xf numFmtId="165" fontId="64" fillId="4" borderId="13" xfId="11" applyNumberFormat="1" applyFont="1" applyFill="1" applyBorder="1" applyAlignment="1" applyProtection="1">
      <alignment horizontal="left" vertical="center"/>
      <protection locked="0"/>
    </xf>
    <xf numFmtId="0" fontId="15" fillId="0" borderId="0" xfId="5" applyFill="1" applyBorder="1" applyAlignment="1">
      <alignment horizontal="center" vertical="center"/>
    </xf>
    <xf numFmtId="0" fontId="18" fillId="0" borderId="0" xfId="3" applyFont="1" applyAlignment="1">
      <alignment horizontal="right" vertical="center"/>
    </xf>
    <xf numFmtId="0" fontId="15" fillId="4" borderId="16" xfId="5" applyFill="1" applyBorder="1" applyAlignment="1">
      <alignment vertical="center"/>
    </xf>
    <xf numFmtId="0" fontId="18" fillId="4" borderId="17" xfId="3" applyFont="1" applyFill="1" applyBorder="1" applyAlignment="1">
      <alignment horizontal="right" vertical="center"/>
    </xf>
    <xf numFmtId="165" fontId="64" fillId="4" borderId="18" xfId="11" applyNumberFormat="1" applyFont="1" applyFill="1" applyBorder="1" applyAlignment="1" applyProtection="1">
      <alignment horizontal="left" vertical="center"/>
    </xf>
    <xf numFmtId="0" fontId="15" fillId="0" borderId="0" xfId="5" applyAlignment="1">
      <alignment horizontal="left"/>
    </xf>
    <xf numFmtId="0" fontId="15" fillId="0" borderId="0" xfId="5" quotePrefix="1" applyAlignment="1">
      <alignment horizontal="right"/>
    </xf>
    <xf numFmtId="0" fontId="10" fillId="0" borderId="0" xfId="5" applyFont="1" applyAlignment="1">
      <alignment horizontal="left" indent="1"/>
    </xf>
    <xf numFmtId="0" fontId="10" fillId="0" borderId="0" xfId="5" applyFont="1" applyAlignment="1">
      <alignment horizontal="left"/>
    </xf>
    <xf numFmtId="0" fontId="10" fillId="0" borderId="0" xfId="5" applyFont="1" applyAlignment="1">
      <alignment vertical="top" wrapText="1"/>
    </xf>
    <xf numFmtId="0" fontId="4" fillId="0" borderId="0" xfId="12"/>
    <xf numFmtId="0" fontId="68" fillId="0" borderId="0" xfId="12" applyFont="1"/>
    <xf numFmtId="0" fontId="65" fillId="0" borderId="0" xfId="12" applyFont="1"/>
    <xf numFmtId="0" fontId="72" fillId="7" borderId="13" xfId="13" applyFont="1" applyFill="1" applyBorder="1" applyAlignment="1">
      <alignment horizontal="right" vertical="center"/>
    </xf>
    <xf numFmtId="0" fontId="70" fillId="7" borderId="13" xfId="5" applyFont="1" applyFill="1" applyBorder="1"/>
    <xf numFmtId="0" fontId="70" fillId="7" borderId="13" xfId="5" applyFont="1" applyFill="1" applyBorder="1" applyAlignment="1">
      <alignment horizontal="left"/>
    </xf>
    <xf numFmtId="0" fontId="70" fillId="7" borderId="13" xfId="12" applyFont="1" applyFill="1" applyBorder="1"/>
    <xf numFmtId="0" fontId="70" fillId="7" borderId="13" xfId="12" applyFont="1" applyFill="1" applyBorder="1" applyAlignment="1">
      <alignment horizontal="left" indent="1"/>
    </xf>
    <xf numFmtId="14" fontId="4" fillId="0" borderId="0" xfId="12" applyNumberFormat="1"/>
    <xf numFmtId="0" fontId="0" fillId="3" borderId="0" xfId="0" applyFill="1"/>
    <xf numFmtId="0" fontId="75" fillId="3" borderId="0" xfId="14" applyFill="1"/>
    <xf numFmtId="0" fontId="42" fillId="3" borderId="4" xfId="14" applyFont="1" applyFill="1" applyBorder="1" applyAlignment="1">
      <alignment horizontal="right"/>
    </xf>
    <xf numFmtId="43" fontId="54" fillId="3" borderId="9" xfId="15" applyFont="1" applyFill="1" applyBorder="1" applyAlignment="1">
      <alignment horizontal="right"/>
    </xf>
    <xf numFmtId="0" fontId="42" fillId="3" borderId="0" xfId="14" applyFont="1" applyFill="1" applyBorder="1" applyAlignment="1">
      <alignment horizontal="right"/>
    </xf>
    <xf numFmtId="0" fontId="0" fillId="3" borderId="7" xfId="0" applyFill="1" applyBorder="1"/>
    <xf numFmtId="164" fontId="15" fillId="0" borderId="0" xfId="6" applyNumberFormat="1" applyFont="1" applyFill="1"/>
    <xf numFmtId="0" fontId="15" fillId="0" borderId="0" xfId="5" quotePrefix="1" applyFill="1" applyAlignment="1">
      <alignment horizontal="right"/>
    </xf>
    <xf numFmtId="0" fontId="10" fillId="0" borderId="0" xfId="5" applyFont="1" applyFill="1" applyAlignment="1">
      <alignment horizontal="left"/>
    </xf>
    <xf numFmtId="0" fontId="10" fillId="0" borderId="0" xfId="5" applyFont="1" applyFill="1"/>
    <xf numFmtId="0" fontId="68" fillId="5" borderId="17" xfId="12" applyFont="1" applyFill="1" applyBorder="1" applyAlignment="1">
      <alignment horizontal="center"/>
    </xf>
    <xf numFmtId="0" fontId="10" fillId="0" borderId="0" xfId="5" applyFont="1" applyProtection="1"/>
    <xf numFmtId="0" fontId="10" fillId="0" borderId="0" xfId="5" applyFont="1" applyAlignment="1" applyProtection="1">
      <alignment horizontal="left"/>
    </xf>
    <xf numFmtId="0" fontId="10" fillId="2" borderId="0" xfId="5" applyFont="1" applyFill="1" applyAlignment="1" applyProtection="1">
      <alignment horizontal="center"/>
      <protection locked="0"/>
    </xf>
    <xf numFmtId="0" fontId="69" fillId="5" borderId="17" xfId="5" applyFont="1" applyFill="1" applyBorder="1" applyAlignment="1">
      <alignment horizontal="center"/>
    </xf>
    <xf numFmtId="0" fontId="69" fillId="5" borderId="17" xfId="12" applyFont="1" applyFill="1" applyBorder="1" applyAlignment="1">
      <alignment horizontal="center"/>
    </xf>
    <xf numFmtId="0" fontId="15" fillId="0" borderId="0" xfId="5" applyFill="1" applyAlignment="1">
      <alignment horizontal="right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left"/>
    </xf>
    <xf numFmtId="0" fontId="10" fillId="0" borderId="10" xfId="0" applyNumberFormat="1" applyFont="1" applyFill="1" applyBorder="1"/>
    <xf numFmtId="0" fontId="36" fillId="0" borderId="10" xfId="5" applyFont="1" applyFill="1" applyBorder="1"/>
    <xf numFmtId="0" fontId="15" fillId="0" borderId="10" xfId="5" applyFill="1" applyBorder="1"/>
    <xf numFmtId="164" fontId="10" fillId="0" borderId="0" xfId="6" applyNumberFormat="1" applyFont="1" applyFill="1"/>
    <xf numFmtId="0" fontId="10" fillId="0" borderId="0" xfId="0" applyNumberFormat="1" applyFont="1" applyFill="1"/>
    <xf numFmtId="0" fontId="68" fillId="0" borderId="0" xfId="12" applyFont="1" applyBorder="1" applyAlignment="1">
      <alignment horizontal="center"/>
    </xf>
    <xf numFmtId="14" fontId="10" fillId="2" borderId="10" xfId="5" applyNumberFormat="1" applyFont="1" applyFill="1" applyBorder="1" applyAlignment="1" applyProtection="1">
      <alignment vertical="center"/>
      <protection locked="0"/>
    </xf>
    <xf numFmtId="0" fontId="10" fillId="0" borderId="0" xfId="5" quotePrefix="1" applyFont="1" applyFill="1" applyAlignment="1">
      <alignment horizontal="left" vertical="top" wrapText="1"/>
    </xf>
    <xf numFmtId="0" fontId="10" fillId="0" borderId="0" xfId="5" applyFont="1" applyFill="1" applyAlignment="1">
      <alignment horizontal="left" vertical="top" wrapText="1"/>
    </xf>
    <xf numFmtId="0" fontId="1" fillId="3" borderId="0" xfId="17" applyFill="1"/>
    <xf numFmtId="0" fontId="65" fillId="3" borderId="0" xfId="17" applyFont="1" applyFill="1"/>
    <xf numFmtId="0" fontId="65" fillId="3" borderId="0" xfId="17" applyFont="1" applyFill="1" applyAlignment="1">
      <alignment horizontal="right"/>
    </xf>
    <xf numFmtId="165" fontId="64" fillId="0" borderId="0" xfId="18" applyNumberFormat="1" applyFont="1" applyAlignment="1">
      <alignment horizontal="left" vertical="center"/>
    </xf>
    <xf numFmtId="0" fontId="43" fillId="3" borderId="0" xfId="17" applyFont="1" applyFill="1"/>
    <xf numFmtId="0" fontId="18" fillId="0" borderId="0" xfId="18" applyFont="1" applyAlignment="1">
      <alignment horizontal="right" vertical="center"/>
    </xf>
    <xf numFmtId="0" fontId="18" fillId="4" borderId="16" xfId="18" applyFont="1" applyFill="1" applyBorder="1" applyAlignment="1">
      <alignment horizontal="right" vertical="center"/>
    </xf>
    <xf numFmtId="165" fontId="64" fillId="4" borderId="18" xfId="18" applyNumberFormat="1" applyFont="1" applyFill="1" applyBorder="1" applyAlignment="1">
      <alignment horizontal="left" vertical="center"/>
    </xf>
    <xf numFmtId="0" fontId="73" fillId="3" borderId="0" xfId="17" applyFont="1" applyFill="1"/>
    <xf numFmtId="0" fontId="47" fillId="3" borderId="0" xfId="17" applyFont="1" applyFill="1"/>
    <xf numFmtId="0" fontId="44" fillId="3" borderId="1" xfId="17" applyFont="1" applyFill="1" applyBorder="1"/>
    <xf numFmtId="0" fontId="45" fillId="3" borderId="2" xfId="17" applyFont="1" applyFill="1" applyBorder="1"/>
    <xf numFmtId="0" fontId="45" fillId="3" borderId="3" xfId="17" applyFont="1" applyFill="1" applyBorder="1"/>
    <xf numFmtId="0" fontId="46" fillId="3" borderId="4" xfId="17" applyFont="1" applyFill="1" applyBorder="1"/>
    <xf numFmtId="0" fontId="45" fillId="3" borderId="0" xfId="17" applyFont="1" applyFill="1"/>
    <xf numFmtId="0" fontId="45" fillId="3" borderId="5" xfId="17" applyFont="1" applyFill="1" applyBorder="1"/>
    <xf numFmtId="0" fontId="47" fillId="3" borderId="0" xfId="17" applyFont="1" applyFill="1" applyAlignment="1">
      <alignment vertical="top" wrapText="1"/>
    </xf>
    <xf numFmtId="0" fontId="48" fillId="3" borderId="4" xfId="17" applyFont="1" applyFill="1" applyBorder="1"/>
    <xf numFmtId="0" fontId="48" fillId="3" borderId="0" xfId="17" applyFont="1" applyFill="1"/>
    <xf numFmtId="0" fontId="48" fillId="3" borderId="5" xfId="17" applyFont="1" applyFill="1" applyBorder="1"/>
    <xf numFmtId="0" fontId="49" fillId="3" borderId="0" xfId="17" applyFont="1" applyFill="1"/>
    <xf numFmtId="0" fontId="45" fillId="3" borderId="4" xfId="17" applyFont="1" applyFill="1" applyBorder="1"/>
    <xf numFmtId="0" fontId="67" fillId="3" borderId="0" xfId="17" quotePrefix="1" applyFont="1" applyFill="1"/>
    <xf numFmtId="0" fontId="1" fillId="3" borderId="4" xfId="17" applyFill="1" applyBorder="1"/>
    <xf numFmtId="0" fontId="50" fillId="3" borderId="0" xfId="17" quotePrefix="1" applyFont="1" applyFill="1"/>
    <xf numFmtId="0" fontId="51" fillId="3" borderId="0" xfId="17" applyFont="1" applyFill="1"/>
    <xf numFmtId="0" fontId="53" fillId="3" borderId="0" xfId="17" quotePrefix="1" applyFont="1" applyFill="1" applyAlignment="1">
      <alignment wrapText="1"/>
    </xf>
    <xf numFmtId="0" fontId="45" fillId="3" borderId="6" xfId="17" applyFont="1" applyFill="1" applyBorder="1"/>
    <xf numFmtId="0" fontId="52" fillId="3" borderId="7" xfId="17" applyFont="1" applyFill="1" applyBorder="1"/>
    <xf numFmtId="0" fontId="54" fillId="3" borderId="0" xfId="17" applyFont="1" applyFill="1"/>
    <xf numFmtId="0" fontId="55" fillId="3" borderId="1" xfId="17" applyFont="1" applyFill="1" applyBorder="1" applyAlignment="1">
      <alignment vertical="center" textRotation="255"/>
    </xf>
    <xf numFmtId="0" fontId="1" fillId="3" borderId="2" xfId="17" applyFill="1" applyBorder="1" applyAlignment="1">
      <alignment vertical="center"/>
    </xf>
    <xf numFmtId="0" fontId="1" fillId="3" borderId="2" xfId="17" applyFill="1" applyBorder="1"/>
    <xf numFmtId="0" fontId="1" fillId="3" borderId="3" xfId="17" applyFill="1" applyBorder="1"/>
    <xf numFmtId="0" fontId="55" fillId="3" borderId="4" xfId="17" applyFont="1" applyFill="1" applyBorder="1" applyAlignment="1">
      <alignment vertical="center" textRotation="255"/>
    </xf>
    <xf numFmtId="0" fontId="1" fillId="3" borderId="0" xfId="17" applyFill="1" applyAlignment="1">
      <alignment vertical="center"/>
    </xf>
    <xf numFmtId="14" fontId="1" fillId="3" borderId="0" xfId="17" quotePrefix="1" applyNumberFormat="1" applyFill="1" applyAlignment="1">
      <alignment horizontal="right"/>
    </xf>
    <xf numFmtId="0" fontId="1" fillId="3" borderId="0" xfId="17" quotePrefix="1" applyFill="1" applyAlignment="1">
      <alignment horizontal="right"/>
    </xf>
    <xf numFmtId="17" fontId="1" fillId="3" borderId="0" xfId="17" quotePrefix="1" applyNumberFormat="1" applyFill="1" applyAlignment="1">
      <alignment horizontal="right"/>
    </xf>
    <xf numFmtId="0" fontId="42" fillId="3" borderId="0" xfId="17" applyFont="1" applyFill="1" applyAlignment="1">
      <alignment horizontal="right"/>
    </xf>
    <xf numFmtId="0" fontId="42" fillId="3" borderId="0" xfId="17" applyFont="1" applyFill="1"/>
    <xf numFmtId="0" fontId="1" fillId="3" borderId="5" xfId="17" applyFill="1" applyBorder="1"/>
    <xf numFmtId="0" fontId="42" fillId="3" borderId="4" xfId="17" applyFont="1" applyFill="1" applyBorder="1" applyAlignment="1">
      <alignment horizontal="right" vertical="top"/>
    </xf>
    <xf numFmtId="0" fontId="42" fillId="3" borderId="0" xfId="17" applyFont="1" applyFill="1" applyAlignment="1">
      <alignment vertical="center"/>
    </xf>
    <xf numFmtId="43" fontId="0" fillId="2" borderId="9" xfId="19" applyFont="1" applyFill="1" applyBorder="1" applyProtection="1">
      <protection locked="0"/>
    </xf>
    <xf numFmtId="43" fontId="0" fillId="2" borderId="12" xfId="19" applyFont="1" applyFill="1" applyBorder="1" applyProtection="1">
      <protection locked="0"/>
    </xf>
    <xf numFmtId="43" fontId="0" fillId="3" borderId="13" xfId="19" applyFont="1" applyFill="1" applyBorder="1"/>
    <xf numFmtId="43" fontId="0" fillId="3" borderId="0" xfId="19" applyFont="1" applyFill="1"/>
    <xf numFmtId="0" fontId="1" fillId="3" borderId="0" xfId="17" applyFill="1" applyAlignment="1">
      <alignment horizontal="right" vertical="center"/>
    </xf>
    <xf numFmtId="0" fontId="1" fillId="0" borderId="0" xfId="17"/>
    <xf numFmtId="0" fontId="1" fillId="0" borderId="0" xfId="17" applyAlignment="1" applyProtection="1">
      <alignment horizontal="left" vertical="top"/>
      <protection locked="0"/>
    </xf>
    <xf numFmtId="0" fontId="1" fillId="3" borderId="0" xfId="17" applyFill="1" applyAlignment="1">
      <alignment horizontal="left" vertical="center" wrapText="1"/>
    </xf>
    <xf numFmtId="0" fontId="42" fillId="3" borderId="4" xfId="17" applyFont="1" applyFill="1" applyBorder="1" applyAlignment="1">
      <alignment horizontal="right" vertical="center"/>
    </xf>
    <xf numFmtId="43" fontId="0" fillId="3" borderId="0" xfId="19" applyFont="1" applyFill="1" applyBorder="1"/>
    <xf numFmtId="0" fontId="55" fillId="3" borderId="6" xfId="17" applyFont="1" applyFill="1" applyBorder="1" applyAlignment="1">
      <alignment vertical="center" textRotation="255"/>
    </xf>
    <xf numFmtId="0" fontId="1" fillId="3" borderId="7" xfId="17" applyFill="1" applyBorder="1" applyAlignment="1">
      <alignment vertical="center"/>
    </xf>
    <xf numFmtId="0" fontId="1" fillId="3" borderId="7" xfId="17" applyFill="1" applyBorder="1"/>
    <xf numFmtId="0" fontId="1" fillId="3" borderId="8" xfId="17" applyFill="1" applyBorder="1"/>
    <xf numFmtId="0" fontId="42" fillId="3" borderId="0" xfId="17" applyFont="1" applyFill="1" applyAlignment="1">
      <alignment horizontal="left" vertical="center" wrapText="1"/>
    </xf>
    <xf numFmtId="0" fontId="1" fillId="0" borderId="0" xfId="17" applyAlignment="1">
      <alignment horizontal="left" vertical="top"/>
    </xf>
    <xf numFmtId="0" fontId="56" fillId="3" borderId="0" xfId="17" applyFont="1" applyFill="1"/>
    <xf numFmtId="0" fontId="1" fillId="3" borderId="1" xfId="17" applyFill="1" applyBorder="1"/>
    <xf numFmtId="0" fontId="57" fillId="3" borderId="0" xfId="17" applyFont="1" applyFill="1"/>
    <xf numFmtId="0" fontId="58" fillId="3" borderId="0" xfId="17" applyFont="1" applyFill="1"/>
    <xf numFmtId="0" fontId="49" fillId="3" borderId="0" xfId="17" applyFont="1" applyFill="1" applyAlignment="1">
      <alignment horizontal="right"/>
    </xf>
    <xf numFmtId="0" fontId="59" fillId="3" borderId="0" xfId="17" applyFont="1" applyFill="1"/>
    <xf numFmtId="0" fontId="1" fillId="3" borderId="6" xfId="17" applyFill="1" applyBorder="1"/>
    <xf numFmtId="0" fontId="1" fillId="3" borderId="0" xfId="14" applyFont="1" applyFill="1"/>
    <xf numFmtId="0" fontId="40" fillId="3" borderId="0" xfId="14" applyFont="1" applyFill="1"/>
    <xf numFmtId="0" fontId="42" fillId="3" borderId="0" xfId="14" applyFont="1" applyFill="1" applyAlignment="1">
      <alignment horizontal="right"/>
    </xf>
    <xf numFmtId="0" fontId="1" fillId="3" borderId="4" xfId="14" applyFont="1" applyFill="1" applyBorder="1" applyAlignment="1">
      <alignment horizontal="right"/>
    </xf>
    <xf numFmtId="0" fontId="1" fillId="3" borderId="0" xfId="14" applyFont="1" applyFill="1" applyAlignment="1">
      <alignment horizontal="right"/>
    </xf>
    <xf numFmtId="43" fontId="74" fillId="2" borderId="9" xfId="15" applyFont="1" applyFill="1" applyBorder="1" applyAlignment="1" applyProtection="1">
      <alignment horizontal="right"/>
      <protection locked="0"/>
    </xf>
    <xf numFmtId="0" fontId="45" fillId="3" borderId="5" xfId="17" applyFont="1" applyFill="1" applyBorder="1" applyAlignment="1">
      <alignment vertical="top" wrapText="1"/>
    </xf>
    <xf numFmtId="0" fontId="62" fillId="3" borderId="16" xfId="17" applyFont="1" applyFill="1" applyBorder="1" applyAlignment="1"/>
    <xf numFmtId="0" fontId="62" fillId="3" borderId="17" xfId="17" applyFont="1" applyFill="1" applyBorder="1" applyAlignment="1"/>
    <xf numFmtId="0" fontId="62" fillId="3" borderId="18" xfId="17" applyFont="1" applyFill="1" applyBorder="1" applyAlignment="1"/>
    <xf numFmtId="0" fontId="1" fillId="3" borderId="0" xfId="14" applyFont="1" applyFill="1" applyAlignment="1" applyProtection="1">
      <protection locked="0"/>
    </xf>
    <xf numFmtId="0" fontId="42" fillId="3" borderId="0" xfId="17" applyFont="1" applyFill="1" applyAlignment="1">
      <alignment vertical="top" wrapText="1"/>
    </xf>
    <xf numFmtId="0" fontId="67" fillId="3" borderId="5" xfId="17" applyFont="1" applyFill="1" applyBorder="1" applyAlignment="1">
      <alignment vertical="top" wrapText="1"/>
    </xf>
    <xf numFmtId="0" fontId="52" fillId="3" borderId="5" xfId="17" quotePrefix="1" applyFont="1" applyFill="1" applyBorder="1" applyAlignment="1">
      <alignment vertical="top" wrapText="1"/>
    </xf>
    <xf numFmtId="0" fontId="52" fillId="3" borderId="8" xfId="17" quotePrefix="1" applyFont="1" applyFill="1" applyBorder="1" applyAlignment="1">
      <alignment vertical="top" wrapText="1"/>
    </xf>
    <xf numFmtId="0" fontId="1" fillId="3" borderId="0" xfId="14" applyFont="1" applyFill="1" applyBorder="1" applyAlignment="1">
      <alignment horizontal="right"/>
    </xf>
    <xf numFmtId="0" fontId="10" fillId="2" borderId="0" xfId="5" applyNumberFormat="1" applyFont="1" applyFill="1" applyAlignment="1" applyProtection="1">
      <alignment horizontal="center"/>
      <protection locked="0"/>
    </xf>
    <xf numFmtId="0" fontId="25" fillId="0" borderId="0" xfId="5" applyFont="1" applyAlignment="1">
      <alignment horizontal="left" vertical="center" wrapText="1"/>
    </xf>
    <xf numFmtId="0" fontId="23" fillId="0" borderId="0" xfId="3" applyFont="1" applyAlignment="1">
      <alignment horizontal="left" vertical="center"/>
    </xf>
    <xf numFmtId="0" fontId="23" fillId="0" borderId="0" xfId="3" applyFont="1" applyAlignment="1">
      <alignment horizontal="left" vertical="center" wrapText="1"/>
    </xf>
    <xf numFmtId="0" fontId="24" fillId="0" borderId="0" xfId="4" applyFont="1" applyAlignment="1">
      <alignment horizontal="left" vertical="center"/>
    </xf>
    <xf numFmtId="0" fontId="16" fillId="0" borderId="0" xfId="2" applyAlignment="1" applyProtection="1">
      <alignment horizontal="right"/>
      <protection locked="0"/>
    </xf>
    <xf numFmtId="0" fontId="9" fillId="0" borderId="0" xfId="5" applyFont="1" applyAlignment="1">
      <alignment horizontal="left" vertical="center" wrapText="1"/>
    </xf>
    <xf numFmtId="0" fontId="10" fillId="2" borderId="0" xfId="5" applyFont="1" applyFill="1" applyAlignment="1" applyProtection="1">
      <alignment horizontal="center"/>
      <protection locked="0"/>
    </xf>
    <xf numFmtId="0" fontId="15" fillId="2" borderId="11" xfId="5" applyFill="1" applyBorder="1" applyAlignment="1">
      <alignment horizontal="center" vertical="center"/>
    </xf>
    <xf numFmtId="0" fontId="10" fillId="2" borderId="0" xfId="5" applyFont="1" applyFill="1" applyProtection="1">
      <protection locked="0"/>
    </xf>
    <xf numFmtId="0" fontId="10" fillId="2" borderId="0" xfId="5" applyFont="1" applyFill="1" applyAlignment="1" applyProtection="1">
      <alignment horizontal="left"/>
      <protection locked="0"/>
    </xf>
    <xf numFmtId="0" fontId="16" fillId="2" borderId="0" xfId="2" applyFill="1" applyAlignment="1" applyProtection="1">
      <alignment horizontal="left"/>
      <protection locked="0"/>
    </xf>
    <xf numFmtId="0" fontId="15" fillId="2" borderId="0" xfId="5" applyFill="1" applyAlignment="1" applyProtection="1">
      <alignment horizontal="left" vertical="top" wrapText="1"/>
      <protection locked="0"/>
    </xf>
    <xf numFmtId="14" fontId="10" fillId="2" borderId="0" xfId="0" applyNumberFormat="1" applyFont="1" applyFill="1" applyProtection="1">
      <protection locked="0"/>
    </xf>
    <xf numFmtId="0" fontId="10" fillId="2" borderId="0" xfId="0" applyFont="1" applyFill="1" applyProtection="1">
      <protection locked="0"/>
    </xf>
    <xf numFmtId="0" fontId="61" fillId="0" borderId="0" xfId="2" quotePrefix="1" applyNumberFormat="1" applyFont="1" applyAlignment="1" applyProtection="1">
      <alignment horizontal="center"/>
      <protection locked="0"/>
    </xf>
    <xf numFmtId="0" fontId="1" fillId="2" borderId="12" xfId="17" applyFill="1" applyBorder="1" applyAlignment="1" applyProtection="1">
      <alignment horizontal="left" vertical="top" wrapText="1"/>
      <protection locked="0"/>
    </xf>
    <xf numFmtId="0" fontId="1" fillId="2" borderId="14" xfId="17" applyFill="1" applyBorder="1" applyAlignment="1" applyProtection="1">
      <alignment horizontal="left" vertical="top" wrapText="1"/>
      <protection locked="0"/>
    </xf>
    <xf numFmtId="0" fontId="1" fillId="2" borderId="15" xfId="17" applyFill="1" applyBorder="1" applyAlignment="1" applyProtection="1">
      <alignment horizontal="left" vertical="top" wrapText="1"/>
      <protection locked="0"/>
    </xf>
    <xf numFmtId="0" fontId="62" fillId="0" borderId="1" xfId="17" applyFont="1" applyBorder="1" applyAlignment="1">
      <alignment horizontal="center"/>
    </xf>
    <xf numFmtId="0" fontId="62" fillId="0" borderId="2" xfId="17" applyFont="1" applyBorder="1" applyAlignment="1">
      <alignment horizontal="center"/>
    </xf>
    <xf numFmtId="0" fontId="62" fillId="0" borderId="3" xfId="17" applyFont="1" applyBorder="1" applyAlignment="1">
      <alignment horizontal="center"/>
    </xf>
    <xf numFmtId="0" fontId="62" fillId="0" borderId="6" xfId="17" applyFont="1" applyBorder="1" applyAlignment="1">
      <alignment horizontal="center"/>
    </xf>
    <xf numFmtId="0" fontId="62" fillId="0" borderId="7" xfId="17" applyFont="1" applyBorder="1" applyAlignment="1">
      <alignment horizontal="center"/>
    </xf>
    <xf numFmtId="0" fontId="62" fillId="0" borderId="8" xfId="17" applyFont="1" applyBorder="1" applyAlignment="1">
      <alignment horizontal="center"/>
    </xf>
    <xf numFmtId="0" fontId="1" fillId="2" borderId="1" xfId="17" applyFill="1" applyBorder="1" applyAlignment="1" applyProtection="1">
      <alignment horizontal="left" vertical="top" wrapText="1"/>
      <protection locked="0"/>
    </xf>
    <xf numFmtId="0" fontId="1" fillId="2" borderId="2" xfId="17" applyFill="1" applyBorder="1" applyAlignment="1" applyProtection="1">
      <alignment horizontal="left" vertical="top" wrapText="1"/>
      <protection locked="0"/>
    </xf>
    <xf numFmtId="0" fontId="1" fillId="2" borderId="3" xfId="17" applyFill="1" applyBorder="1" applyAlignment="1" applyProtection="1">
      <alignment horizontal="left" vertical="top" wrapText="1"/>
      <protection locked="0"/>
    </xf>
    <xf numFmtId="0" fontId="1" fillId="2" borderId="4" xfId="17" applyFill="1" applyBorder="1" applyAlignment="1" applyProtection="1">
      <alignment horizontal="left" vertical="top" wrapText="1"/>
      <protection locked="0"/>
    </xf>
    <xf numFmtId="0" fontId="1" fillId="2" borderId="0" xfId="17" applyFill="1" applyBorder="1" applyAlignment="1" applyProtection="1">
      <alignment horizontal="left" vertical="top" wrapText="1"/>
      <protection locked="0"/>
    </xf>
    <xf numFmtId="0" fontId="1" fillId="2" borderId="5" xfId="17" applyFill="1" applyBorder="1" applyAlignment="1" applyProtection="1">
      <alignment horizontal="left" vertical="top" wrapText="1"/>
      <protection locked="0"/>
    </xf>
    <xf numFmtId="0" fontId="1" fillId="2" borderId="6" xfId="17" applyFill="1" applyBorder="1" applyAlignment="1" applyProtection="1">
      <alignment horizontal="left" vertical="top" wrapText="1"/>
      <protection locked="0"/>
    </xf>
    <xf numFmtId="0" fontId="1" fillId="2" borderId="7" xfId="17" applyFill="1" applyBorder="1" applyAlignment="1" applyProtection="1">
      <alignment horizontal="left" vertical="top" wrapText="1"/>
      <protection locked="0"/>
    </xf>
    <xf numFmtId="0" fontId="1" fillId="2" borderId="8" xfId="17" applyFill="1" applyBorder="1" applyAlignment="1" applyProtection="1">
      <alignment horizontal="left" vertical="top" wrapText="1"/>
      <protection locked="0"/>
    </xf>
    <xf numFmtId="0" fontId="42" fillId="3" borderId="0" xfId="17" applyFont="1" applyFill="1" applyAlignment="1">
      <alignment horizontal="left" vertical="top" wrapText="1"/>
    </xf>
    <xf numFmtId="0" fontId="62" fillId="3" borderId="16" xfId="17" applyFont="1" applyFill="1" applyBorder="1" applyAlignment="1">
      <alignment horizontal="center"/>
    </xf>
    <xf numFmtId="0" fontId="62" fillId="3" borderId="17" xfId="17" applyFont="1" applyFill="1" applyBorder="1" applyAlignment="1">
      <alignment horizontal="center"/>
    </xf>
    <xf numFmtId="0" fontId="62" fillId="3" borderId="18" xfId="17" applyFont="1" applyFill="1" applyBorder="1" applyAlignment="1">
      <alignment horizontal="center"/>
    </xf>
    <xf numFmtId="0" fontId="74" fillId="0" borderId="19" xfId="17" applyFont="1" applyBorder="1" applyAlignment="1">
      <alignment horizontal="left" vertical="top" wrapText="1"/>
    </xf>
    <xf numFmtId="0" fontId="74" fillId="0" borderId="0" xfId="17" applyFont="1" applyBorder="1" applyAlignment="1">
      <alignment horizontal="left" vertical="top" wrapText="1"/>
    </xf>
    <xf numFmtId="0" fontId="45" fillId="3" borderId="4" xfId="17" applyFont="1" applyFill="1" applyBorder="1" applyAlignment="1">
      <alignment horizontal="left" vertical="top" wrapText="1"/>
    </xf>
    <xf numFmtId="0" fontId="45" fillId="3" borderId="0" xfId="17" applyFont="1" applyFill="1" applyBorder="1" applyAlignment="1">
      <alignment horizontal="left" vertical="top" wrapText="1"/>
    </xf>
    <xf numFmtId="0" fontId="52" fillId="3" borderId="0" xfId="17" quotePrefix="1" applyFont="1" applyFill="1" applyAlignment="1">
      <alignment horizontal="left" vertical="top" wrapText="1"/>
    </xf>
    <xf numFmtId="0" fontId="52" fillId="3" borderId="7" xfId="17" quotePrefix="1" applyFont="1" applyFill="1" applyBorder="1" applyAlignment="1">
      <alignment horizontal="left" vertical="top" wrapText="1"/>
    </xf>
    <xf numFmtId="0" fontId="67" fillId="3" borderId="0" xfId="17" applyFont="1" applyFill="1" applyAlignment="1">
      <alignment horizontal="left" vertical="top" wrapText="1"/>
    </xf>
    <xf numFmtId="0" fontId="2" fillId="2" borderId="0" xfId="3" applyFont="1" applyFill="1" applyProtection="1">
      <protection locked="0"/>
    </xf>
    <xf numFmtId="0" fontId="8" fillId="2" borderId="0" xfId="3" applyFill="1" applyProtection="1">
      <protection locked="0"/>
    </xf>
    <xf numFmtId="0" fontId="39" fillId="4" borderId="10" xfId="5" applyFont="1" applyFill="1" applyBorder="1" applyAlignment="1">
      <alignment horizontal="center" vertical="center" wrapText="1"/>
    </xf>
    <xf numFmtId="14" fontId="10" fillId="2" borderId="10" xfId="5" applyNumberFormat="1" applyFont="1" applyFill="1" applyBorder="1" applyAlignment="1" applyProtection="1">
      <alignment horizontal="left" vertical="center"/>
      <protection locked="0"/>
    </xf>
    <xf numFmtId="0" fontId="9" fillId="0" borderId="1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31" fillId="0" borderId="4" xfId="4" applyFont="1" applyBorder="1" applyAlignment="1" applyProtection="1">
      <alignment horizontal="center" vertical="center"/>
      <protection locked="0"/>
    </xf>
    <xf numFmtId="0" fontId="31" fillId="0" borderId="0" xfId="4" applyFont="1" applyAlignment="1" applyProtection="1">
      <alignment horizontal="center" vertical="center"/>
      <protection locked="0"/>
    </xf>
    <xf numFmtId="0" fontId="31" fillId="0" borderId="5" xfId="4" applyFont="1" applyBorder="1" applyAlignment="1" applyProtection="1">
      <alignment horizontal="center" vertical="center"/>
      <protection locked="0"/>
    </xf>
    <xf numFmtId="0" fontId="9" fillId="0" borderId="0" xfId="5" applyFont="1" applyAlignment="1">
      <alignment horizontal="left" wrapText="1"/>
    </xf>
    <xf numFmtId="0" fontId="9" fillId="0" borderId="5" xfId="5" applyFont="1" applyBorder="1" applyAlignment="1">
      <alignment horizontal="left" wrapText="1"/>
    </xf>
    <xf numFmtId="0" fontId="32" fillId="0" borderId="0" xfId="5" applyFont="1" applyAlignment="1">
      <alignment horizontal="left" vertical="center" wrapText="1"/>
    </xf>
    <xf numFmtId="0" fontId="32" fillId="0" borderId="5" xfId="5" applyFont="1" applyBorder="1" applyAlignment="1">
      <alignment horizontal="left" vertical="center" wrapText="1"/>
    </xf>
    <xf numFmtId="0" fontId="9" fillId="0" borderId="5" xfId="5" applyFont="1" applyBorder="1" applyAlignment="1">
      <alignment horizontal="left" vertical="center" wrapText="1"/>
    </xf>
    <xf numFmtId="0" fontId="10" fillId="0" borderId="0" xfId="5" applyFont="1" applyFill="1" applyAlignment="1">
      <alignment vertical="top" wrapText="1"/>
    </xf>
    <xf numFmtId="0" fontId="10" fillId="0" borderId="0" xfId="5" quotePrefix="1" applyFont="1" applyFill="1" applyAlignment="1">
      <alignment horizontal="left" vertical="top" wrapText="1"/>
    </xf>
    <xf numFmtId="0" fontId="10" fillId="0" borderId="0" xfId="5" applyFont="1" applyFill="1" applyAlignment="1">
      <alignment horizontal="left" vertical="top" wrapText="1"/>
    </xf>
    <xf numFmtId="0" fontId="68" fillId="5" borderId="16" xfId="12" applyFont="1" applyFill="1" applyBorder="1" applyAlignment="1">
      <alignment horizontal="center"/>
    </xf>
    <xf numFmtId="0" fontId="68" fillId="5" borderId="18" xfId="12" applyFont="1" applyFill="1" applyBorder="1" applyAlignment="1">
      <alignment horizontal="center"/>
    </xf>
    <xf numFmtId="0" fontId="68" fillId="5" borderId="17" xfId="12" applyFont="1" applyFill="1" applyBorder="1" applyAlignment="1">
      <alignment horizontal="center"/>
    </xf>
    <xf numFmtId="0" fontId="70" fillId="6" borderId="16" xfId="5" applyFont="1" applyFill="1" applyBorder="1" applyAlignment="1">
      <alignment horizontal="center"/>
    </xf>
    <xf numFmtId="0" fontId="70" fillId="6" borderId="18" xfId="5" applyFont="1" applyFill="1" applyBorder="1" applyAlignment="1">
      <alignment horizontal="center"/>
    </xf>
    <xf numFmtId="0" fontId="68" fillId="6" borderId="16" xfId="12" applyFont="1" applyFill="1" applyBorder="1" applyAlignment="1">
      <alignment horizontal="center"/>
    </xf>
    <xf numFmtId="0" fontId="68" fillId="6" borderId="18" xfId="12" applyFont="1" applyFill="1" applyBorder="1" applyAlignment="1">
      <alignment horizontal="center"/>
    </xf>
    <xf numFmtId="0" fontId="68" fillId="6" borderId="17" xfId="12" applyFont="1" applyFill="1" applyBorder="1" applyAlignment="1">
      <alignment horizontal="center"/>
    </xf>
    <xf numFmtId="0" fontId="71" fillId="6" borderId="16" xfId="5" applyFont="1" applyFill="1" applyBorder="1" applyAlignment="1">
      <alignment horizontal="center"/>
    </xf>
    <xf numFmtId="0" fontId="71" fillId="6" borderId="17" xfId="5" applyFont="1" applyFill="1" applyBorder="1" applyAlignment="1">
      <alignment horizontal="center"/>
    </xf>
    <xf numFmtId="0" fontId="71" fillId="6" borderId="18" xfId="5" applyFont="1" applyFill="1" applyBorder="1" applyAlignment="1">
      <alignment horizontal="center"/>
    </xf>
    <xf numFmtId="0" fontId="70" fillId="6" borderId="17" xfId="5" applyFont="1" applyFill="1" applyBorder="1" applyAlignment="1">
      <alignment horizontal="center"/>
    </xf>
    <xf numFmtId="0" fontId="69" fillId="5" borderId="16" xfId="5" applyFont="1" applyFill="1" applyBorder="1" applyAlignment="1">
      <alignment horizontal="center"/>
    </xf>
    <xf numFmtId="0" fontId="69" fillId="5" borderId="17" xfId="5" applyFont="1" applyFill="1" applyBorder="1" applyAlignment="1">
      <alignment horizontal="center"/>
    </xf>
    <xf numFmtId="0" fontId="69" fillId="5" borderId="18" xfId="5" applyFont="1" applyFill="1" applyBorder="1" applyAlignment="1">
      <alignment horizontal="center"/>
    </xf>
    <xf numFmtId="0" fontId="70" fillId="5" borderId="16" xfId="12" applyFont="1" applyFill="1" applyBorder="1" applyAlignment="1">
      <alignment horizontal="center"/>
    </xf>
    <xf numFmtId="0" fontId="70" fillId="5" borderId="17" xfId="12" applyFont="1" applyFill="1" applyBorder="1" applyAlignment="1">
      <alignment horizontal="center"/>
    </xf>
    <xf numFmtId="0" fontId="70" fillId="5" borderId="18" xfId="12" applyFont="1" applyFill="1" applyBorder="1" applyAlignment="1">
      <alignment horizontal="center"/>
    </xf>
    <xf numFmtId="0" fontId="69" fillId="5" borderId="16" xfId="12" applyFont="1" applyFill="1" applyBorder="1" applyAlignment="1">
      <alignment horizontal="center"/>
    </xf>
    <xf numFmtId="0" fontId="69" fillId="5" borderId="17" xfId="12" applyFont="1" applyFill="1" applyBorder="1" applyAlignment="1">
      <alignment horizontal="center"/>
    </xf>
    <xf numFmtId="0" fontId="69" fillId="5" borderId="18" xfId="12" applyFont="1" applyFill="1" applyBorder="1" applyAlignment="1">
      <alignment horizontal="center"/>
    </xf>
    <xf numFmtId="0" fontId="68" fillId="0" borderId="17" xfId="12" applyFont="1" applyBorder="1" applyAlignment="1">
      <alignment horizontal="center"/>
    </xf>
    <xf numFmtId="0" fontId="20" fillId="0" borderId="4" xfId="3" quotePrefix="1" applyFont="1" applyFill="1" applyBorder="1" applyAlignment="1">
      <alignment horizontal="center" vertical="center"/>
    </xf>
    <xf numFmtId="0" fontId="23" fillId="0" borderId="0" xfId="3" applyFont="1" applyFill="1" applyAlignment="1">
      <alignment horizontal="left" vertical="center"/>
    </xf>
    <xf numFmtId="0" fontId="16" fillId="0" borderId="0" xfId="2" applyFill="1" applyAlignment="1">
      <alignment horizontal="center" vertical="center"/>
    </xf>
    <xf numFmtId="0" fontId="16" fillId="0" borderId="0" xfId="2" applyFill="1" applyAlignment="1">
      <alignment horizontal="center" vertical="center"/>
    </xf>
  </cellXfs>
  <cellStyles count="20">
    <cellStyle name="Comma" xfId="1" builtinId="3"/>
    <cellStyle name="Comma 2" xfId="6" xr:uid="{FEF6AEFB-DC59-497F-9EB6-7FB20613CC55}"/>
    <cellStyle name="Comma 2 2" xfId="8" xr:uid="{5310CE60-2A91-4ABE-85BB-3825274B9C11}"/>
    <cellStyle name="Comma 3" xfId="10" xr:uid="{DA91E516-C5BD-460A-BE4C-33D10D765C60}"/>
    <cellStyle name="Comma 3 2" xfId="19" xr:uid="{F89125FA-EC3D-454D-B273-FC1F871B4F5F}"/>
    <cellStyle name="Comma 4" xfId="15" xr:uid="{9B95FC09-5634-45EC-8DFF-1BD59F8791C3}"/>
    <cellStyle name="Hyperlink" xfId="2" builtinId="8"/>
    <cellStyle name="Hyperlink 2" xfId="4" xr:uid="{FC58B8B5-ECA2-49C9-B0A6-1BBE2FD71C64}"/>
    <cellStyle name="Normal" xfId="0" builtinId="0"/>
    <cellStyle name="Normal 2" xfId="3" xr:uid="{F8C91A13-7159-412D-A857-F1A7B76AF2D8}"/>
    <cellStyle name="Normal 2 2" xfId="5" xr:uid="{43F41B89-D227-49E2-9887-616EAD77A28B}"/>
    <cellStyle name="Normal 2 3" xfId="7" xr:uid="{87DA269D-33E4-4DD8-B129-F7904F67B03D}"/>
    <cellStyle name="Normal 2 4" xfId="11" xr:uid="{827C4B6E-C3F1-4FD5-B976-6FF563DC54EB}"/>
    <cellStyle name="Normal 2 4 2" xfId="18" xr:uid="{218C1AEA-9EE4-4392-BD66-3AEBD9AEC02C}"/>
    <cellStyle name="Normal 2 5" xfId="13" xr:uid="{E4F0143D-AF15-4E67-9699-161568C005F3}"/>
    <cellStyle name="Normal 3" xfId="9" xr:uid="{DF83B6BD-9555-4C93-91F0-F00B0BAA8FD2}"/>
    <cellStyle name="Normal 3 2" xfId="16" xr:uid="{8379CFC1-1BCE-4F84-88A7-DA6FFB4350CD}"/>
    <cellStyle name="Normal 3 3" xfId="17" xr:uid="{CF76FEE4-9CC8-425C-B5B3-B58B166CA79D}"/>
    <cellStyle name="Normal 4" xfId="12" xr:uid="{70DEF369-2320-40E4-A3CB-08E72351BAE1}"/>
    <cellStyle name="Normal 5" xfId="14" xr:uid="{26FD5204-D252-4CC1-926E-1BF9E891DB5D}"/>
  </cellStyles>
  <dxfs count="95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5</xdr:col>
      <xdr:colOff>359485</xdr:colOff>
      <xdr:row>4</xdr:row>
      <xdr:rowOff>95335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896CED-24CB-48E6-AB5D-02AE3EE3C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1"/>
          <a:ext cx="3467100" cy="790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6</xdr:col>
      <xdr:colOff>593128</xdr:colOff>
      <xdr:row>3</xdr:row>
      <xdr:rowOff>97624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337D4D-0A26-4E3B-8B07-437D847AA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8100"/>
          <a:ext cx="2733675" cy="5948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224146</xdr:colOff>
      <xdr:row>3</xdr:row>
      <xdr:rowOff>73727</xdr:rowOff>
    </xdr:from>
    <xdr:to>
      <xdr:col>17</xdr:col>
      <xdr:colOff>1296233</xdr:colOff>
      <xdr:row>18</xdr:row>
      <xdr:rowOff>225702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1D2750-B9A8-4709-BC9E-BB012D14B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8646" y="749136"/>
          <a:ext cx="7012223" cy="50630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6</xdr:col>
      <xdr:colOff>1389081</xdr:colOff>
      <xdr:row>3</xdr:row>
      <xdr:rowOff>135724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8F4094-BAF8-4C41-9488-774B51398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100"/>
          <a:ext cx="2733675" cy="6519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.%20Mandats/OCCS/Formulaires/200720_Demande_IPF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he à suivre"/>
      <sheetName val="Aide-mémoire"/>
      <sheetName val="Demande"/>
      <sheetName val="Calcul Dommage"/>
      <sheetName val="Attestation"/>
      <sheetName val="Data_IPFE"/>
    </sheetNames>
    <sheetDataSet>
      <sheetData sheetId="0"/>
      <sheetData sheetId="1"/>
      <sheetData sheetId="2">
        <row r="12">
          <cell r="L12"/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.ch/covid-19-mesures-soutien-au-domaine-culturel/entreprises-culturelles-demande-indemnisation" TargetMode="External"/><Relationship Id="rId2" Type="http://schemas.openxmlformats.org/officeDocument/2006/relationships/hyperlink" Target="https://www.ge.ch/covid-19-mesures-soutien-au-domaine-culturel/entreprises-culturelles-demande-indemnisation" TargetMode="External"/><Relationship Id="rId1" Type="http://schemas.openxmlformats.org/officeDocument/2006/relationships/hyperlink" Target="mailto:culture.occs@etat.ge.ch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%20culture.occs@etat.ge.ch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0658-4698-46D5-9FBB-367138E26E8B}">
  <sheetPr codeName="Sheet1"/>
  <dimension ref="A1:J24"/>
  <sheetViews>
    <sheetView showGridLines="0" tabSelected="1" zoomScale="85" zoomScaleNormal="85" zoomScaleSheetLayoutView="115" workbookViewId="0">
      <selection activeCell="A10" sqref="A10"/>
    </sheetView>
  </sheetViews>
  <sheetFormatPr defaultColWidth="9.109375" defaultRowHeight="13.8"/>
  <cols>
    <col min="1" max="1" width="4.33203125" style="32" customWidth="1"/>
    <col min="2" max="2" width="4.6640625" style="32" customWidth="1"/>
    <col min="3" max="3" width="15.33203125" style="32" customWidth="1"/>
    <col min="4" max="4" width="13.44140625" style="32" customWidth="1"/>
    <col min="5" max="7" width="9.109375" style="32"/>
    <col min="8" max="8" width="3.5546875" style="32" customWidth="1"/>
    <col min="9" max="9" width="18.5546875" style="33" customWidth="1"/>
    <col min="10" max="10" width="5.33203125" style="32" customWidth="1"/>
    <col min="11" max="16384" width="9.109375" style="32"/>
  </cols>
  <sheetData>
    <row r="1" spans="1:10" s="5" customFormat="1"/>
    <row r="2" spans="1:10" s="5" customFormat="1">
      <c r="I2" s="239"/>
      <c r="J2" s="239"/>
    </row>
    <row r="3" spans="1:10" s="5" customFormat="1">
      <c r="I3" s="239" t="s">
        <v>107</v>
      </c>
      <c r="J3" s="239"/>
    </row>
    <row r="4" spans="1:10" s="5" customFormat="1">
      <c r="I4" s="239" t="s">
        <v>105</v>
      </c>
      <c r="J4" s="239"/>
    </row>
    <row r="5" spans="1:10" s="5" customFormat="1" ht="19.5" customHeight="1"/>
    <row r="6" spans="1:10" s="5" customFormat="1" ht="10.5" customHeight="1">
      <c r="I6" s="6"/>
    </row>
    <row r="7" spans="1:10" s="5" customFormat="1" ht="15.6">
      <c r="A7" s="7" t="s">
        <v>305</v>
      </c>
      <c r="B7" s="8"/>
      <c r="I7" s="6"/>
    </row>
    <row r="8" spans="1:10" s="5" customFormat="1" ht="15.6">
      <c r="A8" s="7" t="s">
        <v>268</v>
      </c>
      <c r="B8" s="8"/>
      <c r="I8" s="6"/>
    </row>
    <row r="9" spans="1:10" s="5" customFormat="1" ht="15.6">
      <c r="A9" s="7" t="s">
        <v>0</v>
      </c>
      <c r="B9" s="8"/>
      <c r="I9" s="6"/>
    </row>
    <row r="10" spans="1:10" s="5" customFormat="1" ht="29.25" customHeight="1" thickBot="1">
      <c r="A10" s="8"/>
      <c r="B10" s="8"/>
      <c r="I10" s="6"/>
    </row>
    <row r="11" spans="1:10" s="5" customFormat="1" ht="15.75" customHeight="1">
      <c r="A11" s="9"/>
      <c r="B11" s="10"/>
      <c r="C11" s="11"/>
      <c r="D11" s="11"/>
      <c r="E11" s="11"/>
      <c r="F11" s="11"/>
      <c r="G11" s="11"/>
      <c r="H11" s="11"/>
      <c r="I11" s="12"/>
      <c r="J11" s="13"/>
    </row>
    <row r="12" spans="1:10" s="5" customFormat="1" ht="21">
      <c r="A12" s="14" t="s">
        <v>1</v>
      </c>
      <c r="B12" s="15"/>
      <c r="I12" s="16" t="s">
        <v>29</v>
      </c>
      <c r="J12" s="17"/>
    </row>
    <row r="13" spans="1:10" s="20" customFormat="1" ht="48" customHeight="1">
      <c r="A13" s="319" t="s">
        <v>30</v>
      </c>
      <c r="B13" s="320" t="s">
        <v>225</v>
      </c>
      <c r="C13" s="320"/>
      <c r="D13" s="320"/>
      <c r="E13" s="320"/>
      <c r="F13" s="320"/>
      <c r="G13" s="320"/>
      <c r="H13" s="320"/>
      <c r="I13" s="321" t="s">
        <v>261</v>
      </c>
      <c r="J13" s="19"/>
    </row>
    <row r="14" spans="1:10" s="20" customFormat="1" ht="15.6" customHeight="1">
      <c r="A14" s="322" t="s">
        <v>262</v>
      </c>
      <c r="B14" s="322"/>
      <c r="C14" s="322"/>
      <c r="D14" s="322"/>
      <c r="E14" s="322"/>
      <c r="F14" s="322"/>
      <c r="G14" s="322"/>
      <c r="H14" s="322"/>
      <c r="I14" s="322"/>
      <c r="J14" s="19"/>
    </row>
    <row r="15" spans="1:10" s="20" customFormat="1" ht="55.5" customHeight="1">
      <c r="A15" s="18" t="s">
        <v>31</v>
      </c>
      <c r="B15" s="236" t="s">
        <v>226</v>
      </c>
      <c r="C15" s="236"/>
      <c r="D15" s="236"/>
      <c r="E15" s="236"/>
      <c r="F15" s="236"/>
      <c r="G15" s="236"/>
      <c r="H15" s="236"/>
      <c r="I15" s="21" t="s">
        <v>32</v>
      </c>
      <c r="J15" s="19"/>
    </row>
    <row r="16" spans="1:10" s="20" customFormat="1" ht="66" customHeight="1">
      <c r="A16" s="18" t="s">
        <v>36</v>
      </c>
      <c r="B16" s="237" t="s">
        <v>147</v>
      </c>
      <c r="C16" s="237"/>
      <c r="D16" s="237"/>
      <c r="E16" s="237"/>
      <c r="F16" s="237"/>
      <c r="G16" s="237"/>
      <c r="H16" s="237"/>
      <c r="I16" s="78" t="s">
        <v>148</v>
      </c>
      <c r="J16" s="19"/>
    </row>
    <row r="17" spans="1:10" s="20" customFormat="1" ht="66" customHeight="1">
      <c r="A17" s="18" t="s">
        <v>33</v>
      </c>
      <c r="B17" s="237" t="s">
        <v>34</v>
      </c>
      <c r="C17" s="237"/>
      <c r="D17" s="237"/>
      <c r="E17" s="237"/>
      <c r="F17" s="237"/>
      <c r="G17" s="237"/>
      <c r="H17" s="237"/>
      <c r="I17" s="21" t="s">
        <v>35</v>
      </c>
      <c r="J17" s="19"/>
    </row>
    <row r="18" spans="1:10" s="20" customFormat="1" ht="55.5" customHeight="1">
      <c r="A18" s="18" t="s">
        <v>38</v>
      </c>
      <c r="B18" s="236" t="s">
        <v>37</v>
      </c>
      <c r="C18" s="236"/>
      <c r="D18" s="236"/>
      <c r="E18" s="236"/>
      <c r="F18" s="236"/>
      <c r="G18" s="236"/>
      <c r="H18" s="236"/>
      <c r="J18" s="19"/>
    </row>
    <row r="19" spans="1:10" s="20" customFormat="1" ht="48" customHeight="1">
      <c r="A19" s="18" t="s">
        <v>146</v>
      </c>
      <c r="B19" s="237" t="s">
        <v>39</v>
      </c>
      <c r="C19" s="237"/>
      <c r="D19" s="237"/>
      <c r="E19" s="237"/>
      <c r="F19" s="237"/>
      <c r="G19" s="238" t="s">
        <v>40</v>
      </c>
      <c r="H19" s="238"/>
      <c r="I19" s="238"/>
      <c r="J19" s="19"/>
    </row>
    <row r="20" spans="1:10" s="20" customFormat="1" ht="26.25" customHeight="1">
      <c r="A20" s="22"/>
      <c r="B20" s="23" t="s">
        <v>41</v>
      </c>
      <c r="C20" s="240" t="s">
        <v>42</v>
      </c>
      <c r="D20" s="240"/>
      <c r="E20" s="240"/>
      <c r="F20" s="240"/>
      <c r="G20" s="240"/>
      <c r="H20" s="240"/>
      <c r="I20" s="240"/>
      <c r="J20" s="19"/>
    </row>
    <row r="21" spans="1:10" s="20" customFormat="1" ht="31.5" customHeight="1">
      <c r="A21" s="22"/>
      <c r="B21" s="23" t="s">
        <v>43</v>
      </c>
      <c r="C21" s="235" t="s">
        <v>44</v>
      </c>
      <c r="D21" s="235"/>
      <c r="E21" s="235"/>
      <c r="F21" s="235"/>
      <c r="G21" s="235"/>
      <c r="H21" s="235"/>
      <c r="I21" s="235"/>
      <c r="J21" s="19"/>
    </row>
    <row r="22" spans="1:10" s="20" customFormat="1" ht="26.25" customHeight="1">
      <c r="A22" s="24"/>
      <c r="B22" s="23" t="s">
        <v>45</v>
      </c>
      <c r="C22" s="235" t="s">
        <v>46</v>
      </c>
      <c r="D22" s="235"/>
      <c r="E22" s="235"/>
      <c r="F22" s="235"/>
      <c r="G22" s="235"/>
      <c r="H22" s="235"/>
      <c r="I22" s="78" t="s">
        <v>47</v>
      </c>
      <c r="J22" s="25"/>
    </row>
    <row r="23" spans="1:10" s="5" customFormat="1">
      <c r="A23" s="26"/>
      <c r="J23" s="17"/>
    </row>
    <row r="24" spans="1:10" s="5" customFormat="1" ht="16.2" thickBot="1">
      <c r="A24" s="27"/>
      <c r="B24" s="28"/>
      <c r="C24" s="29"/>
      <c r="D24" s="29"/>
      <c r="E24" s="29"/>
      <c r="F24" s="29"/>
      <c r="G24" s="29"/>
      <c r="H24" s="29"/>
      <c r="I24" s="30"/>
      <c r="J24" s="31"/>
    </row>
  </sheetData>
  <sheetProtection algorithmName="SHA-512" hashValue="VfYeE72lEf42Ln4xwX88JrARe2stgijXT9YopMQ8JeZzLe9/6kmPQYaO3EhcnW7vCEMVqSNRTi9jvDH9OZGBuA==" saltValue="ivCY66OqlCrPRIlSLN3SQQ==" spinCount="100000" sheet="1" objects="1" scenarios="1"/>
  <mergeCells count="14">
    <mergeCell ref="I2:J2"/>
    <mergeCell ref="I3:J3"/>
    <mergeCell ref="I4:J4"/>
    <mergeCell ref="C20:I20"/>
    <mergeCell ref="C21:I21"/>
    <mergeCell ref="A14:I14"/>
    <mergeCell ref="C22:H22"/>
    <mergeCell ref="B13:H13"/>
    <mergeCell ref="B15:H15"/>
    <mergeCell ref="B17:H17"/>
    <mergeCell ref="B18:H18"/>
    <mergeCell ref="B19:F19"/>
    <mergeCell ref="G19:I19"/>
    <mergeCell ref="B16:H16"/>
  </mergeCells>
  <hyperlinks>
    <hyperlink ref="G19" r:id="rId1" xr:uid="{C0A04143-2F7E-4A20-B40C-060F8AF02D3A}"/>
    <hyperlink ref="I15" location="Demande!C14" display="Demande" xr:uid="{937DC692-8B7F-4A31-9A55-4E7D980E2DBC}"/>
    <hyperlink ref="I17" location="Attestation!G17" display="Attestation" xr:uid="{E914BB0A-8E76-4EE1-9133-07F75555C33C}"/>
    <hyperlink ref="I22" location="Attestation!N36" display="Annexes" xr:uid="{3AB03614-DDC8-4601-9AA1-95A93D95C18C}"/>
    <hyperlink ref="I3" location="Demande!A1" display="Aller à la Demande" xr:uid="{2DB34189-5E76-4E78-A8BD-41054828B3CE}"/>
    <hyperlink ref="I4" location="Attestation!A1" display="Aller à l'Attestation" xr:uid="{F9D1EDC6-09B8-4946-84DA-4F069E0951FD}"/>
    <hyperlink ref="I16" location="'Calcul Dommage'!A1" display="Caclcul Dommage" xr:uid="{1FE4A8CA-51EC-4CCF-9387-80F5DF9CC680}"/>
    <hyperlink ref="I13" r:id="rId2" xr:uid="{BBF2B270-58CE-47B0-9664-B3185E62D22E}"/>
    <hyperlink ref="A14" r:id="rId3" tooltip="http://www.ge.ch/covid-19-mesures-soutien-au-domaine-culturel/entreprises-culturelles-demande-indemnisation" display="http://www.ge.ch/covid-19-mesures-soutien-au-domaine-culturel/entreprises-culturelles-demande-indemnisation" xr:uid="{13A34038-C019-4A00-BABA-4C4D2D92D1B1}"/>
  </hyperlinks>
  <pageMargins left="0.70866141732283472" right="0.70866141732283472" top="0.74803149606299213" bottom="0.74803149606299213" header="0.31496062992125984" footer="0.31496062992125984"/>
  <pageSetup paperSize="9" orientation="portrait" r:id="rId4"/>
  <headerFooter>
    <oddFooter>&amp;L&amp;F &amp;C&amp;A&amp;R&amp;P/&amp;N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0861F-18CD-4C29-9FDC-A8543AD359EA}">
  <sheetPr codeName="Sheet3">
    <pageSetUpPr fitToPage="1"/>
  </sheetPr>
  <dimension ref="A1:R336"/>
  <sheetViews>
    <sheetView showGridLines="0" topLeftCell="B1" zoomScale="115" zoomScaleNormal="115" workbookViewId="0">
      <pane ySplit="8" topLeftCell="A9" activePane="bottomLeft" state="frozen"/>
      <selection activeCell="A10" sqref="A10"/>
      <selection pane="bottomLeft" activeCell="F17" sqref="F17:L17"/>
    </sheetView>
  </sheetViews>
  <sheetFormatPr defaultColWidth="9.109375" defaultRowHeight="14.4" outlineLevelCol="1"/>
  <cols>
    <col min="1" max="1" width="8.33203125" style="42" hidden="1" customWidth="1" outlineLevel="1"/>
    <col min="2" max="2" width="4.33203125" style="4" customWidth="1" collapsed="1"/>
    <col min="3" max="4" width="4.33203125" style="4" customWidth="1"/>
    <col min="5" max="5" width="10.109375" style="4" customWidth="1"/>
    <col min="6" max="6" width="9.109375" style="4"/>
    <col min="7" max="7" width="21.33203125" style="4" customWidth="1"/>
    <col min="8" max="8" width="8.33203125" style="4" customWidth="1"/>
    <col min="9" max="10" width="6.44140625" style="4" customWidth="1"/>
    <col min="11" max="11" width="8.5546875" style="4" customWidth="1"/>
    <col min="12" max="12" width="16.6640625" style="4" customWidth="1"/>
    <col min="13" max="13" width="9.5546875" style="4" customWidth="1"/>
    <col min="14" max="14" width="22.88671875" style="4" bestFit="1" customWidth="1"/>
    <col min="15" max="16384" width="9.109375" style="4"/>
  </cols>
  <sheetData>
    <row r="1" spans="1:16" s="5" customFormat="1" ht="13.8">
      <c r="A1" s="83">
        <f>SUM(A17:A288)</f>
        <v>55</v>
      </c>
      <c r="I1" s="6"/>
      <c r="K1" s="239" t="s">
        <v>104</v>
      </c>
      <c r="L1" s="239"/>
      <c r="O1" s="98"/>
      <c r="P1" s="98"/>
    </row>
    <row r="2" spans="1:16" s="5" customFormat="1" ht="13.8">
      <c r="I2" s="6"/>
      <c r="K2" s="239" t="s">
        <v>105</v>
      </c>
      <c r="L2" s="239"/>
    </row>
    <row r="3" spans="1:16" s="5" customFormat="1" ht="13.8">
      <c r="I3" s="6"/>
      <c r="K3" s="239"/>
      <c r="L3" s="239"/>
    </row>
    <row r="4" spans="1:16" s="5" customFormat="1" ht="13.8">
      <c r="I4" s="6"/>
      <c r="L4" s="32"/>
    </row>
    <row r="5" spans="1:16" s="5" customFormat="1" ht="15.6">
      <c r="A5" s="8"/>
      <c r="B5" s="8" t="str">
        <f>'Marche à suivre'!A7</f>
        <v>Mesures de soutien COVID-19 dans le secteur de la culture</v>
      </c>
      <c r="I5" s="6"/>
    </row>
    <row r="6" spans="1:16" s="5" customFormat="1" ht="15.6">
      <c r="A6" s="8"/>
      <c r="B6" s="8" t="str">
        <f>'Marche à suivre'!A8</f>
        <v>Indemnisation des pertes financières pour les entreprises culturelles du périmètre élargi du canton de Genève, pour la période du 1er mars au 25 septembre 2020</v>
      </c>
      <c r="I6" s="6"/>
    </row>
    <row r="7" spans="1:16" s="32" customFormat="1" ht="13.8"/>
    <row r="8" spans="1:16" s="34" customFormat="1" ht="16.8">
      <c r="A8" s="38"/>
      <c r="B8" s="37" t="s">
        <v>228</v>
      </c>
      <c r="H8" s="97"/>
    </row>
    <row r="9" spans="1:16" s="34" customFormat="1" ht="16.8">
      <c r="A9" s="38"/>
      <c r="B9" s="37"/>
    </row>
    <row r="10" spans="1:16" s="34" customFormat="1" ht="16.8">
      <c r="A10" s="38"/>
      <c r="B10" s="37" t="s">
        <v>229</v>
      </c>
      <c r="K10" s="242" t="s">
        <v>103</v>
      </c>
      <c r="L10" s="242"/>
    </row>
    <row r="11" spans="1:16" s="34" customFormat="1" ht="5.25" customHeight="1" thickBot="1">
      <c r="A11" s="38"/>
      <c r="B11" s="37"/>
      <c r="K11" s="104"/>
      <c r="L11" s="104"/>
    </row>
    <row r="12" spans="1:16" s="34" customFormat="1" ht="15.75" customHeight="1" thickBot="1">
      <c r="A12" s="38"/>
      <c r="B12" s="37"/>
      <c r="K12" s="100" t="s">
        <v>201</v>
      </c>
      <c r="L12" s="103"/>
    </row>
    <row r="13" spans="1:16" s="34" customFormat="1" ht="5.25" customHeight="1" thickBot="1">
      <c r="A13" s="38"/>
      <c r="B13" s="37"/>
      <c r="K13" s="104"/>
      <c r="L13" s="104"/>
    </row>
    <row r="14" spans="1:16" s="34" customFormat="1" ht="15.6" thickBot="1">
      <c r="A14" s="38"/>
      <c r="J14" s="101" t="s">
        <v>160</v>
      </c>
      <c r="K14" s="100" t="s">
        <v>158</v>
      </c>
      <c r="L14" s="103"/>
    </row>
    <row r="15" spans="1:16" s="34" customFormat="1" ht="15">
      <c r="A15" s="38"/>
      <c r="B15" s="36" t="s">
        <v>2</v>
      </c>
      <c r="C15" s="36" t="s">
        <v>4</v>
      </c>
      <c r="D15" s="36"/>
      <c r="E15" s="36"/>
      <c r="L15" s="102" t="s">
        <v>161</v>
      </c>
    </row>
    <row r="16" spans="1:16" s="34" customFormat="1" ht="7.5" customHeight="1">
      <c r="A16" s="38"/>
      <c r="B16" s="36"/>
      <c r="C16" s="36"/>
      <c r="D16" s="36"/>
      <c r="E16" s="36"/>
    </row>
    <row r="17" spans="1:12" s="34" customFormat="1" ht="15">
      <c r="A17" s="38">
        <f>IF(F17="",1,0)</f>
        <v>1</v>
      </c>
      <c r="B17" s="36"/>
      <c r="C17" s="36"/>
      <c r="F17" s="244"/>
      <c r="G17" s="244"/>
      <c r="H17" s="244"/>
      <c r="I17" s="244"/>
      <c r="J17" s="244"/>
      <c r="K17" s="244"/>
      <c r="L17" s="244"/>
    </row>
    <row r="18" spans="1:12" s="34" customFormat="1" ht="7.5" customHeight="1">
      <c r="A18" s="38"/>
      <c r="B18" s="36"/>
      <c r="C18" s="36"/>
      <c r="D18" s="36"/>
      <c r="E18" s="36"/>
    </row>
    <row r="19" spans="1:12" s="99" customFormat="1" ht="15">
      <c r="A19" s="129"/>
      <c r="B19" s="132" t="s">
        <v>2</v>
      </c>
      <c r="C19" s="132" t="s">
        <v>227</v>
      </c>
      <c r="D19" s="132"/>
      <c r="E19" s="132"/>
      <c r="L19" s="139"/>
    </row>
    <row r="20" spans="1:12" s="99" customFormat="1" ht="15">
      <c r="A20" s="129"/>
      <c r="B20" s="132"/>
      <c r="C20" s="132"/>
      <c r="D20" s="132"/>
      <c r="E20" s="132"/>
      <c r="L20" s="139"/>
    </row>
    <row r="21" spans="1:12" s="99" customFormat="1" ht="15">
      <c r="A21" s="129">
        <f>IF(F21="",1,0)</f>
        <v>1</v>
      </c>
      <c r="B21" s="132" t="s">
        <v>2</v>
      </c>
      <c r="C21" s="132" t="s">
        <v>202</v>
      </c>
      <c r="F21" s="241"/>
      <c r="G21" s="241"/>
      <c r="H21" s="140"/>
      <c r="I21" s="140"/>
      <c r="J21" s="140"/>
      <c r="K21" s="140"/>
      <c r="L21" s="140"/>
    </row>
    <row r="22" spans="1:12" s="99" customFormat="1" ht="13.2">
      <c r="A22" s="129"/>
    </row>
    <row r="23" spans="1:12" s="99" customFormat="1" ht="15">
      <c r="A23" s="129">
        <f>IF(F23="",1,0)</f>
        <v>1</v>
      </c>
      <c r="B23" s="132" t="s">
        <v>2</v>
      </c>
      <c r="C23" s="132" t="s">
        <v>203</v>
      </c>
      <c r="D23" s="132"/>
      <c r="F23" s="244"/>
      <c r="G23" s="244"/>
      <c r="H23" s="244"/>
      <c r="I23" s="244"/>
      <c r="J23" s="244"/>
      <c r="K23" s="244"/>
      <c r="L23" s="244"/>
    </row>
    <row r="24" spans="1:12" s="99" customFormat="1" ht="15">
      <c r="A24" s="129"/>
      <c r="B24" s="132"/>
      <c r="C24" s="132"/>
      <c r="D24" s="132"/>
      <c r="F24" s="141"/>
      <c r="G24" s="141"/>
      <c r="H24" s="141"/>
      <c r="I24" s="141"/>
      <c r="J24" s="141"/>
      <c r="K24" s="141"/>
      <c r="L24" s="141"/>
    </row>
    <row r="25" spans="1:12" s="99" customFormat="1" ht="15">
      <c r="A25" s="129">
        <f>IF(F25="",1,0)</f>
        <v>1</v>
      </c>
      <c r="B25" s="132" t="s">
        <v>2</v>
      </c>
      <c r="C25" s="132" t="s">
        <v>204</v>
      </c>
      <c r="D25" s="132"/>
      <c r="F25" s="244"/>
      <c r="G25" s="244"/>
      <c r="H25" s="244"/>
      <c r="I25" s="244"/>
      <c r="J25" s="244"/>
      <c r="K25" s="244"/>
      <c r="L25" s="244"/>
    </row>
    <row r="26" spans="1:12" s="99" customFormat="1" ht="15">
      <c r="A26" s="129"/>
      <c r="B26" s="132"/>
      <c r="C26" s="132"/>
      <c r="D26" s="132"/>
      <c r="F26" s="141"/>
      <c r="G26" s="141"/>
      <c r="H26" s="141"/>
      <c r="I26" s="141"/>
      <c r="J26" s="141"/>
      <c r="K26" s="141"/>
      <c r="L26" s="141"/>
    </row>
    <row r="27" spans="1:12" s="34" customFormat="1" ht="15">
      <c r="A27" s="38"/>
      <c r="B27" s="36" t="s">
        <v>2</v>
      </c>
      <c r="C27" s="36" t="s">
        <v>5</v>
      </c>
      <c r="D27" s="36"/>
      <c r="E27" s="36"/>
    </row>
    <row r="28" spans="1:12" s="34" customFormat="1" ht="7.5" customHeight="1">
      <c r="A28" s="38"/>
      <c r="B28" s="36"/>
      <c r="C28" s="36"/>
      <c r="D28" s="36"/>
      <c r="E28" s="36"/>
    </row>
    <row r="29" spans="1:12" s="34" customFormat="1" ht="15">
      <c r="A29" s="38">
        <f>IF(F29="",1,0)</f>
        <v>1</v>
      </c>
      <c r="B29" s="36"/>
      <c r="D29" s="36" t="s">
        <v>49</v>
      </c>
      <c r="E29" s="36"/>
      <c r="F29" s="244"/>
      <c r="G29" s="244"/>
      <c r="H29" s="244"/>
      <c r="I29" s="244"/>
      <c r="J29" s="244"/>
      <c r="K29" s="244"/>
      <c r="L29" s="244"/>
    </row>
    <row r="30" spans="1:12" s="34" customFormat="1" ht="7.5" customHeight="1">
      <c r="A30" s="38"/>
      <c r="B30" s="36"/>
      <c r="D30" s="36"/>
      <c r="E30" s="36"/>
    </row>
    <row r="31" spans="1:12" s="34" customFormat="1" ht="15">
      <c r="A31" s="38">
        <f>IF(F31="",1,0)</f>
        <v>1</v>
      </c>
      <c r="B31" s="36"/>
      <c r="D31" s="36" t="s">
        <v>50</v>
      </c>
      <c r="E31" s="36"/>
      <c r="F31" s="244"/>
      <c r="G31" s="244"/>
      <c r="H31" s="244"/>
      <c r="I31" s="244"/>
      <c r="J31" s="244"/>
      <c r="K31" s="244"/>
      <c r="L31" s="244"/>
    </row>
    <row r="32" spans="1:12" s="34" customFormat="1" ht="7.5" customHeight="1">
      <c r="A32" s="38"/>
      <c r="B32" s="36"/>
      <c r="D32" s="36"/>
      <c r="E32" s="36"/>
    </row>
    <row r="33" spans="1:12" s="34" customFormat="1" ht="15">
      <c r="A33" s="38">
        <f>IF(F33="",1,0)</f>
        <v>1</v>
      </c>
      <c r="B33" s="36"/>
      <c r="D33" s="36" t="s">
        <v>51</v>
      </c>
      <c r="E33" s="36"/>
      <c r="F33" s="244"/>
      <c r="G33" s="244"/>
      <c r="H33" s="244"/>
      <c r="I33" s="244"/>
      <c r="J33" s="244"/>
      <c r="K33" s="244"/>
      <c r="L33" s="244"/>
    </row>
    <row r="34" spans="1:12" s="34" customFormat="1" ht="7.5" customHeight="1">
      <c r="A34" s="38"/>
      <c r="B34" s="36"/>
      <c r="C34" s="36"/>
      <c r="D34" s="36"/>
      <c r="E34" s="36"/>
    </row>
    <row r="35" spans="1:12" s="34" customFormat="1" ht="15">
      <c r="A35" s="38">
        <f>IF(F35="",1,0)</f>
        <v>1</v>
      </c>
      <c r="B35" s="36" t="s">
        <v>2</v>
      </c>
      <c r="C35" s="36" t="s">
        <v>52</v>
      </c>
      <c r="D35" s="36"/>
      <c r="E35" s="36"/>
      <c r="F35" s="244"/>
      <c r="G35" s="244"/>
      <c r="H35" s="244"/>
      <c r="I35" s="244"/>
      <c r="J35" s="244"/>
      <c r="K35" s="244"/>
      <c r="L35" s="244"/>
    </row>
    <row r="36" spans="1:12" s="34" customFormat="1" ht="7.5" customHeight="1">
      <c r="A36" s="38"/>
      <c r="B36" s="36"/>
      <c r="C36" s="36"/>
      <c r="D36" s="36"/>
      <c r="E36" s="36"/>
    </row>
    <row r="37" spans="1:12" s="34" customFormat="1" ht="15">
      <c r="A37" s="38">
        <f>IF(F37="",1,0)</f>
        <v>1</v>
      </c>
      <c r="B37" s="36" t="s">
        <v>2</v>
      </c>
      <c r="C37" s="36" t="s">
        <v>53</v>
      </c>
      <c r="D37" s="36"/>
      <c r="E37" s="36"/>
      <c r="F37" s="245"/>
      <c r="G37" s="244"/>
      <c r="H37" s="244"/>
      <c r="I37" s="244"/>
      <c r="J37" s="244"/>
      <c r="K37" s="244"/>
      <c r="L37" s="244"/>
    </row>
    <row r="38" spans="1:12" s="34" customFormat="1" ht="7.5" customHeight="1">
      <c r="A38" s="38"/>
      <c r="B38" s="36"/>
      <c r="C38" s="36"/>
      <c r="D38" s="36"/>
      <c r="E38" s="36"/>
    </row>
    <row r="39" spans="1:12" s="34" customFormat="1" ht="15">
      <c r="A39" s="38"/>
      <c r="B39" s="36" t="s">
        <v>2</v>
      </c>
      <c r="C39" s="36" t="s">
        <v>82</v>
      </c>
      <c r="D39" s="36"/>
      <c r="E39" s="36"/>
      <c r="F39" s="245"/>
      <c r="G39" s="244"/>
      <c r="H39" s="244"/>
      <c r="I39" s="244"/>
      <c r="J39" s="244"/>
      <c r="K39" s="244"/>
      <c r="L39" s="244"/>
    </row>
    <row r="40" spans="1:12" s="34" customFormat="1" ht="7.5" customHeight="1">
      <c r="A40" s="38"/>
      <c r="B40" s="36"/>
      <c r="C40" s="36"/>
      <c r="D40" s="36"/>
      <c r="E40" s="36"/>
    </row>
    <row r="41" spans="1:12" s="34" customFormat="1" ht="15">
      <c r="A41" s="38">
        <f>IF(G41="",1,0)</f>
        <v>1</v>
      </c>
      <c r="B41" s="36" t="s">
        <v>2</v>
      </c>
      <c r="C41" s="36" t="s">
        <v>54</v>
      </c>
      <c r="D41" s="36"/>
      <c r="E41" s="36"/>
      <c r="G41" s="85"/>
      <c r="I41" s="36" t="s">
        <v>186</v>
      </c>
      <c r="L41" s="81"/>
    </row>
    <row r="42" spans="1:12" s="34" customFormat="1" ht="13.2">
      <c r="A42" s="38">
        <f>IF(OR(G41="",L41=""),1,0)</f>
        <v>1</v>
      </c>
    </row>
    <row r="43" spans="1:12" s="99" customFormat="1" ht="15">
      <c r="A43" s="129">
        <f>IF(L43="",1,0)</f>
        <v>1</v>
      </c>
      <c r="B43" s="132" t="s">
        <v>2</v>
      </c>
      <c r="C43" s="132" t="s">
        <v>237</v>
      </c>
      <c r="D43" s="132"/>
      <c r="E43" s="132"/>
      <c r="L43" s="82"/>
    </row>
    <row r="44" spans="1:12" s="34" customFormat="1" ht="15">
      <c r="A44" s="38"/>
      <c r="B44" s="36"/>
      <c r="C44" s="36"/>
      <c r="D44" s="36"/>
      <c r="E44" s="36"/>
    </row>
    <row r="45" spans="1:12" s="34" customFormat="1" ht="15">
      <c r="A45" s="38"/>
      <c r="B45" s="36" t="s">
        <v>2</v>
      </c>
      <c r="C45" s="36" t="s">
        <v>55</v>
      </c>
      <c r="D45" s="36"/>
      <c r="E45" s="36"/>
    </row>
    <row r="46" spans="1:12" s="34" customFormat="1" ht="7.5" customHeight="1">
      <c r="A46" s="38"/>
      <c r="B46" s="36"/>
      <c r="C46" s="36"/>
      <c r="D46" s="36"/>
      <c r="E46" s="36"/>
    </row>
    <row r="47" spans="1:12" s="34" customFormat="1" ht="15">
      <c r="A47" s="38">
        <f>IF(F47="",1,0)</f>
        <v>1</v>
      </c>
      <c r="C47" s="36" t="s">
        <v>56</v>
      </c>
      <c r="D47" s="36"/>
      <c r="E47" s="36"/>
      <c r="F47" s="244"/>
      <c r="G47" s="244"/>
      <c r="H47" s="244"/>
      <c r="I47" s="244"/>
      <c r="J47" s="244"/>
      <c r="K47" s="244"/>
      <c r="L47" s="244"/>
    </row>
    <row r="48" spans="1:12" s="34" customFormat="1" ht="7.5" customHeight="1">
      <c r="A48" s="38"/>
      <c r="B48" s="36"/>
      <c r="C48" s="36"/>
      <c r="D48" s="36"/>
      <c r="E48" s="36"/>
    </row>
    <row r="49" spans="1:12" s="34" customFormat="1" ht="15">
      <c r="A49" s="38">
        <f>IF(F49="",1,0)</f>
        <v>1</v>
      </c>
      <c r="C49" s="36" t="s">
        <v>50</v>
      </c>
      <c r="D49" s="36"/>
      <c r="E49" s="36"/>
      <c r="F49" s="244"/>
      <c r="G49" s="244"/>
      <c r="H49" s="244"/>
      <c r="I49" s="244"/>
      <c r="J49" s="244"/>
      <c r="K49" s="244"/>
      <c r="L49" s="244"/>
    </row>
    <row r="50" spans="1:12" s="34" customFormat="1" ht="15">
      <c r="A50" s="38"/>
      <c r="C50" s="36"/>
      <c r="D50" s="36"/>
      <c r="E50" s="36"/>
    </row>
    <row r="51" spans="1:12" s="34" customFormat="1" ht="15">
      <c r="A51" s="38"/>
      <c r="B51" s="36" t="s">
        <v>2</v>
      </c>
      <c r="C51" s="36" t="s">
        <v>57</v>
      </c>
      <c r="D51" s="36"/>
      <c r="E51" s="36"/>
    </row>
    <row r="52" spans="1:12" s="34" customFormat="1" ht="7.5" customHeight="1">
      <c r="A52" s="38"/>
      <c r="B52" s="36"/>
      <c r="C52" s="36"/>
      <c r="D52" s="36"/>
      <c r="E52" s="36"/>
    </row>
    <row r="53" spans="1:12" s="34" customFormat="1" ht="15">
      <c r="A53" s="38">
        <f>IF(F53="",1,0)</f>
        <v>1</v>
      </c>
      <c r="C53" s="36" t="s">
        <v>58</v>
      </c>
      <c r="D53" s="36"/>
      <c r="E53" s="36"/>
      <c r="F53" s="243"/>
      <c r="G53" s="243"/>
      <c r="H53" s="243"/>
      <c r="I53" s="243"/>
      <c r="J53" s="243"/>
      <c r="K53" s="243"/>
      <c r="L53" s="243"/>
    </row>
    <row r="54" spans="1:12" s="34" customFormat="1" ht="7.5" customHeight="1">
      <c r="A54" s="38"/>
      <c r="B54" s="36"/>
      <c r="C54" s="36"/>
      <c r="D54" s="36"/>
      <c r="E54" s="36"/>
    </row>
    <row r="55" spans="1:12" s="34" customFormat="1" ht="15">
      <c r="A55" s="38">
        <f>IF(F55="",1,0)</f>
        <v>1</v>
      </c>
      <c r="C55" s="36" t="s">
        <v>59</v>
      </c>
      <c r="D55" s="36"/>
      <c r="E55" s="36"/>
      <c r="F55" s="243"/>
      <c r="G55" s="243"/>
      <c r="H55" s="34" t="s">
        <v>110</v>
      </c>
      <c r="I55" s="36"/>
      <c r="J55" s="36"/>
      <c r="K55" s="36"/>
      <c r="L55" s="36"/>
    </row>
    <row r="56" spans="1:12" s="34" customFormat="1" ht="15">
      <c r="A56" s="38"/>
      <c r="C56" s="89" t="s">
        <v>163</v>
      </c>
      <c r="D56" s="36"/>
      <c r="E56" s="36"/>
      <c r="F56" s="36"/>
      <c r="G56" s="36"/>
      <c r="H56" s="36"/>
      <c r="I56" s="36"/>
      <c r="J56" s="36"/>
      <c r="K56" s="36"/>
      <c r="L56" s="36"/>
    </row>
    <row r="57" spans="1:12" s="34" customFormat="1" ht="15">
      <c r="A57" s="38"/>
      <c r="D57" s="36"/>
      <c r="E57" s="36"/>
      <c r="F57" s="36"/>
      <c r="G57" s="36"/>
      <c r="H57" s="36"/>
      <c r="I57" s="36"/>
      <c r="J57" s="36"/>
      <c r="K57" s="36"/>
      <c r="L57" s="36"/>
    </row>
    <row r="58" spans="1:12" s="34" customFormat="1" ht="15">
      <c r="A58" s="38"/>
      <c r="B58" s="36" t="s">
        <v>2</v>
      </c>
      <c r="C58" s="36" t="s">
        <v>60</v>
      </c>
      <c r="D58" s="36"/>
      <c r="E58" s="36"/>
    </row>
    <row r="59" spans="1:12" s="34" customFormat="1" ht="7.5" customHeight="1">
      <c r="A59" s="38"/>
      <c r="B59" s="36"/>
      <c r="C59" s="36"/>
      <c r="D59" s="36"/>
      <c r="E59" s="36"/>
    </row>
    <row r="60" spans="1:12" s="34" customFormat="1" ht="15">
      <c r="A60" s="38">
        <f>IF(G60="",1,0)</f>
        <v>1</v>
      </c>
      <c r="B60" s="36"/>
      <c r="C60" s="36" t="s">
        <v>61</v>
      </c>
      <c r="D60" s="36"/>
      <c r="E60" s="36"/>
      <c r="G60" s="243"/>
      <c r="H60" s="243"/>
      <c r="I60" s="243"/>
      <c r="J60" s="243"/>
      <c r="K60" s="243"/>
      <c r="L60" s="243"/>
    </row>
    <row r="61" spans="1:12" s="34" customFormat="1" ht="7.5" customHeight="1">
      <c r="A61" s="38"/>
      <c r="B61" s="36"/>
      <c r="C61" s="36"/>
      <c r="D61" s="36"/>
      <c r="E61" s="36"/>
    </row>
    <row r="62" spans="1:12" s="34" customFormat="1" ht="15">
      <c r="A62" s="38"/>
      <c r="B62" s="36"/>
      <c r="C62" s="36" t="s">
        <v>263</v>
      </c>
      <c r="D62" s="36"/>
      <c r="E62" s="36"/>
      <c r="G62" s="243"/>
      <c r="H62" s="243"/>
      <c r="I62" s="243"/>
      <c r="J62" s="243"/>
      <c r="K62" s="243"/>
      <c r="L62" s="243"/>
    </row>
    <row r="63" spans="1:12" s="34" customFormat="1" ht="6.6" customHeight="1">
      <c r="A63" s="38"/>
      <c r="B63" s="36"/>
      <c r="C63" s="36"/>
      <c r="D63" s="36"/>
      <c r="E63" s="36"/>
    </row>
    <row r="64" spans="1:12" s="34" customFormat="1" ht="15">
      <c r="A64" s="38">
        <f>IF(G64="",1,0)</f>
        <v>1</v>
      </c>
      <c r="B64" s="36"/>
      <c r="C64" s="36" t="s">
        <v>264</v>
      </c>
      <c r="D64" s="36"/>
      <c r="E64" s="36"/>
      <c r="G64" s="244"/>
      <c r="H64" s="244"/>
      <c r="I64" s="244"/>
      <c r="J64" s="244"/>
      <c r="K64" s="244"/>
      <c r="L64" s="244"/>
    </row>
    <row r="65" spans="1:12" s="34" customFormat="1" ht="7.5" customHeight="1">
      <c r="A65" s="38"/>
      <c r="B65" s="36"/>
      <c r="C65" s="36"/>
      <c r="D65" s="36"/>
      <c r="E65" s="36"/>
    </row>
    <row r="66" spans="1:12" s="34" customFormat="1" ht="15">
      <c r="A66" s="38"/>
      <c r="B66" s="36"/>
      <c r="C66" s="36" t="s">
        <v>62</v>
      </c>
      <c r="D66" s="36"/>
      <c r="E66" s="36"/>
      <c r="G66" s="243"/>
      <c r="H66" s="243"/>
      <c r="I66" s="243"/>
      <c r="J66" s="243"/>
      <c r="K66" s="243"/>
      <c r="L66" s="243"/>
    </row>
    <row r="67" spans="1:12" s="34" customFormat="1" ht="7.5" customHeight="1">
      <c r="A67" s="38"/>
      <c r="B67" s="36"/>
      <c r="C67" s="36"/>
      <c r="D67" s="36"/>
      <c r="E67" s="36"/>
    </row>
    <row r="68" spans="1:12" s="34" customFormat="1" ht="15">
      <c r="A68" s="38"/>
      <c r="B68" s="36"/>
      <c r="C68" s="36" t="s">
        <v>52</v>
      </c>
      <c r="D68" s="36"/>
      <c r="E68" s="36"/>
      <c r="F68" s="244"/>
      <c r="G68" s="244"/>
      <c r="H68" s="244"/>
      <c r="I68" s="244"/>
      <c r="J68" s="244"/>
      <c r="K68" s="244"/>
      <c r="L68" s="244"/>
    </row>
    <row r="69" spans="1:12" s="34" customFormat="1" ht="7.5" customHeight="1">
      <c r="A69" s="38"/>
      <c r="B69" s="36"/>
      <c r="C69" s="36"/>
      <c r="D69" s="36"/>
      <c r="E69" s="36"/>
      <c r="F69" s="109"/>
      <c r="G69" s="109"/>
      <c r="H69" s="109"/>
      <c r="I69" s="109"/>
      <c r="J69" s="109"/>
      <c r="K69" s="109"/>
      <c r="L69" s="109"/>
    </row>
    <row r="70" spans="1:12" s="34" customFormat="1" ht="15">
      <c r="A70" s="38"/>
      <c r="B70" s="36"/>
      <c r="C70" s="36" t="s">
        <v>53</v>
      </c>
      <c r="D70" s="36"/>
      <c r="E70" s="36"/>
      <c r="F70" s="245"/>
      <c r="G70" s="244"/>
      <c r="H70" s="244"/>
      <c r="I70" s="244"/>
      <c r="J70" s="244"/>
      <c r="K70" s="244"/>
      <c r="L70" s="244"/>
    </row>
    <row r="71" spans="1:12" s="34" customFormat="1" ht="7.5" customHeight="1">
      <c r="A71" s="38"/>
      <c r="B71" s="36"/>
      <c r="C71" s="36"/>
      <c r="D71" s="36"/>
      <c r="E71" s="36"/>
    </row>
    <row r="72" spans="1:12" s="34" customFormat="1" ht="15">
      <c r="A72" s="38"/>
      <c r="B72" s="36" t="s">
        <v>2</v>
      </c>
      <c r="C72" s="36" t="s">
        <v>63</v>
      </c>
      <c r="D72" s="36"/>
      <c r="E72" s="36"/>
    </row>
    <row r="73" spans="1:12" s="34" customFormat="1" ht="7.5" customHeight="1">
      <c r="A73" s="38"/>
      <c r="B73" s="36"/>
      <c r="C73" s="36"/>
      <c r="D73" s="36"/>
      <c r="E73" s="36"/>
    </row>
    <row r="74" spans="1:12" s="34" customFormat="1" ht="15">
      <c r="A74" s="38"/>
      <c r="B74" s="36"/>
      <c r="C74" s="36" t="s">
        <v>64</v>
      </c>
      <c r="D74" s="36"/>
      <c r="E74" s="36"/>
      <c r="F74" s="244"/>
      <c r="G74" s="244"/>
      <c r="H74" s="244"/>
      <c r="I74" s="244"/>
      <c r="J74" s="244"/>
      <c r="K74" s="244"/>
      <c r="L74" s="244"/>
    </row>
    <row r="75" spans="1:12" s="34" customFormat="1" ht="13.2">
      <c r="A75" s="38"/>
    </row>
    <row r="76" spans="1:12" s="34" customFormat="1" ht="13.2">
      <c r="A76" s="38"/>
    </row>
    <row r="77" spans="1:12" s="34" customFormat="1" ht="16.8">
      <c r="A77" s="38"/>
      <c r="B77" s="37" t="s">
        <v>230</v>
      </c>
    </row>
    <row r="78" spans="1:12" s="34" customFormat="1" ht="13.2">
      <c r="A78" s="38"/>
    </row>
    <row r="79" spans="1:12" s="34" customFormat="1" ht="15">
      <c r="A79" s="38">
        <f>IF(F79="",1,0)</f>
        <v>1</v>
      </c>
      <c r="B79" s="36" t="s">
        <v>2</v>
      </c>
      <c r="C79" s="36" t="s">
        <v>202</v>
      </c>
      <c r="F79" s="241"/>
      <c r="G79" s="241"/>
      <c r="H79" s="134"/>
      <c r="I79" s="134"/>
      <c r="J79" s="134"/>
      <c r="K79" s="134"/>
      <c r="L79" s="134"/>
    </row>
    <row r="80" spans="1:12" s="34" customFormat="1" ht="13.2">
      <c r="A80" s="38"/>
    </row>
    <row r="81" spans="1:12" s="34" customFormat="1" ht="15">
      <c r="A81" s="38">
        <f>IF(F81="",1,0)</f>
        <v>1</v>
      </c>
      <c r="B81" s="36" t="s">
        <v>2</v>
      </c>
      <c r="C81" s="36" t="s">
        <v>203</v>
      </c>
      <c r="D81" s="36"/>
      <c r="F81" s="244"/>
      <c r="G81" s="244"/>
      <c r="H81" s="244"/>
      <c r="I81" s="244"/>
      <c r="J81" s="244"/>
      <c r="K81" s="244"/>
      <c r="L81" s="244"/>
    </row>
    <row r="82" spans="1:12" s="34" customFormat="1" ht="15">
      <c r="A82" s="38"/>
      <c r="B82" s="36"/>
      <c r="C82" s="36"/>
      <c r="D82" s="36"/>
      <c r="F82" s="135"/>
      <c r="G82" s="135"/>
      <c r="H82" s="135"/>
      <c r="I82" s="135"/>
      <c r="J82" s="135"/>
      <c r="K82" s="135"/>
      <c r="L82" s="135"/>
    </row>
    <row r="83" spans="1:12" s="34" customFormat="1" ht="15">
      <c r="A83" s="38">
        <f>IF(F83="",1,0)</f>
        <v>1</v>
      </c>
      <c r="B83" s="36" t="s">
        <v>2</v>
      </c>
      <c r="C83" s="36" t="s">
        <v>204</v>
      </c>
      <c r="D83" s="36"/>
      <c r="F83" s="244"/>
      <c r="G83" s="244"/>
      <c r="H83" s="244"/>
      <c r="I83" s="244"/>
      <c r="J83" s="244"/>
      <c r="K83" s="244"/>
      <c r="L83" s="244"/>
    </row>
    <row r="84" spans="1:12" s="34" customFormat="1" ht="13.2">
      <c r="A84" s="38"/>
    </row>
    <row r="85" spans="1:12" s="34" customFormat="1" ht="15">
      <c r="A85" s="38">
        <f>IF(F85="",1,0)</f>
        <v>1</v>
      </c>
      <c r="B85" s="36" t="s">
        <v>2</v>
      </c>
      <c r="C85" s="36" t="s">
        <v>7</v>
      </c>
      <c r="D85" s="36"/>
      <c r="E85" s="36"/>
      <c r="F85" s="244"/>
      <c r="G85" s="244"/>
      <c r="H85" s="244"/>
      <c r="I85" s="244"/>
      <c r="J85" s="244"/>
      <c r="K85" s="244"/>
      <c r="L85" s="244"/>
    </row>
    <row r="86" spans="1:12" s="99" customFormat="1" ht="15">
      <c r="A86" s="129"/>
      <c r="B86" s="132"/>
      <c r="C86" s="132"/>
      <c r="D86" s="132"/>
      <c r="E86" s="132"/>
    </row>
    <row r="87" spans="1:12" s="34" customFormat="1" ht="15">
      <c r="A87" s="38">
        <f>IF(F87="",1,0)</f>
        <v>1</v>
      </c>
      <c r="B87" s="36" t="s">
        <v>2</v>
      </c>
      <c r="C87" s="36" t="s">
        <v>52</v>
      </c>
      <c r="D87" s="36"/>
      <c r="E87" s="36"/>
      <c r="F87" s="244"/>
      <c r="G87" s="244"/>
      <c r="H87" s="244"/>
      <c r="I87" s="244"/>
      <c r="J87" s="244"/>
      <c r="K87" s="244"/>
      <c r="L87" s="244"/>
    </row>
    <row r="88" spans="1:12" s="34" customFormat="1" ht="15">
      <c r="A88" s="38"/>
      <c r="B88" s="36"/>
      <c r="C88" s="36"/>
      <c r="D88" s="36"/>
      <c r="E88" s="36"/>
    </row>
    <row r="89" spans="1:12" s="34" customFormat="1" ht="15">
      <c r="A89" s="38">
        <f>IF(F89="",1,0)</f>
        <v>1</v>
      </c>
      <c r="B89" s="36" t="s">
        <v>2</v>
      </c>
      <c r="C89" s="36" t="s">
        <v>53</v>
      </c>
      <c r="D89" s="36"/>
      <c r="E89" s="36"/>
      <c r="F89" s="245"/>
      <c r="G89" s="244"/>
      <c r="H89" s="244"/>
      <c r="I89" s="244"/>
      <c r="J89" s="244"/>
      <c r="K89" s="244"/>
      <c r="L89" s="244"/>
    </row>
    <row r="90" spans="1:12" s="34" customFormat="1" ht="15">
      <c r="A90" s="38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</row>
    <row r="91" spans="1:12" s="34" customFormat="1" ht="15">
      <c r="A91" s="38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</row>
    <row r="92" spans="1:12" s="34" customFormat="1" ht="16.8">
      <c r="A92" s="38"/>
      <c r="B92" s="37" t="s">
        <v>231</v>
      </c>
      <c r="D92" s="37"/>
      <c r="E92" s="37"/>
    </row>
    <row r="93" spans="1:12" s="34" customFormat="1" ht="13.2">
      <c r="A93" s="38"/>
    </row>
    <row r="94" spans="1:12" s="34" customFormat="1" ht="15">
      <c r="A94" s="38"/>
      <c r="B94" s="36" t="s">
        <v>2</v>
      </c>
      <c r="C94" s="36" t="s">
        <v>259</v>
      </c>
      <c r="D94" s="36"/>
      <c r="E94" s="36"/>
    </row>
    <row r="95" spans="1:12" s="34" customFormat="1" ht="15.6">
      <c r="A95" s="38"/>
      <c r="C95" s="36" t="s">
        <v>260</v>
      </c>
    </row>
    <row r="96" spans="1:12" s="34" customFormat="1" ht="7.5" customHeight="1">
      <c r="A96" s="38"/>
      <c r="B96" s="36"/>
      <c r="C96" s="36"/>
      <c r="D96" s="36"/>
      <c r="E96" s="36"/>
    </row>
    <row r="97" spans="1:12" s="34" customFormat="1" ht="15" customHeight="1">
      <c r="A97" s="129">
        <f>IF(AND(L110="",L112="",L105="",L107="",L99="",L101=""),1,0)</f>
        <v>1</v>
      </c>
      <c r="C97" s="110" t="s">
        <v>48</v>
      </c>
      <c r="D97" s="112" t="s">
        <v>269</v>
      </c>
      <c r="E97" s="36"/>
    </row>
    <row r="98" spans="1:12" s="99" customFormat="1" ht="6" customHeight="1">
      <c r="A98" s="129"/>
      <c r="C98" s="130"/>
      <c r="D98" s="131"/>
      <c r="E98" s="132"/>
      <c r="L98" s="34"/>
    </row>
    <row r="99" spans="1:12" s="34" customFormat="1" ht="15" customHeight="1">
      <c r="A99" s="38"/>
      <c r="C99" s="110"/>
      <c r="D99" s="110" t="s">
        <v>48</v>
      </c>
      <c r="E99" s="36" t="s">
        <v>270</v>
      </c>
      <c r="L99" s="80"/>
    </row>
    <row r="100" spans="1:12" s="34" customFormat="1" ht="4.5" customHeight="1">
      <c r="A100" s="38"/>
      <c r="C100" s="110"/>
      <c r="D100" s="112"/>
      <c r="E100" s="36"/>
    </row>
    <row r="101" spans="1:12" s="34" customFormat="1" ht="15" customHeight="1">
      <c r="A101" s="38"/>
      <c r="C101" s="110"/>
      <c r="D101" s="110" t="s">
        <v>48</v>
      </c>
      <c r="E101" s="36" t="s">
        <v>271</v>
      </c>
      <c r="L101" s="80"/>
    </row>
    <row r="102" spans="1:12" s="34" customFormat="1" ht="4.5" customHeight="1">
      <c r="A102" s="38"/>
      <c r="C102" s="110"/>
      <c r="D102" s="112"/>
      <c r="E102" s="36"/>
    </row>
    <row r="103" spans="1:12" s="34" customFormat="1" ht="15.75" customHeight="1">
      <c r="A103" s="38"/>
      <c r="C103" s="110" t="s">
        <v>48</v>
      </c>
      <c r="D103" s="112" t="s">
        <v>272</v>
      </c>
      <c r="E103" s="36"/>
    </row>
    <row r="104" spans="1:12" s="34" customFormat="1" ht="4.5" customHeight="1">
      <c r="A104" s="38"/>
      <c r="C104" s="110"/>
      <c r="D104" s="112"/>
      <c r="E104" s="36"/>
    </row>
    <row r="105" spans="1:12" s="34" customFormat="1" ht="15.75" customHeight="1">
      <c r="A105" s="38"/>
      <c r="C105" s="110"/>
      <c r="D105" s="110" t="s">
        <v>48</v>
      </c>
      <c r="E105" s="36" t="s">
        <v>273</v>
      </c>
      <c r="L105" s="80"/>
    </row>
    <row r="106" spans="1:12" s="34" customFormat="1" ht="6" customHeight="1">
      <c r="A106" s="38"/>
      <c r="C106" s="110"/>
      <c r="D106" s="112"/>
      <c r="E106" s="36"/>
    </row>
    <row r="107" spans="1:12" s="34" customFormat="1" ht="15.75" customHeight="1">
      <c r="A107" s="38"/>
      <c r="C107" s="110"/>
      <c r="D107" s="110" t="s">
        <v>48</v>
      </c>
      <c r="E107" s="36" t="s">
        <v>274</v>
      </c>
      <c r="L107" s="80"/>
    </row>
    <row r="108" spans="1:12" s="34" customFormat="1" ht="6.75" customHeight="1">
      <c r="A108" s="38"/>
      <c r="C108" s="110"/>
      <c r="D108" s="112"/>
      <c r="E108" s="36"/>
    </row>
    <row r="109" spans="1:12" s="34" customFormat="1" ht="7.5" customHeight="1">
      <c r="A109" s="38"/>
      <c r="C109" s="36"/>
      <c r="D109" s="111"/>
      <c r="E109" s="36"/>
      <c r="L109" s="36"/>
    </row>
    <row r="110" spans="1:12" s="34" customFormat="1" ht="15" customHeight="1">
      <c r="A110" s="38"/>
      <c r="C110" s="110" t="s">
        <v>48</v>
      </c>
      <c r="D110" s="112" t="s">
        <v>275</v>
      </c>
      <c r="E110" s="36"/>
      <c r="L110" s="80"/>
    </row>
    <row r="111" spans="1:12" s="34" customFormat="1" ht="7.5" customHeight="1">
      <c r="A111" s="38"/>
      <c r="C111" s="36"/>
      <c r="D111" s="111"/>
      <c r="E111" s="36"/>
      <c r="L111" s="36"/>
    </row>
    <row r="112" spans="1:12" s="34" customFormat="1" ht="14.25" customHeight="1">
      <c r="A112" s="38"/>
      <c r="C112" s="110" t="s">
        <v>48</v>
      </c>
      <c r="D112" s="112" t="s">
        <v>276</v>
      </c>
      <c r="E112" s="36"/>
      <c r="L112" s="80"/>
    </row>
    <row r="113" spans="1:12" s="34" customFormat="1" ht="13.2">
      <c r="A113" s="38"/>
    </row>
    <row r="114" spans="1:12" s="34" customFormat="1" ht="15">
      <c r="A114" s="38"/>
      <c r="B114" s="36" t="s">
        <v>2</v>
      </c>
      <c r="C114" s="36" t="s">
        <v>65</v>
      </c>
      <c r="D114" s="36"/>
      <c r="E114" s="36"/>
    </row>
    <row r="115" spans="1:12" s="34" customFormat="1" ht="7.5" customHeight="1">
      <c r="A115" s="38"/>
    </row>
    <row r="116" spans="1:12" s="36" customFormat="1" ht="12.75" customHeight="1">
      <c r="A116" s="39">
        <f>IF(C116="",1,0)</f>
        <v>1</v>
      </c>
      <c r="C116" s="246"/>
      <c r="D116" s="246"/>
      <c r="E116" s="246"/>
      <c r="F116" s="246"/>
      <c r="G116" s="246"/>
      <c r="H116" s="246"/>
      <c r="I116" s="246"/>
      <c r="J116" s="246"/>
      <c r="K116" s="246"/>
      <c r="L116" s="246"/>
    </row>
    <row r="117" spans="1:12" s="36" customFormat="1" ht="15">
      <c r="A117" s="39"/>
      <c r="C117" s="246"/>
      <c r="D117" s="246"/>
      <c r="E117" s="246"/>
      <c r="F117" s="246"/>
      <c r="G117" s="246"/>
      <c r="H117" s="246"/>
      <c r="I117" s="246"/>
      <c r="J117" s="246"/>
      <c r="K117" s="246"/>
      <c r="L117" s="246"/>
    </row>
    <row r="118" spans="1:12" s="36" customFormat="1" ht="15">
      <c r="A118" s="39"/>
      <c r="C118" s="246"/>
      <c r="D118" s="246"/>
      <c r="E118" s="246"/>
      <c r="F118" s="246"/>
      <c r="G118" s="246"/>
      <c r="H118" s="246"/>
      <c r="I118" s="246"/>
      <c r="J118" s="246"/>
      <c r="K118" s="246"/>
      <c r="L118" s="246"/>
    </row>
    <row r="119" spans="1:12" s="36" customFormat="1" ht="15">
      <c r="A119" s="39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</row>
    <row r="120" spans="1:12" s="36" customFormat="1" ht="15">
      <c r="A120" s="39"/>
      <c r="C120" s="246"/>
      <c r="D120" s="246"/>
      <c r="E120" s="246"/>
      <c r="F120" s="246"/>
      <c r="G120" s="246"/>
      <c r="H120" s="246"/>
      <c r="I120" s="246"/>
      <c r="J120" s="246"/>
      <c r="K120" s="246"/>
      <c r="L120" s="246"/>
    </row>
    <row r="121" spans="1:12" s="36" customFormat="1" ht="15">
      <c r="A121" s="39"/>
      <c r="C121" s="246"/>
      <c r="D121" s="246"/>
      <c r="E121" s="246"/>
      <c r="F121" s="246"/>
      <c r="G121" s="246"/>
      <c r="H121" s="246"/>
      <c r="I121" s="246"/>
      <c r="J121" s="246"/>
      <c r="K121" s="246"/>
      <c r="L121" s="246"/>
    </row>
    <row r="122" spans="1:12" s="36" customFormat="1" ht="15">
      <c r="A122" s="39"/>
      <c r="C122" s="246"/>
      <c r="D122" s="246"/>
      <c r="E122" s="246"/>
      <c r="F122" s="246"/>
      <c r="G122" s="246"/>
      <c r="H122" s="246"/>
      <c r="I122" s="246"/>
      <c r="J122" s="246"/>
      <c r="K122" s="246"/>
      <c r="L122" s="246"/>
    </row>
    <row r="123" spans="1:12" s="34" customFormat="1" ht="13.2">
      <c r="A123" s="38"/>
    </row>
    <row r="124" spans="1:12" s="34" customFormat="1" ht="13.2">
      <c r="A124" s="38"/>
    </row>
    <row r="125" spans="1:12" s="34" customFormat="1" ht="16.8">
      <c r="A125" s="38"/>
      <c r="B125" s="1" t="s">
        <v>232</v>
      </c>
    </row>
    <row r="126" spans="1:12" s="34" customFormat="1" ht="16.8">
      <c r="A126" s="38"/>
      <c r="B126" s="37"/>
      <c r="C126" s="1"/>
      <c r="D126" s="1" t="s">
        <v>9</v>
      </c>
    </row>
    <row r="127" spans="1:12" s="34" customFormat="1" ht="16.8">
      <c r="A127" s="38"/>
      <c r="B127" s="37"/>
      <c r="C127" s="1"/>
      <c r="D127" s="1"/>
    </row>
    <row r="128" spans="1:12" s="99" customFormat="1" ht="15.6">
      <c r="A128" s="129"/>
      <c r="B128" s="142" t="s">
        <v>2</v>
      </c>
      <c r="C128" s="143" t="s">
        <v>277</v>
      </c>
      <c r="D128" s="144"/>
      <c r="E128" s="144"/>
      <c r="F128" s="144"/>
      <c r="G128" s="144"/>
      <c r="H128" s="144"/>
      <c r="I128" s="144"/>
      <c r="J128" s="144"/>
      <c r="K128" s="144"/>
      <c r="L128" s="144"/>
    </row>
    <row r="129" spans="1:12" s="99" customFormat="1" ht="8.25" customHeight="1">
      <c r="A129" s="129"/>
    </row>
    <row r="130" spans="1:12" s="132" customFormat="1" ht="15">
      <c r="A130" s="145"/>
      <c r="B130" s="146" t="s">
        <v>278</v>
      </c>
    </row>
    <row r="131" spans="1:12" s="132" customFormat="1" ht="15">
      <c r="A131" s="145">
        <f>IF(L131="",1,0)</f>
        <v>1</v>
      </c>
      <c r="B131" s="132" t="s">
        <v>236</v>
      </c>
      <c r="L131" s="136"/>
    </row>
    <row r="132" spans="1:12" s="34" customFormat="1" ht="13.2">
      <c r="A132" s="38"/>
    </row>
    <row r="133" spans="1:12" s="34" customFormat="1" ht="15.6">
      <c r="A133" s="38"/>
      <c r="B133" s="74" t="s">
        <v>2</v>
      </c>
      <c r="C133" s="72" t="s">
        <v>84</v>
      </c>
      <c r="D133" s="69"/>
      <c r="E133" s="69"/>
      <c r="F133" s="69"/>
      <c r="G133" s="69"/>
      <c r="H133" s="69"/>
      <c r="I133" s="69"/>
      <c r="J133" s="69"/>
      <c r="K133" s="69"/>
      <c r="L133" s="69"/>
    </row>
    <row r="134" spans="1:12" s="34" customFormat="1" ht="8.25" customHeight="1">
      <c r="A134" s="38"/>
    </row>
    <row r="135" spans="1:12" s="36" customFormat="1" ht="15">
      <c r="A135" s="39"/>
      <c r="B135" s="2" t="s">
        <v>85</v>
      </c>
    </row>
    <row r="136" spans="1:12" s="36" customFormat="1" ht="15">
      <c r="A136" s="39">
        <f>IF(L136="",1,0)</f>
        <v>1</v>
      </c>
      <c r="B136" s="36" t="s">
        <v>250</v>
      </c>
      <c r="L136" s="81"/>
    </row>
    <row r="137" spans="1:12" s="36" customFormat="1" ht="5.25" customHeight="1">
      <c r="A137" s="39"/>
    </row>
    <row r="138" spans="1:12" customFormat="1" ht="15">
      <c r="A138" s="42">
        <f>IF(L136="Non",IF(L138="",1,0),0)</f>
        <v>0</v>
      </c>
      <c r="B138" s="73" t="s">
        <v>88</v>
      </c>
      <c r="D138" s="2"/>
      <c r="E138" s="2" t="s">
        <v>89</v>
      </c>
      <c r="L138" s="81"/>
    </row>
    <row r="139" spans="1:12" s="36" customFormat="1" ht="5.25" customHeight="1">
      <c r="A139" s="39"/>
    </row>
    <row r="140" spans="1:12" s="36" customFormat="1" ht="15">
      <c r="A140" s="39">
        <f>IF(L136="Oui",IF(L140="",1,0),0)</f>
        <v>0</v>
      </c>
      <c r="B140" s="73" t="s">
        <v>95</v>
      </c>
      <c r="E140" s="36" t="s">
        <v>87</v>
      </c>
      <c r="L140" s="82"/>
    </row>
    <row r="141" spans="1:12" s="36" customFormat="1" ht="5.25" customHeight="1">
      <c r="A141" s="39"/>
    </row>
    <row r="142" spans="1:12" customFormat="1" ht="15">
      <c r="A142" s="79">
        <f>IF(L136="Oui",IF(L142="",1,0),0)</f>
        <v>0</v>
      </c>
      <c r="B142" s="2"/>
      <c r="D142" s="2"/>
      <c r="E142" s="2" t="s">
        <v>10</v>
      </c>
      <c r="L142" s="81"/>
    </row>
    <row r="143" spans="1:12" s="34" customFormat="1" ht="13.2">
      <c r="A143" s="38"/>
    </row>
    <row r="144" spans="1:12" s="34" customFormat="1" ht="15.6">
      <c r="A144" s="38"/>
      <c r="B144" s="74" t="s">
        <v>2</v>
      </c>
      <c r="C144" s="72" t="s">
        <v>92</v>
      </c>
      <c r="D144" s="69"/>
      <c r="E144" s="69"/>
      <c r="F144" s="69"/>
      <c r="G144" s="69"/>
      <c r="H144" s="69"/>
      <c r="I144" s="69"/>
      <c r="J144" s="69"/>
      <c r="K144" s="69"/>
      <c r="L144" s="69"/>
    </row>
    <row r="145" spans="1:12" s="34" customFormat="1" ht="8.25" customHeight="1">
      <c r="A145" s="38"/>
    </row>
    <row r="146" spans="1:12" s="36" customFormat="1" ht="15">
      <c r="A146" s="39"/>
      <c r="B146" s="2" t="s">
        <v>93</v>
      </c>
    </row>
    <row r="147" spans="1:12" s="36" customFormat="1" ht="15">
      <c r="A147" s="39">
        <f>IF(L147="",1,0)</f>
        <v>1</v>
      </c>
      <c r="B147" s="36" t="s">
        <v>94</v>
      </c>
      <c r="L147" s="81"/>
    </row>
    <row r="148" spans="1:12" s="36" customFormat="1" ht="5.25" customHeight="1">
      <c r="A148" s="39"/>
    </row>
    <row r="149" spans="1:12" customFormat="1" ht="15">
      <c r="A149" s="79">
        <f>IF(L147="Non",IF(L149="",1,0),0)</f>
        <v>0</v>
      </c>
      <c r="B149" s="73" t="s">
        <v>88</v>
      </c>
      <c r="D149" s="2"/>
      <c r="E149" s="2" t="s">
        <v>89</v>
      </c>
      <c r="L149" s="81"/>
    </row>
    <row r="150" spans="1:12" s="36" customFormat="1" ht="5.25" customHeight="1">
      <c r="A150" s="39"/>
    </row>
    <row r="151" spans="1:12" s="36" customFormat="1" ht="15">
      <c r="A151" s="39">
        <f>IF(L147="Oui",IF(L151="",1,0),0)</f>
        <v>0</v>
      </c>
      <c r="B151" s="73" t="s">
        <v>95</v>
      </c>
      <c r="E151" s="36" t="s">
        <v>87</v>
      </c>
      <c r="L151" s="82"/>
    </row>
    <row r="152" spans="1:12" s="36" customFormat="1" ht="5.25" customHeight="1">
      <c r="A152" s="39"/>
    </row>
    <row r="153" spans="1:12" customFormat="1" ht="15">
      <c r="A153" s="79">
        <f>IF(L147="Oui",IF(L153="",1,0),0)</f>
        <v>0</v>
      </c>
      <c r="B153" s="2"/>
      <c r="D153" s="2"/>
      <c r="E153" s="2" t="s">
        <v>10</v>
      </c>
      <c r="L153" s="81"/>
    </row>
    <row r="154" spans="1:12" s="36" customFormat="1" ht="5.25" customHeight="1">
      <c r="A154" s="39"/>
    </row>
    <row r="155" spans="1:12" customFormat="1" ht="15">
      <c r="A155" s="79">
        <f>IF(L153="Oui",IF(L155="",1,0),0)</f>
        <v>0</v>
      </c>
      <c r="B155" s="2"/>
      <c r="D155" s="2"/>
      <c r="E155" s="71" t="s">
        <v>90</v>
      </c>
      <c r="L155" s="82"/>
    </row>
    <row r="156" spans="1:12" s="36" customFormat="1" ht="5.25" customHeight="1">
      <c r="A156" s="39"/>
    </row>
    <row r="157" spans="1:12" customFormat="1" ht="15">
      <c r="A157" s="79">
        <f>IF(L153="Oui",IF(L157="",1,0),0)</f>
        <v>0</v>
      </c>
      <c r="B157" s="2"/>
      <c r="D157" s="2"/>
      <c r="E157" s="71" t="s">
        <v>175</v>
      </c>
      <c r="L157" s="87"/>
    </row>
    <row r="158" spans="1:12" customFormat="1" ht="15.6">
      <c r="A158" s="2"/>
      <c r="D158" s="4"/>
    </row>
    <row r="159" spans="1:12" s="34" customFormat="1" ht="15.6">
      <c r="A159" s="38"/>
      <c r="B159" s="74" t="s">
        <v>2</v>
      </c>
      <c r="C159" s="72" t="s">
        <v>96</v>
      </c>
      <c r="D159" s="69"/>
      <c r="E159" s="69"/>
      <c r="F159" s="69"/>
      <c r="G159" s="69"/>
      <c r="H159" s="69"/>
      <c r="I159" s="69"/>
      <c r="J159" s="69"/>
      <c r="K159" s="69"/>
      <c r="L159" s="69"/>
    </row>
    <row r="160" spans="1:12" s="34" customFormat="1" ht="8.25" customHeight="1">
      <c r="A160" s="38"/>
    </row>
    <row r="161" spans="1:12" s="36" customFormat="1" ht="15">
      <c r="A161" s="39">
        <f>IF(L161="",1,0)</f>
        <v>1</v>
      </c>
      <c r="B161" s="2" t="s">
        <v>97</v>
      </c>
      <c r="L161" s="81"/>
    </row>
    <row r="162" spans="1:12" s="36" customFormat="1" ht="15">
      <c r="A162" s="39"/>
      <c r="B162" s="36" t="s">
        <v>200</v>
      </c>
      <c r="G162" s="243"/>
      <c r="H162" s="243"/>
      <c r="I162" s="243"/>
      <c r="J162" s="243"/>
    </row>
    <row r="163" spans="1:12" s="36" customFormat="1" ht="5.25" customHeight="1">
      <c r="A163" s="39"/>
    </row>
    <row r="164" spans="1:12" customFormat="1" ht="15">
      <c r="A164" s="79">
        <f>IF(L161="Non",IF(L164="",1,0),0)</f>
        <v>0</v>
      </c>
      <c r="B164" s="73" t="s">
        <v>88</v>
      </c>
      <c r="D164" s="2"/>
      <c r="E164" s="2" t="s">
        <v>89</v>
      </c>
      <c r="L164" s="81"/>
    </row>
    <row r="165" spans="1:12" s="36" customFormat="1" ht="5.25" customHeight="1">
      <c r="A165" s="39"/>
    </row>
    <row r="166" spans="1:12" s="36" customFormat="1" ht="15">
      <c r="A166" s="39">
        <f>IF(L161="Oui",IF(L166="",1,0),0)</f>
        <v>0</v>
      </c>
      <c r="B166" s="73" t="s">
        <v>95</v>
      </c>
      <c r="E166" s="36" t="s">
        <v>87</v>
      </c>
      <c r="L166" s="82"/>
    </row>
    <row r="167" spans="1:12" s="36" customFormat="1" ht="5.25" customHeight="1">
      <c r="A167" s="39"/>
    </row>
    <row r="168" spans="1:12" customFormat="1" ht="15">
      <c r="A168" s="79">
        <f>IF(L161="Oui",IF(L168="",1,0),0)</f>
        <v>0</v>
      </c>
      <c r="B168" s="2"/>
      <c r="D168" s="2"/>
      <c r="E168" s="2" t="s">
        <v>10</v>
      </c>
      <c r="L168" s="81"/>
    </row>
    <row r="169" spans="1:12" s="36" customFormat="1" ht="5.25" customHeight="1">
      <c r="A169" s="39"/>
    </row>
    <row r="170" spans="1:12" customFormat="1" ht="15">
      <c r="A170" s="79">
        <f>IF(L168="Oui",IF(L170="",1,0),0)</f>
        <v>0</v>
      </c>
      <c r="B170" s="2"/>
      <c r="D170" s="2"/>
      <c r="E170" s="71" t="s">
        <v>90</v>
      </c>
      <c r="L170" s="82"/>
    </row>
    <row r="171" spans="1:12" s="36" customFormat="1" ht="5.25" customHeight="1">
      <c r="A171" s="39"/>
    </row>
    <row r="172" spans="1:12" customFormat="1" ht="15">
      <c r="A172" s="79">
        <f>IF(L168="Oui",IF(L172="",1,0),0)</f>
        <v>0</v>
      </c>
      <c r="B172" s="2"/>
      <c r="D172" s="2"/>
      <c r="E172" s="71" t="s">
        <v>175</v>
      </c>
      <c r="L172" s="234"/>
    </row>
    <row r="173" spans="1:12" customFormat="1" ht="15">
      <c r="A173" s="2"/>
      <c r="B173" s="2"/>
      <c r="D173" s="2"/>
      <c r="E173" s="71"/>
      <c r="L173" s="76"/>
    </row>
    <row r="174" spans="1:12" s="36" customFormat="1" ht="15">
      <c r="A174" s="39"/>
      <c r="C174" s="40"/>
      <c r="D174" s="40"/>
      <c r="E174" s="40"/>
      <c r="F174" s="40"/>
      <c r="G174" s="40"/>
      <c r="H174" s="40"/>
      <c r="I174" s="40"/>
      <c r="J174" s="40"/>
      <c r="K174" s="40"/>
      <c r="L174" s="40"/>
    </row>
    <row r="175" spans="1:12" customFormat="1" ht="16.8">
      <c r="A175" s="42"/>
      <c r="B175" s="1" t="s">
        <v>233</v>
      </c>
    </row>
    <row r="176" spans="1:12" customFormat="1" ht="16.8">
      <c r="A176" s="42"/>
      <c r="B176" s="1" t="s">
        <v>12</v>
      </c>
    </row>
    <row r="177" spans="1:12" customFormat="1" ht="15">
      <c r="A177" s="42"/>
      <c r="B177" s="2" t="s">
        <v>13</v>
      </c>
    </row>
    <row r="178" spans="1:12" customFormat="1" ht="13.2">
      <c r="A178" s="42"/>
    </row>
    <row r="179" spans="1:12" customFormat="1" ht="15">
      <c r="A179" s="42"/>
      <c r="B179" s="2" t="s">
        <v>2</v>
      </c>
      <c r="C179" s="2" t="s">
        <v>14</v>
      </c>
    </row>
    <row r="180" spans="1:12" s="34" customFormat="1" ht="6" customHeight="1">
      <c r="A180" s="38"/>
    </row>
    <row r="181" spans="1:12" s="36" customFormat="1" ht="12.75" customHeight="1">
      <c r="A181" s="39"/>
      <c r="C181" s="246"/>
      <c r="D181" s="246"/>
      <c r="E181" s="246"/>
      <c r="F181" s="246"/>
      <c r="G181" s="246"/>
      <c r="H181" s="246"/>
      <c r="I181" s="246"/>
      <c r="J181" s="246"/>
      <c r="K181" s="246"/>
      <c r="L181" s="246"/>
    </row>
    <row r="182" spans="1:12" s="36" customFormat="1" ht="15">
      <c r="A182" s="39">
        <f>IF(AND(C181="",C206=""),1,0)</f>
        <v>1</v>
      </c>
      <c r="C182" s="246"/>
      <c r="D182" s="246"/>
      <c r="E182" s="246"/>
      <c r="F182" s="246"/>
      <c r="G182" s="246"/>
      <c r="H182" s="246"/>
      <c r="I182" s="246"/>
      <c r="J182" s="246"/>
      <c r="K182" s="246"/>
      <c r="L182" s="246"/>
    </row>
    <row r="183" spans="1:12" s="34" customFormat="1" ht="6" customHeight="1">
      <c r="A183" s="38"/>
    </row>
    <row r="184" spans="1:12" customFormat="1" ht="15">
      <c r="A184" s="42"/>
      <c r="B184" s="2" t="s">
        <v>2</v>
      </c>
      <c r="C184" s="2" t="s">
        <v>15</v>
      </c>
    </row>
    <row r="185" spans="1:12" s="34" customFormat="1" ht="6" customHeight="1">
      <c r="A185" s="38"/>
    </row>
    <row r="186" spans="1:12" s="36" customFormat="1" ht="12.75" customHeight="1">
      <c r="A186" s="39"/>
      <c r="C186" s="246"/>
      <c r="D186" s="246"/>
      <c r="E186" s="246"/>
      <c r="F186" s="246"/>
      <c r="G186" s="246"/>
      <c r="H186" s="246"/>
      <c r="I186" s="246"/>
      <c r="J186" s="246"/>
      <c r="K186" s="246"/>
      <c r="L186" s="246"/>
    </row>
    <row r="187" spans="1:12" s="36" customFormat="1" ht="15">
      <c r="A187" s="39">
        <f>IF(AND(C186="",C206=""),1,0)</f>
        <v>1</v>
      </c>
      <c r="C187" s="246"/>
      <c r="D187" s="246"/>
      <c r="E187" s="246"/>
      <c r="F187" s="246"/>
      <c r="G187" s="246"/>
      <c r="H187" s="246"/>
      <c r="I187" s="246"/>
      <c r="J187" s="246"/>
      <c r="K187" s="246"/>
      <c r="L187" s="246"/>
    </row>
    <row r="188" spans="1:12" s="34" customFormat="1" ht="6" customHeight="1">
      <c r="A188" s="38"/>
    </row>
    <row r="189" spans="1:12" customFormat="1" ht="15">
      <c r="A189" s="42"/>
      <c r="B189" s="2" t="s">
        <v>2</v>
      </c>
      <c r="C189" s="2" t="s">
        <v>16</v>
      </c>
    </row>
    <row r="190" spans="1:12" customFormat="1" ht="15.6">
      <c r="A190" s="42"/>
      <c r="B190" s="4"/>
      <c r="C190" s="2" t="s">
        <v>17</v>
      </c>
    </row>
    <row r="191" spans="1:12" s="34" customFormat="1" ht="6" customHeight="1">
      <c r="A191" s="38"/>
    </row>
    <row r="192" spans="1:12" s="36" customFormat="1" ht="12.75" customHeight="1">
      <c r="A192" s="39"/>
      <c r="C192" s="246"/>
      <c r="D192" s="246"/>
      <c r="E192" s="246"/>
      <c r="F192" s="246"/>
      <c r="G192" s="246"/>
      <c r="H192" s="246"/>
      <c r="I192" s="246"/>
      <c r="J192" s="246"/>
      <c r="K192" s="246"/>
      <c r="L192" s="246"/>
    </row>
    <row r="193" spans="1:18" s="36" customFormat="1" ht="15">
      <c r="A193" s="38">
        <f>IF(AND(C206="",C192=""),1,0)</f>
        <v>1</v>
      </c>
      <c r="C193" s="246"/>
      <c r="D193" s="246"/>
      <c r="E193" s="246"/>
      <c r="F193" s="246"/>
      <c r="G193" s="246"/>
      <c r="H193" s="246"/>
      <c r="I193" s="246"/>
      <c r="J193" s="246"/>
      <c r="K193" s="246"/>
      <c r="L193" s="246"/>
    </row>
    <row r="194" spans="1:18" s="34" customFormat="1" ht="6" customHeight="1">
      <c r="A194" s="38"/>
    </row>
    <row r="195" spans="1:18" s="34" customFormat="1" ht="15">
      <c r="A195" s="38"/>
      <c r="B195" s="2" t="s">
        <v>2</v>
      </c>
      <c r="C195" s="2" t="s">
        <v>102</v>
      </c>
      <c r="D195"/>
      <c r="E195"/>
      <c r="F195"/>
      <c r="G195"/>
      <c r="H195"/>
      <c r="I195"/>
      <c r="J195"/>
      <c r="K195"/>
      <c r="L195"/>
    </row>
    <row r="196" spans="1:18" s="34" customFormat="1" ht="15">
      <c r="A196" s="38">
        <f>IF(AND(C206="",I196=""),1,0)</f>
        <v>1</v>
      </c>
      <c r="C196" s="2" t="s">
        <v>251</v>
      </c>
      <c r="I196" s="248"/>
      <c r="J196" s="248"/>
      <c r="K196" s="248"/>
      <c r="L196" s="248"/>
    </row>
    <row r="197" spans="1:18" s="34" customFormat="1" ht="8.25" customHeight="1">
      <c r="A197" s="38"/>
    </row>
    <row r="198" spans="1:18" s="34" customFormat="1" ht="15">
      <c r="A198" s="38"/>
      <c r="B198" s="2" t="s">
        <v>2</v>
      </c>
      <c r="C198" s="2" t="s">
        <v>18</v>
      </c>
    </row>
    <row r="199" spans="1:18" customFormat="1" ht="15.6">
      <c r="A199" s="42"/>
      <c r="B199" s="4"/>
      <c r="C199" s="2" t="s">
        <v>99</v>
      </c>
    </row>
    <row r="200" spans="1:18" customFormat="1" ht="15.6">
      <c r="A200" s="38">
        <f>IF(E200="",1,(IF(AND(E200="Oui",I200=""),1,0)))</f>
        <v>1</v>
      </c>
      <c r="B200" s="4"/>
      <c r="C200" s="4"/>
      <c r="D200" s="4"/>
      <c r="E200" s="81"/>
      <c r="F200" s="4"/>
      <c r="G200" s="2" t="s">
        <v>100</v>
      </c>
      <c r="I200" s="248"/>
      <c r="J200" s="248"/>
      <c r="K200" s="248"/>
      <c r="L200" s="248"/>
    </row>
    <row r="201" spans="1:18" customFormat="1" ht="15.6">
      <c r="A201" s="38"/>
      <c r="P201" s="2"/>
      <c r="R201" s="4"/>
    </row>
    <row r="202" spans="1:18" customFormat="1" ht="17.399999999999999">
      <c r="A202" s="42"/>
      <c r="B202" s="77" t="s">
        <v>19</v>
      </c>
    </row>
    <row r="203" spans="1:18" s="34" customFormat="1" ht="6" customHeight="1">
      <c r="A203" s="38"/>
    </row>
    <row r="204" spans="1:18" customFormat="1" ht="15">
      <c r="A204" s="42"/>
      <c r="B204" s="2" t="s">
        <v>2</v>
      </c>
      <c r="C204" s="2" t="s">
        <v>20</v>
      </c>
    </row>
    <row r="205" spans="1:18" s="34" customFormat="1" ht="6" customHeight="1">
      <c r="A205" s="38"/>
    </row>
    <row r="206" spans="1:18" s="36" customFormat="1" ht="12.75" customHeight="1">
      <c r="A206" s="39"/>
      <c r="C206" s="246"/>
      <c r="D206" s="246"/>
      <c r="E206" s="246"/>
      <c r="F206" s="246"/>
      <c r="G206" s="246"/>
      <c r="H206" s="246"/>
      <c r="I206" s="246"/>
      <c r="J206" s="246"/>
      <c r="K206" s="246"/>
      <c r="L206" s="246"/>
    </row>
    <row r="207" spans="1:18" s="36" customFormat="1" ht="15">
      <c r="A207" s="39">
        <f>IF(AND(C181="",C186="",C192="",I196="",E200="",I200="",C206=""),1,0)</f>
        <v>1</v>
      </c>
      <c r="C207" s="246"/>
      <c r="D207" s="246"/>
      <c r="E207" s="246"/>
      <c r="F207" s="246"/>
      <c r="G207" s="246"/>
      <c r="H207" s="246"/>
      <c r="I207" s="246"/>
      <c r="J207" s="246"/>
      <c r="K207" s="246"/>
      <c r="L207" s="246"/>
    </row>
    <row r="208" spans="1:18" s="34" customFormat="1" ht="6" customHeight="1">
      <c r="A208" s="38"/>
    </row>
    <row r="209" spans="1:12" s="34" customFormat="1" ht="6" customHeight="1">
      <c r="A209" s="38"/>
    </row>
    <row r="210" spans="1:12" s="34" customFormat="1" ht="15" customHeight="1">
      <c r="A210" s="39">
        <f>IF(I210="",1,0)</f>
        <v>1</v>
      </c>
      <c r="B210" s="2" t="s">
        <v>2</v>
      </c>
      <c r="C210" s="2" t="s">
        <v>195</v>
      </c>
      <c r="I210" s="247"/>
      <c r="J210" s="248"/>
      <c r="K210" s="248"/>
      <c r="L210" s="248"/>
    </row>
    <row r="211" spans="1:12" s="34" customFormat="1" ht="6" customHeight="1">
      <c r="A211" s="38"/>
    </row>
    <row r="212" spans="1:12" s="34" customFormat="1" ht="13.5" customHeight="1">
      <c r="A212" s="38"/>
      <c r="B212" s="2" t="s">
        <v>2</v>
      </c>
      <c r="C212" s="2" t="s">
        <v>196</v>
      </c>
    </row>
    <row r="213" spans="1:12" customFormat="1" ht="6.75" customHeight="1">
      <c r="A213" s="42"/>
    </row>
    <row r="214" spans="1:12" customFormat="1" ht="15">
      <c r="A214" s="39">
        <f>IF(C214="",1,0)</f>
        <v>1</v>
      </c>
      <c r="C214" s="246"/>
      <c r="D214" s="246"/>
      <c r="E214" s="246"/>
      <c r="F214" s="246"/>
      <c r="G214" s="246"/>
      <c r="H214" s="246"/>
      <c r="I214" s="246"/>
      <c r="J214" s="246"/>
      <c r="K214" s="246"/>
      <c r="L214" s="246"/>
    </row>
    <row r="215" spans="1:12" customFormat="1" ht="13.2">
      <c r="A215" s="42"/>
      <c r="C215" s="246"/>
      <c r="D215" s="246"/>
      <c r="E215" s="246"/>
      <c r="F215" s="246"/>
      <c r="G215" s="246"/>
      <c r="H215" s="246"/>
      <c r="I215" s="246"/>
      <c r="J215" s="246"/>
      <c r="K215" s="246"/>
      <c r="L215" s="246"/>
    </row>
    <row r="216" spans="1:12" customFormat="1" ht="13.2">
      <c r="A216" s="42"/>
      <c r="C216" s="246"/>
      <c r="D216" s="246"/>
      <c r="E216" s="246"/>
      <c r="F216" s="246"/>
      <c r="G216" s="246"/>
      <c r="H216" s="246"/>
      <c r="I216" s="246"/>
      <c r="J216" s="246"/>
      <c r="K216" s="246"/>
      <c r="L216" s="246"/>
    </row>
    <row r="217" spans="1:12" customFormat="1" ht="13.2">
      <c r="A217" s="42"/>
      <c r="C217" s="246"/>
      <c r="D217" s="246"/>
      <c r="E217" s="246"/>
      <c r="F217" s="246"/>
      <c r="G217" s="246"/>
      <c r="H217" s="246"/>
      <c r="I217" s="246"/>
      <c r="J217" s="246"/>
      <c r="K217" s="246"/>
      <c r="L217" s="246"/>
    </row>
    <row r="218" spans="1:12" customFormat="1" ht="13.2">
      <c r="A218" s="42"/>
      <c r="C218" s="246"/>
      <c r="D218" s="246"/>
      <c r="E218" s="246"/>
      <c r="F218" s="246"/>
      <c r="G218" s="246"/>
      <c r="H218" s="246"/>
      <c r="I218" s="246"/>
      <c r="J218" s="246"/>
      <c r="K218" s="246"/>
      <c r="L218" s="246"/>
    </row>
    <row r="219" spans="1:12" customFormat="1" ht="13.2">
      <c r="A219" s="42"/>
      <c r="C219" s="246"/>
      <c r="D219" s="246"/>
      <c r="E219" s="246"/>
      <c r="F219" s="246"/>
      <c r="G219" s="246"/>
      <c r="H219" s="246"/>
      <c r="I219" s="246"/>
      <c r="J219" s="246"/>
      <c r="K219" s="246"/>
      <c r="L219" s="246"/>
    </row>
    <row r="220" spans="1:12" customFormat="1" ht="13.2">
      <c r="A220" s="42"/>
      <c r="C220" s="246"/>
      <c r="D220" s="246"/>
      <c r="E220" s="246"/>
      <c r="F220" s="246"/>
      <c r="G220" s="246"/>
      <c r="H220" s="246"/>
      <c r="I220" s="246"/>
      <c r="J220" s="246"/>
      <c r="K220" s="246"/>
      <c r="L220" s="246"/>
    </row>
    <row r="221" spans="1:12" customFormat="1" ht="13.2">
      <c r="A221" s="42"/>
    </row>
    <row r="222" spans="1:12" customFormat="1" ht="13.2">
      <c r="A222" s="42"/>
    </row>
    <row r="223" spans="1:12" customFormat="1" ht="16.8">
      <c r="A223" s="42"/>
      <c r="B223" s="1" t="s">
        <v>234</v>
      </c>
    </row>
    <row r="224" spans="1:12" customFormat="1" ht="13.2">
      <c r="A224" s="42"/>
    </row>
    <row r="225" spans="1:13" customFormat="1" ht="15">
      <c r="A225" s="42"/>
      <c r="B225" s="2" t="s">
        <v>2</v>
      </c>
      <c r="C225" s="2" t="s">
        <v>22</v>
      </c>
    </row>
    <row r="226" spans="1:13" customFormat="1" ht="15.6">
      <c r="A226" s="42"/>
      <c r="B226" s="4"/>
      <c r="C226" s="2" t="s">
        <v>23</v>
      </c>
    </row>
    <row r="227" spans="1:13" s="34" customFormat="1" ht="7.5" customHeight="1">
      <c r="A227" s="38"/>
    </row>
    <row r="228" spans="1:13" s="36" customFormat="1" ht="12.75" customHeight="1">
      <c r="A228" s="39">
        <f>IF(C228="",1,0)</f>
        <v>1</v>
      </c>
      <c r="C228" s="246"/>
      <c r="D228" s="246"/>
      <c r="E228" s="246"/>
      <c r="F228" s="246"/>
      <c r="G228" s="246"/>
      <c r="H228" s="246"/>
      <c r="I228" s="246"/>
      <c r="J228" s="246"/>
      <c r="K228" s="246"/>
      <c r="L228" s="246"/>
    </row>
    <row r="229" spans="1:13" s="36" customFormat="1" ht="15">
      <c r="A229" s="39"/>
      <c r="C229" s="246"/>
      <c r="D229" s="246"/>
      <c r="E229" s="246"/>
      <c r="F229" s="246"/>
      <c r="G229" s="246"/>
      <c r="H229" s="246"/>
      <c r="I229" s="246"/>
      <c r="J229" s="246"/>
      <c r="K229" s="246"/>
      <c r="L229" s="246"/>
    </row>
    <row r="230" spans="1:13" s="36" customFormat="1" ht="15">
      <c r="A230" s="39"/>
      <c r="C230" s="246"/>
      <c r="D230" s="246"/>
      <c r="E230" s="246"/>
      <c r="F230" s="246"/>
      <c r="G230" s="246"/>
      <c r="H230" s="246"/>
      <c r="I230" s="246"/>
      <c r="J230" s="246"/>
      <c r="K230" s="246"/>
      <c r="L230" s="246"/>
    </row>
    <row r="231" spans="1:13" s="36" customFormat="1" ht="15">
      <c r="A231" s="39"/>
      <c r="C231" s="246"/>
      <c r="D231" s="246"/>
      <c r="E231" s="246"/>
      <c r="F231" s="246"/>
      <c r="G231" s="246"/>
      <c r="H231" s="246"/>
      <c r="I231" s="246"/>
      <c r="J231" s="246"/>
      <c r="K231" s="246"/>
      <c r="L231" s="246"/>
    </row>
    <row r="232" spans="1:13" s="36" customFormat="1" ht="15">
      <c r="A232" s="39"/>
      <c r="C232" s="246"/>
      <c r="D232" s="246"/>
      <c r="E232" s="246"/>
      <c r="F232" s="246"/>
      <c r="G232" s="246"/>
      <c r="H232" s="246"/>
      <c r="I232" s="246"/>
      <c r="J232" s="246"/>
      <c r="K232" s="246"/>
      <c r="L232" s="246"/>
    </row>
    <row r="233" spans="1:13" s="36" customFormat="1" ht="15">
      <c r="A233" s="39"/>
      <c r="C233" s="246"/>
      <c r="D233" s="246"/>
      <c r="E233" s="246"/>
      <c r="F233" s="246"/>
      <c r="G233" s="246"/>
      <c r="H233" s="246"/>
      <c r="I233" s="246"/>
      <c r="J233" s="246"/>
      <c r="K233" s="246"/>
      <c r="L233" s="246"/>
    </row>
    <row r="234" spans="1:13" s="36" customFormat="1" ht="15">
      <c r="A234" s="39"/>
      <c r="C234" s="246"/>
      <c r="D234" s="246"/>
      <c r="E234" s="246"/>
      <c r="F234" s="246"/>
      <c r="G234" s="246"/>
      <c r="H234" s="246"/>
      <c r="I234" s="246"/>
      <c r="J234" s="246"/>
      <c r="K234" s="246"/>
      <c r="L234" s="246"/>
    </row>
    <row r="235" spans="1:13" customFormat="1" ht="13.2">
      <c r="A235" s="42"/>
    </row>
    <row r="236" spans="1:13" customFormat="1" ht="16.2" thickBot="1">
      <c r="A236" s="42"/>
      <c r="B236" s="2" t="s">
        <v>2</v>
      </c>
      <c r="C236" s="2" t="s">
        <v>267</v>
      </c>
      <c r="K236" s="4"/>
      <c r="L236" s="94"/>
      <c r="M236" s="4"/>
    </row>
    <row r="237" spans="1:13" customFormat="1" ht="16.2" thickBot="1">
      <c r="A237" s="42"/>
      <c r="B237" s="2"/>
      <c r="C237" s="249" t="s">
        <v>144</v>
      </c>
      <c r="D237" s="249"/>
      <c r="E237" s="249"/>
      <c r="F237" s="249"/>
      <c r="H237" s="4"/>
      <c r="J237" s="92" t="str">
        <f>IF('Calcul Dommage'!M113=0,"Onglet Calcul Dommage à compléter","")</f>
        <v>Onglet Calcul Dommage à compléter</v>
      </c>
      <c r="K237" s="41" t="s">
        <v>66</v>
      </c>
      <c r="L237" s="93">
        <f>'Calcul Dommage'!M113</f>
        <v>0</v>
      </c>
      <c r="M237" s="4"/>
    </row>
    <row r="238" spans="1:13" s="34" customFormat="1" ht="7.5" customHeight="1">
      <c r="A238" s="38"/>
    </row>
    <row r="239" spans="1:13" s="34" customFormat="1" ht="12.75" customHeight="1">
      <c r="A239" s="38"/>
      <c r="B239" s="36" t="s">
        <v>2</v>
      </c>
      <c r="C239" s="36" t="s">
        <v>238</v>
      </c>
      <c r="D239" s="36"/>
      <c r="E239" s="36"/>
    </row>
    <row r="240" spans="1:13" s="34" customFormat="1" ht="12.75" customHeight="1">
      <c r="A240" s="38"/>
      <c r="C240" s="36" t="s">
        <v>205</v>
      </c>
    </row>
    <row r="241" spans="1:12" s="34" customFormat="1" ht="12.75" customHeight="1">
      <c r="A241" s="38"/>
    </row>
    <row r="242" spans="1:12" s="34" customFormat="1" ht="12.75" customHeight="1">
      <c r="A242" s="38"/>
    </row>
    <row r="243" spans="1:12" s="34" customFormat="1" ht="15" customHeight="1">
      <c r="C243" s="110" t="s">
        <v>48</v>
      </c>
      <c r="D243" s="112" t="s">
        <v>206</v>
      </c>
    </row>
    <row r="244" spans="1:12" s="34" customFormat="1" ht="12.75" customHeight="1">
      <c r="A244" s="38">
        <f>IF(AND(G245=""),1,0)</f>
        <v>1</v>
      </c>
      <c r="C244" s="110"/>
      <c r="D244" s="112"/>
    </row>
    <row r="245" spans="1:12" s="34" customFormat="1" ht="12.75" customHeight="1">
      <c r="A245" s="38">
        <f>IF(AND(G245="",L245=""),1,IF(AND(G245="Oui",L245=""),1,0))</f>
        <v>1</v>
      </c>
      <c r="C245" s="110"/>
      <c r="D245" s="112"/>
      <c r="E245" s="34">
        <v>2020</v>
      </c>
      <c r="G245" s="81"/>
      <c r="K245" s="34" t="s">
        <v>207</v>
      </c>
      <c r="L245" s="81"/>
    </row>
    <row r="246" spans="1:12" s="34" customFormat="1" ht="12.75" customHeight="1">
      <c r="A246" s="38"/>
    </row>
    <row r="247" spans="1:12" s="34" customFormat="1" ht="15" customHeight="1">
      <c r="A247" s="38"/>
      <c r="C247" s="110" t="s">
        <v>48</v>
      </c>
      <c r="D247" s="112" t="s">
        <v>208</v>
      </c>
    </row>
    <row r="248" spans="1:12" s="34" customFormat="1" ht="12.75" customHeight="1">
      <c r="A248" s="38">
        <f>IF(AND(G249=""),1,0)</f>
        <v>1</v>
      </c>
      <c r="C248" s="110"/>
      <c r="D248" s="112"/>
    </row>
    <row r="249" spans="1:12" s="34" customFormat="1" ht="12.75" customHeight="1">
      <c r="A249" s="38">
        <f>IF(AND(G249="",L249=""),1,IF(AND(G249="Oui",L249=""),1,0))</f>
        <v>1</v>
      </c>
      <c r="C249" s="110"/>
      <c r="D249" s="112"/>
      <c r="E249" s="34">
        <v>2020</v>
      </c>
      <c r="G249" s="81"/>
      <c r="K249" s="34" t="s">
        <v>207</v>
      </c>
      <c r="L249" s="81"/>
    </row>
    <row r="250" spans="1:12" s="34" customFormat="1" ht="12.75" customHeight="1">
      <c r="A250" s="38"/>
    </row>
    <row r="251" spans="1:12" s="34" customFormat="1" ht="17.399999999999999" customHeight="1">
      <c r="A251" s="38"/>
      <c r="C251" s="110" t="s">
        <v>48</v>
      </c>
      <c r="D251" s="112" t="s">
        <v>240</v>
      </c>
    </row>
    <row r="252" spans="1:12" s="34" customFormat="1" ht="12.75" customHeight="1">
      <c r="A252" s="38"/>
      <c r="C252" s="110"/>
      <c r="D252" s="112"/>
    </row>
    <row r="253" spans="1:12" s="34" customFormat="1" ht="12.75" customHeight="1">
      <c r="A253" s="38"/>
      <c r="C253" s="110"/>
      <c r="D253" s="241"/>
      <c r="E253" s="241"/>
      <c r="F253" s="241"/>
      <c r="G253" s="241"/>
      <c r="H253" s="241"/>
      <c r="I253" s="241"/>
      <c r="J253" s="241"/>
      <c r="K253" s="241"/>
      <c r="L253" s="241"/>
    </row>
    <row r="254" spans="1:12" s="34" customFormat="1" ht="12.75" customHeight="1">
      <c r="A254" s="38">
        <f>IF(AND(G255=""),1,0)</f>
        <v>1</v>
      </c>
      <c r="C254" s="110"/>
      <c r="D254" s="112"/>
    </row>
    <row r="255" spans="1:12" s="34" customFormat="1" ht="12.75" customHeight="1">
      <c r="A255" s="38">
        <f>IF(AND(G255="",L255=""),1,IF(AND(G255="Oui",L255=""),1,0))</f>
        <v>1</v>
      </c>
      <c r="C255" s="110"/>
      <c r="D255" s="112"/>
      <c r="E255" s="34">
        <v>2020</v>
      </c>
      <c r="G255" s="81"/>
      <c r="K255" s="34" t="s">
        <v>207</v>
      </c>
      <c r="L255" s="81"/>
    </row>
    <row r="256" spans="1:12" s="34" customFormat="1" ht="12.75" customHeight="1">
      <c r="A256" s="38"/>
      <c r="C256" s="110"/>
      <c r="D256" s="112"/>
    </row>
    <row r="257" spans="1:12" s="34" customFormat="1" ht="18" customHeight="1">
      <c r="A257" s="38"/>
      <c r="C257" s="110" t="s">
        <v>48</v>
      </c>
      <c r="D257" s="112" t="s">
        <v>235</v>
      </c>
    </row>
    <row r="258" spans="1:12" s="34" customFormat="1" ht="12.75" customHeight="1">
      <c r="A258" s="38">
        <f>IF(AND(G259=""),1,0)</f>
        <v>1</v>
      </c>
      <c r="C258" s="110"/>
      <c r="D258" s="112"/>
    </row>
    <row r="259" spans="1:12" s="34" customFormat="1" ht="12.75" customHeight="1">
      <c r="A259" s="38">
        <f>IF(AND(G259="",L259=""),1,IF(AND(G259="Oui",L259=""),1,0))</f>
        <v>1</v>
      </c>
      <c r="C259" s="110"/>
      <c r="D259" s="112"/>
      <c r="E259" s="34">
        <v>2020</v>
      </c>
      <c r="G259" s="81"/>
      <c r="K259" s="34" t="s">
        <v>207</v>
      </c>
      <c r="L259" s="81"/>
    </row>
    <row r="260" spans="1:12" s="34" customFormat="1" ht="12.75" customHeight="1">
      <c r="A260" s="38"/>
      <c r="C260" s="110"/>
      <c r="D260" s="112"/>
    </row>
    <row r="261" spans="1:12" s="34" customFormat="1" ht="15" customHeight="1">
      <c r="A261" s="38"/>
      <c r="C261" s="110" t="s">
        <v>48</v>
      </c>
      <c r="D261" s="112" t="s">
        <v>209</v>
      </c>
    </row>
    <row r="262" spans="1:12" s="34" customFormat="1" ht="12.75" customHeight="1">
      <c r="A262" s="38">
        <f>IF(AND(G263=""),1,0)</f>
        <v>1</v>
      </c>
      <c r="C262" s="110"/>
      <c r="D262" s="112"/>
    </row>
    <row r="263" spans="1:12" s="34" customFormat="1" ht="12.75" customHeight="1">
      <c r="A263" s="38">
        <f>IF(AND(G263="",L263=""),1,IF(AND(G263="Oui",L263=""),1,0))</f>
        <v>1</v>
      </c>
      <c r="C263" s="110"/>
      <c r="D263" s="112"/>
      <c r="E263" s="34">
        <v>2020</v>
      </c>
      <c r="G263" s="81"/>
      <c r="K263" s="34" t="s">
        <v>207</v>
      </c>
      <c r="L263" s="81"/>
    </row>
    <row r="264" spans="1:12" s="34" customFormat="1" ht="12.75" customHeight="1">
      <c r="A264" s="38"/>
    </row>
    <row r="265" spans="1:12" s="99" customFormat="1" ht="19.2" customHeight="1">
      <c r="A265" s="129"/>
      <c r="C265" s="130" t="s">
        <v>48</v>
      </c>
      <c r="D265" s="131" t="s">
        <v>241</v>
      </c>
    </row>
    <row r="266" spans="1:12" s="99" customFormat="1" ht="12.75" customHeight="1">
      <c r="A266" s="38">
        <f>IF(AND(G267=""),1,0)</f>
        <v>1</v>
      </c>
      <c r="C266" s="130"/>
      <c r="D266" s="131"/>
    </row>
    <row r="267" spans="1:12" s="99" customFormat="1" ht="12.75" customHeight="1">
      <c r="A267" s="38">
        <f>IF(AND(G267="",L267=""),1,IF(AND(G267="Oui",L267=""),1,0))</f>
        <v>1</v>
      </c>
      <c r="C267" s="130"/>
      <c r="D267" s="131"/>
      <c r="E267" s="99">
        <v>2020</v>
      </c>
      <c r="G267" s="136"/>
      <c r="K267" s="99" t="s">
        <v>207</v>
      </c>
      <c r="L267" s="136"/>
    </row>
    <row r="268" spans="1:12" s="34" customFormat="1" ht="12.75" customHeight="1">
      <c r="A268" s="38"/>
    </row>
    <row r="269" spans="1:12" s="34" customFormat="1" ht="18.600000000000001" customHeight="1">
      <c r="A269" s="38"/>
      <c r="C269" s="110" t="s">
        <v>48</v>
      </c>
      <c r="D269" s="112" t="s">
        <v>239</v>
      </c>
    </row>
    <row r="270" spans="1:12" s="34" customFormat="1" ht="12.75" customHeight="1">
      <c r="A270" s="38"/>
      <c r="C270" s="110"/>
      <c r="D270" s="112"/>
    </row>
    <row r="271" spans="1:12" s="34" customFormat="1" ht="12.75" customHeight="1">
      <c r="A271" s="129">
        <f>IF(D271="",IF(OR(G273="Oui",),1,0),0)</f>
        <v>0</v>
      </c>
      <c r="C271" s="110"/>
      <c r="D271" s="241"/>
      <c r="E271" s="241"/>
      <c r="F271" s="241"/>
      <c r="G271" s="241"/>
      <c r="H271" s="241"/>
      <c r="I271" s="241"/>
      <c r="J271" s="241"/>
      <c r="K271" s="241"/>
      <c r="L271" s="241"/>
    </row>
    <row r="272" spans="1:12" s="34" customFormat="1" ht="12.75" customHeight="1">
      <c r="A272" s="38">
        <f>IF(AND(G273=""),1,0)</f>
        <v>1</v>
      </c>
      <c r="C272" s="110"/>
      <c r="D272" s="112"/>
    </row>
    <row r="273" spans="1:12" s="34" customFormat="1" ht="12.75" customHeight="1">
      <c r="A273" s="38">
        <f>IF(AND(G273="",L273=""),1,IF(AND(G273="Oui",L273=""),1,0))</f>
        <v>1</v>
      </c>
      <c r="C273" s="110"/>
      <c r="D273" s="112"/>
      <c r="E273" s="34">
        <v>2020</v>
      </c>
      <c r="G273" s="81"/>
      <c r="K273" s="34" t="s">
        <v>207</v>
      </c>
      <c r="L273" s="81"/>
    </row>
    <row r="274" spans="1:12" s="34" customFormat="1" ht="12.75" customHeight="1">
      <c r="A274" s="38"/>
    </row>
    <row r="275" spans="1:12" s="99" customFormat="1" ht="15">
      <c r="A275" s="129"/>
      <c r="C275" s="130" t="s">
        <v>48</v>
      </c>
      <c r="D275" s="131" t="s">
        <v>242</v>
      </c>
    </row>
    <row r="276" spans="1:12" s="99" customFormat="1" ht="7.5" customHeight="1">
      <c r="A276" s="129"/>
      <c r="C276" s="130"/>
      <c r="D276" s="131"/>
    </row>
    <row r="277" spans="1:12" s="99" customFormat="1" ht="15">
      <c r="A277" s="129">
        <f>IF(D277="",IF(OR(G279="Oui",),1,0),0)</f>
        <v>0</v>
      </c>
      <c r="C277" s="130"/>
      <c r="D277" s="241"/>
      <c r="E277" s="241"/>
      <c r="F277" s="241"/>
      <c r="G277" s="241"/>
      <c r="H277" s="241"/>
      <c r="I277" s="241"/>
      <c r="J277" s="241"/>
      <c r="K277" s="241"/>
      <c r="L277" s="241"/>
    </row>
    <row r="278" spans="1:12" s="99" customFormat="1" ht="7.5" customHeight="1">
      <c r="A278" s="129">
        <f>IF(AND(G279=""),1,0)</f>
        <v>1</v>
      </c>
      <c r="C278" s="130"/>
      <c r="D278" s="131"/>
    </row>
    <row r="279" spans="1:12" s="99" customFormat="1" ht="15">
      <c r="A279" s="129">
        <f>IF(AND(G279="",L279=""),1,IF(AND(G279="Oui",L279=""),1,0))</f>
        <v>1</v>
      </c>
      <c r="C279" s="130"/>
      <c r="D279" s="131"/>
      <c r="E279" s="99">
        <v>2020</v>
      </c>
      <c r="G279" s="136"/>
      <c r="K279" s="99" t="s">
        <v>207</v>
      </c>
      <c r="L279" s="136"/>
    </row>
    <row r="280" spans="1:12" customFormat="1" ht="15">
      <c r="A280" s="42"/>
      <c r="B280" s="2" t="s">
        <v>2</v>
      </c>
      <c r="C280" s="2" t="s">
        <v>24</v>
      </c>
    </row>
    <row r="281" spans="1:12" s="34" customFormat="1" ht="3.75" customHeight="1">
      <c r="A281" s="38"/>
    </row>
    <row r="282" spans="1:12" s="36" customFormat="1" ht="12.75" customHeight="1">
      <c r="A282" s="39"/>
      <c r="C282" s="246"/>
      <c r="D282" s="246"/>
      <c r="E282" s="246"/>
      <c r="F282" s="246"/>
      <c r="G282" s="246"/>
      <c r="H282" s="246"/>
      <c r="I282" s="246"/>
      <c r="J282" s="246"/>
      <c r="K282" s="246"/>
      <c r="L282" s="246"/>
    </row>
    <row r="283" spans="1:12" s="36" customFormat="1" ht="15">
      <c r="A283" s="39"/>
      <c r="C283" s="246"/>
      <c r="D283" s="246"/>
      <c r="E283" s="246"/>
      <c r="F283" s="246"/>
      <c r="G283" s="246"/>
      <c r="H283" s="246"/>
      <c r="I283" s="246"/>
      <c r="J283" s="246"/>
      <c r="K283" s="246"/>
      <c r="L283" s="246"/>
    </row>
    <row r="284" spans="1:12" s="36" customFormat="1" ht="15">
      <c r="A284" s="39"/>
      <c r="C284" s="246"/>
      <c r="D284" s="246"/>
      <c r="E284" s="246"/>
      <c r="F284" s="246"/>
      <c r="G284" s="246"/>
      <c r="H284" s="246"/>
      <c r="I284" s="246"/>
      <c r="J284" s="246"/>
      <c r="K284" s="246"/>
      <c r="L284" s="246"/>
    </row>
    <row r="285" spans="1:12" s="36" customFormat="1" ht="15">
      <c r="A285" s="39"/>
      <c r="C285" s="246"/>
      <c r="D285" s="246"/>
      <c r="E285" s="246"/>
      <c r="F285" s="246"/>
      <c r="G285" s="246"/>
      <c r="H285" s="246"/>
      <c r="I285" s="246"/>
      <c r="J285" s="246"/>
      <c r="K285" s="246"/>
      <c r="L285" s="246"/>
    </row>
    <row r="286" spans="1:12" s="36" customFormat="1" ht="15">
      <c r="A286" s="39"/>
      <c r="C286" s="246"/>
      <c r="D286" s="246"/>
      <c r="E286" s="246"/>
      <c r="F286" s="246"/>
      <c r="G286" s="246"/>
      <c r="H286" s="246"/>
      <c r="I286" s="246"/>
      <c r="J286" s="246"/>
      <c r="K286" s="246"/>
      <c r="L286" s="246"/>
    </row>
    <row r="287" spans="1:12" s="36" customFormat="1" ht="15">
      <c r="A287" s="39"/>
      <c r="C287" s="246"/>
      <c r="D287" s="246"/>
      <c r="E287" s="246"/>
      <c r="F287" s="246"/>
      <c r="G287" s="246"/>
      <c r="H287" s="246"/>
      <c r="I287" s="246"/>
      <c r="J287" s="246"/>
      <c r="K287" s="246"/>
      <c r="L287" s="246"/>
    </row>
    <row r="288" spans="1:12" s="36" customFormat="1" ht="15">
      <c r="A288" s="39"/>
      <c r="C288" s="246"/>
      <c r="D288" s="246"/>
      <c r="E288" s="246"/>
      <c r="F288" s="246"/>
      <c r="G288" s="246"/>
      <c r="H288" s="246"/>
      <c r="I288" s="246"/>
      <c r="J288" s="246"/>
      <c r="K288" s="246"/>
      <c r="L288" s="246"/>
    </row>
    <row r="289" spans="1:12" customFormat="1" ht="13.2">
      <c r="A289" s="42"/>
    </row>
    <row r="290" spans="1:12" customFormat="1" ht="13.2">
      <c r="A290" s="42"/>
    </row>
    <row r="291" spans="1:12" s="36" customFormat="1" ht="15">
      <c r="A291" s="39"/>
      <c r="C291" s="40"/>
      <c r="D291" s="40"/>
      <c r="E291" s="40"/>
      <c r="F291" s="40"/>
      <c r="G291" s="40"/>
      <c r="H291" s="40"/>
      <c r="I291" s="40"/>
      <c r="J291" s="40"/>
      <c r="K291" s="40"/>
      <c r="L291" s="40"/>
    </row>
    <row r="292" spans="1:12" customFormat="1" ht="16.8">
      <c r="A292" s="42"/>
      <c r="B292" s="1"/>
    </row>
    <row r="293" spans="1:12" customFormat="1" ht="15">
      <c r="A293" s="42"/>
      <c r="B293" s="2"/>
    </row>
    <row r="294" spans="1:12" customFormat="1" ht="15">
      <c r="A294" s="42"/>
      <c r="B294" s="2"/>
    </row>
    <row r="295" spans="1:12" customFormat="1" ht="15">
      <c r="A295" s="42"/>
      <c r="B295" s="2"/>
    </row>
    <row r="296" spans="1:12" customFormat="1" ht="13.2">
      <c r="A296" s="42"/>
    </row>
    <row r="297" spans="1:12" customFormat="1" ht="15">
      <c r="A297" s="42"/>
      <c r="B297" s="2"/>
    </row>
    <row r="298" spans="1:12" customFormat="1" ht="15">
      <c r="A298" s="42"/>
      <c r="B298" s="2"/>
    </row>
    <row r="299" spans="1:12" customFormat="1" ht="15">
      <c r="A299" s="42"/>
      <c r="B299" s="2"/>
    </row>
    <row r="300" spans="1:12" customFormat="1" ht="15">
      <c r="A300" s="42"/>
      <c r="B300" s="2"/>
    </row>
    <row r="301" spans="1:12" customFormat="1" ht="13.2">
      <c r="A301" s="42"/>
    </row>
    <row r="302" spans="1:12" customFormat="1" ht="15">
      <c r="A302" s="42"/>
      <c r="B302" s="2"/>
    </row>
    <row r="303" spans="1:12" customFormat="1" ht="15">
      <c r="A303" s="42"/>
      <c r="B303" s="2"/>
    </row>
    <row r="304" spans="1:12" customFormat="1" ht="13.2">
      <c r="A304" s="42"/>
    </row>
    <row r="305" spans="1:16" customFormat="1" ht="15">
      <c r="A305" s="42"/>
      <c r="B305" s="2"/>
    </row>
    <row r="306" spans="1:16" customFormat="1" ht="15">
      <c r="A306" s="42"/>
      <c r="B306" s="2"/>
    </row>
    <row r="307" spans="1:16" customFormat="1" ht="15">
      <c r="A307" s="42"/>
      <c r="B307" s="2"/>
    </row>
    <row r="308" spans="1:16" customFormat="1" ht="15">
      <c r="A308" s="42"/>
      <c r="B308" s="2"/>
    </row>
    <row r="309" spans="1:16" customFormat="1" ht="15">
      <c r="A309" s="42"/>
      <c r="B309" s="2"/>
    </row>
    <row r="310" spans="1:16" customFormat="1" ht="13.2">
      <c r="A310" s="42"/>
    </row>
    <row r="311" spans="1:16" customFormat="1" ht="13.8">
      <c r="A311" s="42"/>
      <c r="B311" s="75"/>
    </row>
    <row r="312" spans="1:16" customFormat="1" ht="13.8">
      <c r="A312" s="42"/>
      <c r="B312" s="75"/>
    </row>
    <row r="313" spans="1:16" customFormat="1" ht="13.8">
      <c r="A313" s="42"/>
      <c r="B313" s="75"/>
    </row>
    <row r="314" spans="1:16" customFormat="1" ht="13.8">
      <c r="A314" s="42"/>
      <c r="B314" s="75"/>
    </row>
    <row r="315" spans="1:16" customFormat="1" ht="13.8">
      <c r="A315" s="42"/>
      <c r="B315" s="75"/>
    </row>
    <row r="316" spans="1:16" customFormat="1" ht="13.8">
      <c r="A316" s="42"/>
      <c r="B316" s="75"/>
    </row>
    <row r="317" spans="1:16" customFormat="1" ht="13.8">
      <c r="A317" s="42"/>
      <c r="B317" s="75"/>
    </row>
    <row r="318" spans="1:16" customFormat="1">
      <c r="A318" s="42"/>
      <c r="B318" s="75"/>
      <c r="P318" s="4"/>
    </row>
    <row r="319" spans="1:16" customFormat="1">
      <c r="A319" s="42"/>
      <c r="B319" s="75"/>
      <c r="P319" s="4"/>
    </row>
    <row r="320" spans="1:16" customFormat="1">
      <c r="A320" s="42"/>
      <c r="B320" s="75"/>
      <c r="P320" s="4"/>
    </row>
    <row r="321" spans="1:16" customFormat="1">
      <c r="A321" s="42"/>
      <c r="B321" s="75"/>
      <c r="P321" s="4"/>
    </row>
    <row r="322" spans="1:16" customFormat="1" ht="16.8">
      <c r="A322" s="42"/>
      <c r="B322" s="1"/>
      <c r="P322" s="4"/>
    </row>
    <row r="323" spans="1:16" customFormat="1" ht="15">
      <c r="A323" s="42"/>
      <c r="B323" s="2"/>
    </row>
    <row r="324" spans="1:16" customFormat="1" ht="15">
      <c r="A324" s="42"/>
      <c r="B324" s="2"/>
    </row>
    <row r="325" spans="1:16" customFormat="1" ht="4.5" customHeight="1">
      <c r="A325" s="42"/>
    </row>
    <row r="326" spans="1:16" customFormat="1" ht="15">
      <c r="A326" s="42"/>
      <c r="B326" s="2"/>
    </row>
    <row r="327" spans="1:16" customFormat="1" ht="15">
      <c r="A327" s="42"/>
      <c r="B327" s="2"/>
    </row>
    <row r="328" spans="1:16" customFormat="1" ht="15">
      <c r="A328" s="42"/>
      <c r="B328" s="2"/>
    </row>
    <row r="329" spans="1:16" customFormat="1" ht="15">
      <c r="A329" s="42"/>
      <c r="B329" s="2"/>
    </row>
    <row r="330" spans="1:16" customFormat="1" ht="6.75" customHeight="1">
      <c r="A330" s="42"/>
    </row>
    <row r="331" spans="1:16" customFormat="1" ht="15">
      <c r="A331" s="42"/>
      <c r="B331" s="2"/>
    </row>
    <row r="332" spans="1:16" customFormat="1" ht="15">
      <c r="A332" s="42"/>
      <c r="B332" s="2"/>
    </row>
    <row r="333" spans="1:16" customFormat="1" ht="15">
      <c r="A333" s="42"/>
      <c r="B333" s="2"/>
    </row>
    <row r="334" spans="1:16" customFormat="1" ht="6" customHeight="1">
      <c r="A334" s="42"/>
    </row>
    <row r="335" spans="1:16" customFormat="1" ht="15">
      <c r="A335" s="42"/>
      <c r="B335" s="2"/>
    </row>
    <row r="336" spans="1:16" customFormat="1" ht="15">
      <c r="A336" s="42"/>
      <c r="B336" s="2"/>
    </row>
  </sheetData>
  <sheetProtection algorithmName="SHA-512" hashValue="jds1CguI0vZuONRdAZPrOxCs4VvhmVB27X6Mq1PhyXqKP+Bj7jdO8MV0PoHZE2ViKifZHUv1w77XuVCKwDJ9PQ==" saltValue="4XJYJ8s178yaCDL185suNg==" spinCount="100000" sheet="1" selectLockedCells="1"/>
  <mergeCells count="47">
    <mergeCell ref="D271:L271"/>
    <mergeCell ref="C282:L288"/>
    <mergeCell ref="F39:L39"/>
    <mergeCell ref="G162:J162"/>
    <mergeCell ref="C181:L182"/>
    <mergeCell ref="C186:L187"/>
    <mergeCell ref="C192:L193"/>
    <mergeCell ref="C206:L207"/>
    <mergeCell ref="I200:L200"/>
    <mergeCell ref="F87:L87"/>
    <mergeCell ref="F89:L89"/>
    <mergeCell ref="F47:L47"/>
    <mergeCell ref="F49:L49"/>
    <mergeCell ref="F53:L53"/>
    <mergeCell ref="C237:F237"/>
    <mergeCell ref="C228:L234"/>
    <mergeCell ref="F70:L70"/>
    <mergeCell ref="F55:G55"/>
    <mergeCell ref="G60:L60"/>
    <mergeCell ref="I196:L196"/>
    <mergeCell ref="C116:L122"/>
    <mergeCell ref="F68:L68"/>
    <mergeCell ref="F74:L74"/>
    <mergeCell ref="F85:L85"/>
    <mergeCell ref="G62:L62"/>
    <mergeCell ref="G64:L64"/>
    <mergeCell ref="C214:L220"/>
    <mergeCell ref="I210:L210"/>
    <mergeCell ref="F79:G79"/>
    <mergeCell ref="F81:L81"/>
    <mergeCell ref="F83:L83"/>
    <mergeCell ref="D253:L253"/>
    <mergeCell ref="D277:L277"/>
    <mergeCell ref="K1:L1"/>
    <mergeCell ref="K2:L2"/>
    <mergeCell ref="K3:L3"/>
    <mergeCell ref="K10:L10"/>
    <mergeCell ref="G66:L66"/>
    <mergeCell ref="F29:L29"/>
    <mergeCell ref="F31:L31"/>
    <mergeCell ref="F33:L33"/>
    <mergeCell ref="F35:L35"/>
    <mergeCell ref="F37:L37"/>
    <mergeCell ref="F17:L17"/>
    <mergeCell ref="F21:G21"/>
    <mergeCell ref="F23:L23"/>
    <mergeCell ref="F25:L25"/>
  </mergeCells>
  <conditionalFormatting sqref="C228:L234">
    <cfRule type="expression" dxfId="94" priority="162">
      <formula>$A228=1</formula>
    </cfRule>
  </conditionalFormatting>
  <conditionalFormatting sqref="C206:L207">
    <cfRule type="expression" dxfId="93" priority="161">
      <formula>$A207=1</formula>
    </cfRule>
  </conditionalFormatting>
  <conditionalFormatting sqref="E200">
    <cfRule type="expression" dxfId="92" priority="158">
      <formula>$A200=1</formula>
    </cfRule>
  </conditionalFormatting>
  <conditionalFormatting sqref="I196:L196">
    <cfRule type="expression" dxfId="91" priority="157">
      <formula>$A$196=1</formula>
    </cfRule>
  </conditionalFormatting>
  <conditionalFormatting sqref="I200:L200">
    <cfRule type="expression" dxfId="90" priority="155">
      <formula>$A$200=0</formula>
    </cfRule>
    <cfRule type="expression" dxfId="89" priority="156">
      <formula>$A$200=1</formula>
    </cfRule>
  </conditionalFormatting>
  <conditionalFormatting sqref="C192:L193">
    <cfRule type="expression" dxfId="88" priority="152">
      <formula>$A$193=1</formula>
    </cfRule>
  </conditionalFormatting>
  <conditionalFormatting sqref="C186:L187">
    <cfRule type="expression" dxfId="87" priority="151">
      <formula>$A$187=1</formula>
    </cfRule>
  </conditionalFormatting>
  <conditionalFormatting sqref="C181:L182">
    <cfRule type="expression" dxfId="86" priority="150">
      <formula>$A$182=1</formula>
    </cfRule>
  </conditionalFormatting>
  <conditionalFormatting sqref="C116:L122">
    <cfRule type="expression" dxfId="85" priority="139">
      <formula>$A$116=1</formula>
    </cfRule>
  </conditionalFormatting>
  <conditionalFormatting sqref="F85:L85">
    <cfRule type="expression" dxfId="84" priority="137">
      <formula>$A85=1</formula>
    </cfRule>
  </conditionalFormatting>
  <conditionalFormatting sqref="F87:L87">
    <cfRule type="expression" dxfId="83" priority="133">
      <formula>$A87=1</formula>
    </cfRule>
  </conditionalFormatting>
  <conditionalFormatting sqref="F89:L89">
    <cfRule type="expression" dxfId="82" priority="132">
      <formula>$A89=1</formula>
    </cfRule>
  </conditionalFormatting>
  <conditionalFormatting sqref="G60:L60">
    <cfRule type="expression" dxfId="81" priority="130">
      <formula>$A60=1</formula>
    </cfRule>
  </conditionalFormatting>
  <conditionalFormatting sqref="F53:L53">
    <cfRule type="expression" dxfId="80" priority="129">
      <formula>$A53=1</formula>
    </cfRule>
  </conditionalFormatting>
  <conditionalFormatting sqref="F49:L49">
    <cfRule type="expression" dxfId="79" priority="128">
      <formula>$A49=1</formula>
    </cfRule>
  </conditionalFormatting>
  <conditionalFormatting sqref="F47:L47">
    <cfRule type="expression" dxfId="78" priority="127">
      <formula>$A47=1</formula>
    </cfRule>
  </conditionalFormatting>
  <conditionalFormatting sqref="F37:L37">
    <cfRule type="expression" dxfId="77" priority="126">
      <formula>$A37=1</formula>
    </cfRule>
  </conditionalFormatting>
  <conditionalFormatting sqref="F35:L35">
    <cfRule type="expression" dxfId="76" priority="125">
      <formula>$A35=1</formula>
    </cfRule>
  </conditionalFormatting>
  <conditionalFormatting sqref="F33:L33">
    <cfRule type="expression" dxfId="75" priority="124">
      <formula>$A33=1</formula>
    </cfRule>
  </conditionalFormatting>
  <conditionalFormatting sqref="F31:L31">
    <cfRule type="expression" dxfId="74" priority="123">
      <formula>$A31=1</formula>
    </cfRule>
  </conditionalFormatting>
  <conditionalFormatting sqref="F29:L29">
    <cfRule type="expression" dxfId="73" priority="122">
      <formula>$A29=1</formula>
    </cfRule>
  </conditionalFormatting>
  <conditionalFormatting sqref="G41">
    <cfRule type="expression" dxfId="72" priority="121">
      <formula>$A$41=1</formula>
    </cfRule>
  </conditionalFormatting>
  <conditionalFormatting sqref="L41">
    <cfRule type="expression" dxfId="71" priority="120">
      <formula>$A$42=1</formula>
    </cfRule>
  </conditionalFormatting>
  <conditionalFormatting sqref="F55:G55">
    <cfRule type="expression" dxfId="70" priority="118">
      <formula>$A$55=1</formula>
    </cfRule>
  </conditionalFormatting>
  <conditionalFormatting sqref="L161">
    <cfRule type="expression" dxfId="69" priority="116">
      <formula>$A161=0</formula>
    </cfRule>
    <cfRule type="expression" dxfId="68" priority="117">
      <formula>$A161=1</formula>
    </cfRule>
  </conditionalFormatting>
  <conditionalFormatting sqref="L164">
    <cfRule type="expression" dxfId="67" priority="114">
      <formula>$A164=0</formula>
    </cfRule>
    <cfRule type="expression" dxfId="66" priority="115">
      <formula>$A164=1</formula>
    </cfRule>
  </conditionalFormatting>
  <conditionalFormatting sqref="L166">
    <cfRule type="expression" dxfId="65" priority="112">
      <formula>$A166=0</formula>
    </cfRule>
    <cfRule type="expression" dxfId="64" priority="113">
      <formula>$A166=1</formula>
    </cfRule>
  </conditionalFormatting>
  <conditionalFormatting sqref="L168">
    <cfRule type="expression" dxfId="63" priority="110">
      <formula>$A168=0</formula>
    </cfRule>
    <cfRule type="expression" dxfId="62" priority="111">
      <formula>$A168=1</formula>
    </cfRule>
  </conditionalFormatting>
  <conditionalFormatting sqref="G162:J162">
    <cfRule type="expression" dxfId="61" priority="104">
      <formula>$A$158=0</formula>
    </cfRule>
    <cfRule type="expression" dxfId="60" priority="105">
      <formula>$A$158=1</formula>
    </cfRule>
  </conditionalFormatting>
  <conditionalFormatting sqref="L147">
    <cfRule type="expression" dxfId="59" priority="103">
      <formula>$A147=1</formula>
    </cfRule>
  </conditionalFormatting>
  <conditionalFormatting sqref="L149">
    <cfRule type="expression" dxfId="58" priority="101">
      <formula>$A149=0</formula>
    </cfRule>
    <cfRule type="expression" dxfId="57" priority="102">
      <formula>$A149=1</formula>
    </cfRule>
  </conditionalFormatting>
  <conditionalFormatting sqref="L151">
    <cfRule type="expression" dxfId="56" priority="99">
      <formula>$A151=0</formula>
    </cfRule>
    <cfRule type="expression" dxfId="55" priority="100">
      <formula>$A151=1</formula>
    </cfRule>
  </conditionalFormatting>
  <conditionalFormatting sqref="L153">
    <cfRule type="expression" dxfId="54" priority="97">
      <formula>$A153=0</formula>
    </cfRule>
    <cfRule type="expression" dxfId="53" priority="98">
      <formula>$A153=1</formula>
    </cfRule>
  </conditionalFormatting>
  <conditionalFormatting sqref="L155">
    <cfRule type="expression" dxfId="52" priority="95">
      <formula>$A155=0</formula>
    </cfRule>
    <cfRule type="expression" dxfId="51" priority="96">
      <formula>$A155=1</formula>
    </cfRule>
  </conditionalFormatting>
  <conditionalFormatting sqref="L157">
    <cfRule type="expression" dxfId="50" priority="93">
      <formula>$A157=0</formula>
    </cfRule>
    <cfRule type="expression" dxfId="49" priority="94">
      <formula>$A157=1</formula>
    </cfRule>
  </conditionalFormatting>
  <conditionalFormatting sqref="L136">
    <cfRule type="expression" dxfId="48" priority="80">
      <formula>$A136=1</formula>
    </cfRule>
  </conditionalFormatting>
  <conditionalFormatting sqref="L138">
    <cfRule type="expression" dxfId="47" priority="78">
      <formula>$A138=0</formula>
    </cfRule>
    <cfRule type="expression" dxfId="46" priority="79">
      <formula>$A138=1</formula>
    </cfRule>
  </conditionalFormatting>
  <conditionalFormatting sqref="L140">
    <cfRule type="expression" dxfId="45" priority="76">
      <formula>$A140=0</formula>
    </cfRule>
    <cfRule type="expression" dxfId="44" priority="77">
      <formula>$A140=1</formula>
    </cfRule>
  </conditionalFormatting>
  <conditionalFormatting sqref="L142">
    <cfRule type="expression" dxfId="43" priority="74">
      <formula>$A142=0</formula>
    </cfRule>
    <cfRule type="expression" dxfId="42" priority="75">
      <formula>$A142=1</formula>
    </cfRule>
  </conditionalFormatting>
  <conditionalFormatting sqref="F17:L17">
    <cfRule type="expression" dxfId="41" priority="73">
      <formula>$A17=1</formula>
    </cfRule>
  </conditionalFormatting>
  <conditionalFormatting sqref="C214:L220">
    <cfRule type="expression" dxfId="40" priority="71">
      <formula>$A214=1</formula>
    </cfRule>
  </conditionalFormatting>
  <conditionalFormatting sqref="I210:L210">
    <cfRule type="expression" dxfId="39" priority="69">
      <formula>$A$210=0</formula>
    </cfRule>
    <cfRule type="expression" dxfId="38" priority="70">
      <formula>$A$210=1</formula>
    </cfRule>
  </conditionalFormatting>
  <conditionalFormatting sqref="F81:L83">
    <cfRule type="expression" dxfId="37" priority="68">
      <formula>$A81=1</formula>
    </cfRule>
  </conditionalFormatting>
  <conditionalFormatting sqref="F79:G79">
    <cfRule type="expression" dxfId="36" priority="67">
      <formula>$A$79=1</formula>
    </cfRule>
  </conditionalFormatting>
  <conditionalFormatting sqref="L110">
    <cfRule type="expression" dxfId="35" priority="65">
      <formula>$A$97=1</formula>
    </cfRule>
  </conditionalFormatting>
  <conditionalFormatting sqref="L112">
    <cfRule type="expression" dxfId="34" priority="64">
      <formula>$A$97=1</formula>
    </cfRule>
  </conditionalFormatting>
  <conditionalFormatting sqref="L245">
    <cfRule type="expression" dxfId="33" priority="58">
      <formula>$A$245=1</formula>
    </cfRule>
  </conditionalFormatting>
  <conditionalFormatting sqref="G245">
    <cfRule type="expression" dxfId="32" priority="59">
      <formula>$A$244=1</formula>
    </cfRule>
  </conditionalFormatting>
  <conditionalFormatting sqref="L249">
    <cfRule type="expression" dxfId="31" priority="54">
      <formula>$A$249=1</formula>
    </cfRule>
  </conditionalFormatting>
  <conditionalFormatting sqref="G249">
    <cfRule type="expression" dxfId="30" priority="55">
      <formula>$A$248=1</formula>
    </cfRule>
  </conditionalFormatting>
  <conditionalFormatting sqref="L255">
    <cfRule type="expression" dxfId="29" priority="50">
      <formula>$A$255=1</formula>
    </cfRule>
  </conditionalFormatting>
  <conditionalFormatting sqref="G255">
    <cfRule type="expression" dxfId="28" priority="51">
      <formula>$A$254=1</formula>
    </cfRule>
  </conditionalFormatting>
  <conditionalFormatting sqref="L259">
    <cfRule type="expression" dxfId="27" priority="46">
      <formula>$A$259=1</formula>
    </cfRule>
  </conditionalFormatting>
  <conditionalFormatting sqref="G259">
    <cfRule type="expression" dxfId="26" priority="47">
      <formula>$A$258=1</formula>
    </cfRule>
  </conditionalFormatting>
  <conditionalFormatting sqref="L263">
    <cfRule type="expression" dxfId="25" priority="42">
      <formula>$A$263=1</formula>
    </cfRule>
  </conditionalFormatting>
  <conditionalFormatting sqref="G263">
    <cfRule type="expression" dxfId="24" priority="43">
      <formula>$A$262=1</formula>
    </cfRule>
  </conditionalFormatting>
  <conditionalFormatting sqref="L273">
    <cfRule type="expression" dxfId="23" priority="38">
      <formula>$A$273=1</formula>
    </cfRule>
  </conditionalFormatting>
  <conditionalFormatting sqref="G273">
    <cfRule type="expression" dxfId="22" priority="39">
      <formula>$A$272=1</formula>
    </cfRule>
  </conditionalFormatting>
  <conditionalFormatting sqref="D271:L271">
    <cfRule type="expression" dxfId="21" priority="35">
      <formula>$A$271=1</formula>
    </cfRule>
  </conditionalFormatting>
  <conditionalFormatting sqref="L99">
    <cfRule type="expression" dxfId="20" priority="33">
      <formula>$A$97=1</formula>
    </cfRule>
  </conditionalFormatting>
  <conditionalFormatting sqref="L101">
    <cfRule type="expression" dxfId="19" priority="32">
      <formula>$A$97=1</formula>
    </cfRule>
  </conditionalFormatting>
  <conditionalFormatting sqref="L105">
    <cfRule type="expression" dxfId="18" priority="29">
      <formula>$A$97=1</formula>
    </cfRule>
  </conditionalFormatting>
  <conditionalFormatting sqref="L107">
    <cfRule type="expression" dxfId="17" priority="28">
      <formula>$A$97=1</formula>
    </cfRule>
  </conditionalFormatting>
  <conditionalFormatting sqref="F24:L26">
    <cfRule type="expression" dxfId="16" priority="25">
      <formula>$A24=1</formula>
    </cfRule>
  </conditionalFormatting>
  <conditionalFormatting sqref="F21:G21">
    <cfRule type="expression" dxfId="15" priority="24">
      <formula>$A$79=1</formula>
    </cfRule>
  </conditionalFormatting>
  <conditionalFormatting sqref="F23:L23">
    <cfRule type="expression" dxfId="14" priority="23">
      <formula>$A23=1</formula>
    </cfRule>
  </conditionalFormatting>
  <conditionalFormatting sqref="L43">
    <cfRule type="expression" dxfId="13" priority="13">
      <formula>$A43=0</formula>
    </cfRule>
    <cfRule type="expression" dxfId="12" priority="14">
      <formula>$A43=1</formula>
    </cfRule>
  </conditionalFormatting>
  <conditionalFormatting sqref="L131">
    <cfRule type="expression" dxfId="11" priority="21">
      <formula>$A131=1</formula>
    </cfRule>
  </conditionalFormatting>
  <conditionalFormatting sqref="D253:L253">
    <cfRule type="expression" dxfId="10" priority="12">
      <formula>$A$271=1</formula>
    </cfRule>
  </conditionalFormatting>
  <conditionalFormatting sqref="L267">
    <cfRule type="expression" dxfId="9" priority="10">
      <formula>$A$267=1</formula>
    </cfRule>
  </conditionalFormatting>
  <conditionalFormatting sqref="G267">
    <cfRule type="expression" dxfId="8" priority="11">
      <formula>$A$267=1</formula>
    </cfRule>
  </conditionalFormatting>
  <conditionalFormatting sqref="L279">
    <cfRule type="expression" dxfId="7" priority="8">
      <formula>$A$279=1</formula>
    </cfRule>
  </conditionalFormatting>
  <conditionalFormatting sqref="G279">
    <cfRule type="expression" dxfId="6" priority="9">
      <formula>$A$278=1</formula>
    </cfRule>
  </conditionalFormatting>
  <conditionalFormatting sqref="D277:L277">
    <cfRule type="expression" dxfId="5" priority="7">
      <formula>$A$277=1</formula>
    </cfRule>
  </conditionalFormatting>
  <conditionalFormatting sqref="G64:L64">
    <cfRule type="expression" dxfId="4" priority="5">
      <formula>$A64=1</formula>
    </cfRule>
  </conditionalFormatting>
  <conditionalFormatting sqref="L170">
    <cfRule type="expression" dxfId="3" priority="3">
      <formula>$A170=0</formula>
    </cfRule>
    <cfRule type="expression" dxfId="2" priority="4">
      <formula>$A170=1</formula>
    </cfRule>
  </conditionalFormatting>
  <conditionalFormatting sqref="L172">
    <cfRule type="expression" dxfId="1" priority="1">
      <formula>$A172=0</formula>
    </cfRule>
    <cfRule type="expression" dxfId="0" priority="2">
      <formula>$A172=1</formula>
    </cfRule>
  </conditionalFormatting>
  <dataValidations count="13">
    <dataValidation type="custom" allowBlank="1" showInputMessage="1" showErrorMessage="1" errorTitle="IBAN" error="IBAN non valable_x000a_doit comporter 19 caractères _x000a_saisir sans espace et commencer par CH" sqref="I55:L55" xr:uid="{200FFCD2-A378-4C3E-B2CC-6885E708F9F6}">
      <formula1>AND(LEN(I55)=19,OR(LEFT(I55,2)="CH",LEFT(I55,2)="Ch",LEFT(I55,2)="ch"))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L142 L136:L138 L147:L149 L153 L168 L161 L163:L164 E200 L41 G245 G263 G249 G255 G259 G273 L131 G267 G279" xr:uid="{7F209E6F-E308-4487-9F44-6A8AE4497891}">
      <formula1>"Oui,Non"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G41" xr:uid="{C3EF6CE2-8167-40CF-B0D0-80DCC8F247F8}">
      <formula1>"Association, Fondation, Coopérative, SA, Sàrl, Société en commandite, Autre"</formula1>
    </dataValidation>
    <dataValidation type="date" allowBlank="1" showInputMessage="1" showErrorMessage="1" errorTitle="Date" error="Date de la demande doit être_x000a_- postérieure au 28 février 2020_x000a_- antérieure au 20 mai 2020" sqref="L140" xr:uid="{A98302BE-5C20-4515-B506-966669FBD88F}">
      <formula1>1</formula1>
      <formula2>44927</formula2>
    </dataValidation>
    <dataValidation type="decimal" operator="greaterThanOrEqual" allowBlank="1" showInputMessage="1" showErrorMessage="1" errorTitle="Montant" error="Doit être supérieur ou égal à zéro" sqref="L157 L172:L173 L236:L237" xr:uid="{90F686DC-E0ED-4783-8E70-6A9E9492F59A}">
      <formula1>0</formula1>
    </dataValidation>
    <dataValidation type="date" allowBlank="1" showInputMessage="1" showErrorMessage="1" errorTitle="Date" error="Date de la demande doit être_x000a_- postérieure au 21 mars 2020_x000a_- antérieure au 20 mai 2020" sqref="L166 L151 L43" xr:uid="{232ABB6B-BE7B-42FE-B573-6B65F0238149}">
      <formula1>1</formula1>
      <formula2>44927</formula2>
    </dataValidation>
    <dataValidation type="date" allowBlank="1" showInputMessage="1" showErrorMessage="1" errorTitle="Date" error="Date de la demande doit être_x000a_- postérieure au 21 mars 2020_x000a_- antérieure au 30 juin 2020" sqref="L155 L170" xr:uid="{C7D8CFC4-FD0E-401F-9100-809DFCC7B749}">
      <formula1>1</formula1>
      <formula2>44927</formula2>
    </dataValidation>
    <dataValidation type="list" allowBlank="1" showInputMessage="1" showErrorMessage="1" errorTitle="Projets" error="Choisir selon le menu déroulant" sqref="I196:L196" xr:uid="{7C0602A6-DC1A-462F-98B8-5D9048AEC599}">
      <formula1>"Annulés, Partiellement annulés, Reportés"</formula1>
    </dataValidation>
    <dataValidation type="custom" allowBlank="1" showInputMessage="1" showErrorMessage="1" errorTitle="IBAN" error="IBAN non valable_x000a_doit comporter 21 caractères _x000a_saisir sans espace et commencer par CH" sqref="F55:G55" xr:uid="{7FB23085-5152-4E84-B375-9242884E056E}">
      <formula1>AND(LEN(F55)=21,OR(LEFT(F55,2)="CH",LEFT(F55,2)="Ch",LEFT(F55,2)="ch"))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F79:G79 F21:G21" xr:uid="{9614BA8B-A4C6-4F78-A348-6E6BE470878C}">
      <formula1>"Madame,Monsieur,Autre"</formula1>
    </dataValidation>
    <dataValidation type="list" allowBlank="1" showInputMessage="1" showErrorMessage="1" errorTitle="Choix" error="Tapez x si applicable_x000a_sinon laisser vide _x000a_(touche Suppr. / Delete)" sqref="L110 L112 L99 L101 L105 L107" xr:uid="{EEA40277-BBD4-4761-B867-04CB61B9E200}">
      <formula1>"X"</formula1>
    </dataValidation>
    <dataValidation type="list" allowBlank="1" showInputMessage="1" showErrorMessage="1" sqref="L12" xr:uid="{8E1FD8F5-E5FB-403D-95AC-B316ABE81305}">
      <formula1>"Oui,Non,En attente"</formula1>
    </dataValidation>
    <dataValidation type="list" allowBlank="1" showInputMessage="1" showErrorMessage="1" sqref="G60:L60" xr:uid="{09D6F8C4-EED1-4435-B84D-E832544B4149}">
      <formula1>"Banque Cantonale de Genève,PostFinance,UBS,Crédit Suisse, Raiffeisen, Banque Cantonale Vaudoise, Banque Cantonale du Valais, Banque Alternative, Banque Clerc, Banque Migros, Banque WIR, Banque Cantonale de Fribourg, Autre "</formula1>
    </dataValidation>
  </dataValidations>
  <hyperlinks>
    <hyperlink ref="K1:L1" location="'Marche à suivre'!A1" display="Aller à la Marche à suivre" xr:uid="{34490F97-9163-4569-ACA1-E0770A782F87}"/>
    <hyperlink ref="K2" location="Attestation!A1" display="Aller à l'Attestation" xr:uid="{014041E2-A79D-4603-AD23-BDF180361AC7}"/>
  </hyperlink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Footer>&amp;L&amp;F&amp;C&amp;A&amp;R&amp;P/&amp;N</oddFooter>
  </headerFooter>
  <rowBreaks count="4" manualBreakCount="4">
    <brk id="75" max="16383" man="1"/>
    <brk id="123" max="16383" man="1"/>
    <brk id="173" max="16383" man="1"/>
    <brk id="28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06E7-C058-45FC-974B-8F56023F4F5C}">
  <sheetPr>
    <pageSetUpPr fitToPage="1"/>
  </sheetPr>
  <dimension ref="B1:U152"/>
  <sheetViews>
    <sheetView showGridLines="0" topLeftCell="A13" zoomScale="85" zoomScaleNormal="85" workbookViewId="0">
      <selection activeCell="F27" sqref="F27"/>
    </sheetView>
  </sheetViews>
  <sheetFormatPr defaultColWidth="8.88671875" defaultRowHeight="14.4"/>
  <cols>
    <col min="1" max="1" width="3.109375" style="151" customWidth="1"/>
    <col min="2" max="2" width="4.88671875" style="151" customWidth="1"/>
    <col min="3" max="3" width="19.109375" style="151" customWidth="1"/>
    <col min="4" max="4" width="9.88671875" style="151" customWidth="1"/>
    <col min="5" max="5" width="18.44140625" style="151" customWidth="1"/>
    <col min="6" max="11" width="17" style="151" customWidth="1"/>
    <col min="12" max="12" width="19.33203125" style="151" customWidth="1"/>
    <col min="13" max="13" width="17" style="151" customWidth="1"/>
    <col min="14" max="14" width="6.44140625" style="151" customWidth="1"/>
    <col min="15" max="15" width="7.44140625" style="151" customWidth="1"/>
    <col min="16" max="16" width="12.88671875" style="151" customWidth="1"/>
    <col min="17" max="17" width="9.109375" style="151" customWidth="1"/>
    <col min="18" max="18" width="20.33203125" style="151" customWidth="1"/>
    <col min="19" max="19" width="26.88671875" style="151" bestFit="1" customWidth="1"/>
    <col min="20" max="20" width="8.88671875" style="151"/>
    <col min="21" max="21" width="10.44140625" style="151" customWidth="1"/>
    <col min="22" max="16384" width="8.88671875" style="151"/>
  </cols>
  <sheetData>
    <row r="1" spans="2:21" ht="16.2" thickBot="1">
      <c r="S1" s="152"/>
      <c r="T1" s="153"/>
      <c r="U1" s="154"/>
    </row>
    <row r="2" spans="2:21" ht="24" thickBot="1">
      <c r="B2" s="155" t="s">
        <v>112</v>
      </c>
      <c r="N2" s="156" t="s">
        <v>160</v>
      </c>
      <c r="O2" s="157" t="s">
        <v>158</v>
      </c>
      <c r="P2" s="158" t="str">
        <f>IF([1]Demande!L12="","",[1]Demande!L12)</f>
        <v/>
      </c>
      <c r="R2" s="34"/>
      <c r="S2" s="152"/>
      <c r="T2" s="152"/>
      <c r="U2" s="152"/>
    </row>
    <row r="3" spans="2:21" ht="12.6" customHeight="1">
      <c r="B3" s="155"/>
    </row>
    <row r="4" spans="2:21" ht="12.6" customHeight="1">
      <c r="B4" s="155"/>
    </row>
    <row r="5" spans="2:21" ht="18.600000000000001" customHeight="1">
      <c r="B5" s="159" t="s">
        <v>173</v>
      </c>
    </row>
    <row r="6" spans="2:21" ht="18.600000000000001" customHeight="1">
      <c r="B6" s="160" t="s">
        <v>174</v>
      </c>
    </row>
    <row r="7" spans="2:21" ht="12.6" customHeight="1">
      <c r="B7" s="155"/>
    </row>
    <row r="8" spans="2:21" ht="12.6" customHeight="1" thickBot="1">
      <c r="B8" s="155"/>
    </row>
    <row r="9" spans="2:21" ht="21">
      <c r="B9" s="161" t="s">
        <v>1</v>
      </c>
      <c r="C9" s="162"/>
      <c r="D9" s="162"/>
      <c r="E9" s="162"/>
      <c r="F9" s="162"/>
      <c r="G9" s="162"/>
      <c r="H9" s="162"/>
      <c r="I9" s="163"/>
    </row>
    <row r="10" spans="2:21" ht="8.25" customHeight="1">
      <c r="B10" s="164"/>
      <c r="C10" s="165"/>
      <c r="D10" s="165"/>
      <c r="E10" s="165"/>
      <c r="F10" s="165"/>
      <c r="G10" s="165"/>
      <c r="H10" s="165"/>
      <c r="I10" s="166"/>
    </row>
    <row r="11" spans="2:21" ht="52.5" customHeight="1">
      <c r="B11" s="274" t="s">
        <v>113</v>
      </c>
      <c r="C11" s="275"/>
      <c r="D11" s="275"/>
      <c r="E11" s="275"/>
      <c r="F11" s="275"/>
      <c r="G11" s="275"/>
      <c r="H11" s="275"/>
      <c r="I11" s="224"/>
      <c r="J11" s="167"/>
      <c r="K11" s="167"/>
      <c r="L11" s="167"/>
    </row>
    <row r="12" spans="2:21" ht="8.25" customHeight="1">
      <c r="B12" s="168"/>
      <c r="C12" s="169"/>
      <c r="D12" s="169"/>
      <c r="E12" s="169"/>
      <c r="F12" s="169"/>
      <c r="G12" s="169"/>
      <c r="H12" s="169"/>
      <c r="I12" s="170"/>
      <c r="J12" s="171"/>
      <c r="K12" s="171"/>
      <c r="L12" s="171"/>
    </row>
    <row r="13" spans="2:21" ht="21">
      <c r="B13" s="172"/>
      <c r="C13" s="173" t="s">
        <v>114</v>
      </c>
      <c r="D13" s="165"/>
      <c r="E13" s="165"/>
      <c r="F13" s="165"/>
      <c r="G13" s="165"/>
      <c r="H13" s="165"/>
      <c r="I13" s="166"/>
    </row>
    <row r="14" spans="2:21" ht="21">
      <c r="B14" s="172"/>
      <c r="C14" s="173" t="s">
        <v>115</v>
      </c>
      <c r="D14" s="165"/>
      <c r="E14" s="165"/>
      <c r="F14" s="165"/>
      <c r="G14" s="165"/>
      <c r="H14" s="165"/>
      <c r="I14" s="166"/>
    </row>
    <row r="15" spans="2:21" ht="49.2" customHeight="1">
      <c r="B15" s="174"/>
      <c r="C15" s="278" t="s">
        <v>279</v>
      </c>
      <c r="D15" s="278"/>
      <c r="E15" s="278"/>
      <c r="F15" s="278"/>
      <c r="G15" s="278"/>
      <c r="H15" s="278"/>
      <c r="I15" s="230"/>
    </row>
    <row r="16" spans="2:21" ht="21">
      <c r="B16" s="172"/>
      <c r="C16" s="175"/>
      <c r="D16" s="176" t="s">
        <v>194</v>
      </c>
      <c r="E16" s="165"/>
      <c r="F16" s="165"/>
      <c r="G16" s="165"/>
      <c r="H16" s="165"/>
      <c r="I16" s="166"/>
    </row>
    <row r="17" spans="2:18" ht="70.5" customHeight="1">
      <c r="B17" s="174"/>
      <c r="D17" s="276" t="s">
        <v>116</v>
      </c>
      <c r="E17" s="276"/>
      <c r="F17" s="276"/>
      <c r="G17" s="276"/>
      <c r="H17" s="276"/>
      <c r="I17" s="231"/>
      <c r="J17" s="177"/>
      <c r="K17" s="177"/>
      <c r="L17" s="177"/>
      <c r="M17" s="177"/>
      <c r="N17" s="177"/>
      <c r="O17" s="177"/>
      <c r="P17" s="177"/>
    </row>
    <row r="18" spans="2:18" ht="43.2" customHeight="1">
      <c r="B18" s="174"/>
      <c r="D18" s="276" t="s">
        <v>303</v>
      </c>
      <c r="E18" s="276"/>
      <c r="F18" s="276"/>
      <c r="G18" s="276"/>
      <c r="H18" s="276"/>
      <c r="I18" s="231"/>
      <c r="J18" s="177"/>
      <c r="K18" s="177"/>
      <c r="L18" s="177"/>
      <c r="M18" s="177"/>
      <c r="N18" s="177"/>
      <c r="O18" s="177"/>
      <c r="P18" s="177"/>
    </row>
    <row r="19" spans="2:18" ht="48" customHeight="1" thickBot="1">
      <c r="B19" s="178"/>
      <c r="C19" s="179"/>
      <c r="D19" s="277" t="s">
        <v>187</v>
      </c>
      <c r="E19" s="277"/>
      <c r="F19" s="277"/>
      <c r="G19" s="277"/>
      <c r="H19" s="277"/>
      <c r="I19" s="232"/>
    </row>
    <row r="20" spans="2:18">
      <c r="B20" s="180"/>
    </row>
    <row r="21" spans="2:18" ht="15" thickBot="1">
      <c r="B21" s="180"/>
    </row>
    <row r="22" spans="2:18" ht="15" customHeight="1">
      <c r="B22" s="253" t="s">
        <v>117</v>
      </c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5"/>
    </row>
    <row r="23" spans="2:18" ht="15.75" customHeight="1" thickBot="1">
      <c r="B23" s="256"/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8"/>
    </row>
    <row r="24" spans="2:18">
      <c r="B24" s="181"/>
      <c r="C24" s="182"/>
      <c r="D24" s="182"/>
      <c r="E24" s="182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4"/>
    </row>
    <row r="25" spans="2:18">
      <c r="B25" s="185"/>
      <c r="C25" s="186"/>
      <c r="D25" s="186"/>
      <c r="F25" s="187" t="s">
        <v>280</v>
      </c>
      <c r="G25" s="188" t="s">
        <v>281</v>
      </c>
      <c r="H25" s="188" t="s">
        <v>282</v>
      </c>
      <c r="I25" s="188" t="s">
        <v>283</v>
      </c>
      <c r="J25" s="188" t="s">
        <v>284</v>
      </c>
      <c r="K25" s="188" t="s">
        <v>285</v>
      </c>
      <c r="L25" s="189" t="s">
        <v>294</v>
      </c>
      <c r="M25" s="190" t="s">
        <v>118</v>
      </c>
      <c r="O25" s="191"/>
      <c r="R25" s="192"/>
    </row>
    <row r="26" spans="2:18" ht="12.75" customHeight="1" thickBot="1">
      <c r="B26" s="185"/>
      <c r="C26" s="186"/>
      <c r="D26" s="186"/>
      <c r="E26" s="186"/>
      <c r="R26" s="192"/>
    </row>
    <row r="27" spans="2:18" ht="19.95" customHeight="1" thickBot="1">
      <c r="B27" s="193" t="s">
        <v>119</v>
      </c>
      <c r="C27" s="229" t="s">
        <v>120</v>
      </c>
      <c r="D27" s="229"/>
      <c r="E27" s="194"/>
      <c r="F27" s="195"/>
      <c r="G27" s="195"/>
      <c r="H27" s="195"/>
      <c r="I27" s="195"/>
      <c r="J27" s="195"/>
      <c r="K27" s="196"/>
      <c r="L27" s="196"/>
      <c r="M27" s="197">
        <f>SUM(F27:L27)</f>
        <v>0</v>
      </c>
      <c r="O27" s="151" t="s">
        <v>296</v>
      </c>
      <c r="R27" s="192"/>
    </row>
    <row r="28" spans="2:18" ht="6.75" customHeight="1">
      <c r="B28" s="193"/>
      <c r="C28" s="229"/>
      <c r="D28" s="229"/>
      <c r="E28" s="194"/>
      <c r="M28" s="198"/>
      <c r="R28" s="192"/>
    </row>
    <row r="29" spans="2:18" ht="30" customHeight="1">
      <c r="B29" s="193"/>
      <c r="C29" s="229"/>
      <c r="D29" s="229"/>
      <c r="E29" s="199" t="s">
        <v>121</v>
      </c>
      <c r="F29" s="250"/>
      <c r="G29" s="251"/>
      <c r="H29" s="251"/>
      <c r="I29" s="251"/>
      <c r="J29" s="251"/>
      <c r="K29" s="251"/>
      <c r="L29" s="251"/>
      <c r="M29" s="252"/>
      <c r="N29" s="200"/>
      <c r="O29" s="250"/>
      <c r="P29" s="251"/>
      <c r="Q29" s="252"/>
      <c r="R29" s="192"/>
    </row>
    <row r="30" spans="2:18" ht="48" customHeight="1">
      <c r="B30" s="193"/>
      <c r="C30" s="229"/>
      <c r="D30" s="229"/>
      <c r="E30" s="199"/>
      <c r="F30" s="272" t="s">
        <v>188</v>
      </c>
      <c r="G30" s="272"/>
      <c r="H30" s="272"/>
      <c r="I30" s="272"/>
      <c r="J30" s="272"/>
      <c r="K30" s="272"/>
      <c r="L30" s="272"/>
      <c r="M30" s="272"/>
      <c r="N30" s="200"/>
      <c r="O30" s="201"/>
      <c r="P30" s="201"/>
      <c r="Q30" s="201"/>
      <c r="R30" s="192"/>
    </row>
    <row r="31" spans="2:18" ht="19.95" customHeight="1" thickBot="1">
      <c r="B31" s="193"/>
      <c r="C31" s="229"/>
      <c r="D31" s="229"/>
      <c r="E31" s="186"/>
      <c r="R31" s="192"/>
    </row>
    <row r="32" spans="2:18" ht="19.95" customHeight="1" thickBot="1">
      <c r="B32" s="193" t="s">
        <v>122</v>
      </c>
      <c r="C32" s="229" t="s">
        <v>123</v>
      </c>
      <c r="D32" s="229"/>
      <c r="E32" s="186"/>
      <c r="F32" s="195"/>
      <c r="G32" s="195"/>
      <c r="H32" s="195"/>
      <c r="I32" s="195"/>
      <c r="J32" s="195"/>
      <c r="K32" s="196"/>
      <c r="L32" s="196"/>
      <c r="M32" s="197">
        <f>SUM(F32:L32)</f>
        <v>0</v>
      </c>
      <c r="O32" s="151" t="s">
        <v>296</v>
      </c>
      <c r="R32" s="192"/>
    </row>
    <row r="33" spans="2:18" ht="6.75" customHeight="1">
      <c r="B33" s="193"/>
      <c r="C33" s="229"/>
      <c r="D33" s="229"/>
      <c r="E33" s="186"/>
      <c r="M33" s="198"/>
      <c r="R33" s="192"/>
    </row>
    <row r="34" spans="2:18" ht="30" customHeight="1">
      <c r="B34" s="193"/>
      <c r="C34" s="229"/>
      <c r="D34" s="229"/>
      <c r="E34" s="199" t="s">
        <v>121</v>
      </c>
      <c r="F34" s="250"/>
      <c r="G34" s="251"/>
      <c r="H34" s="251"/>
      <c r="I34" s="251"/>
      <c r="J34" s="251"/>
      <c r="K34" s="251"/>
      <c r="L34" s="251"/>
      <c r="M34" s="252"/>
      <c r="N34" s="200"/>
      <c r="O34" s="250"/>
      <c r="P34" s="251"/>
      <c r="Q34" s="252"/>
      <c r="R34" s="192"/>
    </row>
    <row r="35" spans="2:18" ht="30" customHeight="1">
      <c r="B35" s="193"/>
      <c r="C35" s="229"/>
      <c r="D35" s="229"/>
      <c r="E35" s="199"/>
      <c r="F35" s="272" t="s">
        <v>190</v>
      </c>
      <c r="G35" s="272"/>
      <c r="H35" s="272"/>
      <c r="I35" s="272"/>
      <c r="J35" s="272"/>
      <c r="K35" s="272"/>
      <c r="L35" s="272"/>
      <c r="M35" s="272"/>
      <c r="N35" s="200"/>
      <c r="O35" s="201"/>
      <c r="P35" s="201"/>
      <c r="Q35" s="201"/>
      <c r="R35" s="192"/>
    </row>
    <row r="36" spans="2:18" ht="19.95" customHeight="1" thickBot="1">
      <c r="B36" s="193"/>
      <c r="C36" s="229"/>
      <c r="D36" s="229"/>
      <c r="E36" s="186"/>
      <c r="F36" s="273"/>
      <c r="G36" s="273"/>
      <c r="H36" s="273"/>
      <c r="I36" s="273"/>
      <c r="J36" s="273"/>
      <c r="K36" s="273"/>
      <c r="L36" s="273"/>
      <c r="M36" s="273"/>
      <c r="R36" s="192"/>
    </row>
    <row r="37" spans="2:18" ht="19.95" customHeight="1" thickBot="1">
      <c r="B37" s="193" t="s">
        <v>124</v>
      </c>
      <c r="C37" s="268" t="s">
        <v>297</v>
      </c>
      <c r="D37" s="268"/>
      <c r="E37" s="186"/>
      <c r="F37" s="195"/>
      <c r="G37" s="195"/>
      <c r="H37" s="195"/>
      <c r="I37" s="195"/>
      <c r="J37" s="195"/>
      <c r="K37" s="196"/>
      <c r="L37" s="196"/>
      <c r="M37" s="197">
        <f>SUM(F37:L37)</f>
        <v>0</v>
      </c>
      <c r="O37" s="151" t="s">
        <v>296</v>
      </c>
      <c r="R37" s="192"/>
    </row>
    <row r="38" spans="2:18" ht="6.75" customHeight="1">
      <c r="B38" s="193"/>
      <c r="C38" s="268"/>
      <c r="D38" s="268"/>
      <c r="E38" s="186"/>
      <c r="M38" s="198"/>
      <c r="R38" s="192"/>
    </row>
    <row r="39" spans="2:18" ht="30" customHeight="1">
      <c r="B39" s="193"/>
      <c r="C39" s="268"/>
      <c r="D39" s="268"/>
      <c r="E39" s="199" t="s">
        <v>121</v>
      </c>
      <c r="F39" s="250"/>
      <c r="G39" s="251"/>
      <c r="H39" s="251"/>
      <c r="I39" s="251"/>
      <c r="J39" s="251"/>
      <c r="K39" s="251"/>
      <c r="L39" s="251"/>
      <c r="M39" s="252"/>
      <c r="N39" s="200"/>
      <c r="O39" s="250"/>
      <c r="P39" s="251"/>
      <c r="Q39" s="252"/>
      <c r="R39" s="192"/>
    </row>
    <row r="40" spans="2:18" ht="30" customHeight="1">
      <c r="B40" s="193"/>
      <c r="C40" s="268"/>
      <c r="D40" s="268"/>
      <c r="E40" s="199"/>
      <c r="F40" s="272" t="s">
        <v>191</v>
      </c>
      <c r="G40" s="272"/>
      <c r="H40" s="272"/>
      <c r="I40" s="272"/>
      <c r="J40" s="272"/>
      <c r="K40" s="272"/>
      <c r="L40" s="272"/>
      <c r="M40" s="272"/>
      <c r="N40" s="200"/>
      <c r="O40" s="201"/>
      <c r="P40" s="201"/>
      <c r="Q40" s="201"/>
      <c r="R40" s="192"/>
    </row>
    <row r="41" spans="2:18" ht="19.95" customHeight="1" thickBot="1">
      <c r="B41" s="193"/>
      <c r="C41" s="229"/>
      <c r="D41" s="229"/>
      <c r="E41" s="186"/>
      <c r="F41" s="273"/>
      <c r="G41" s="273"/>
      <c r="H41" s="273"/>
      <c r="I41" s="273"/>
      <c r="J41" s="273"/>
      <c r="K41" s="273"/>
      <c r="L41" s="273"/>
      <c r="M41" s="273"/>
      <c r="R41" s="192"/>
    </row>
    <row r="42" spans="2:18" ht="19.95" customHeight="1" thickBot="1">
      <c r="B42" s="193" t="s">
        <v>125</v>
      </c>
      <c r="C42" s="268" t="s">
        <v>126</v>
      </c>
      <c r="D42" s="268"/>
      <c r="E42" s="186"/>
      <c r="F42" s="195"/>
      <c r="G42" s="195"/>
      <c r="H42" s="195"/>
      <c r="I42" s="195"/>
      <c r="J42" s="195"/>
      <c r="K42" s="196"/>
      <c r="L42" s="196"/>
      <c r="M42" s="197">
        <f>SUM(F42:L42)</f>
        <v>0</v>
      </c>
      <c r="O42" s="151" t="s">
        <v>296</v>
      </c>
      <c r="R42" s="192"/>
    </row>
    <row r="43" spans="2:18" ht="6.75" customHeight="1">
      <c r="B43" s="193"/>
      <c r="C43" s="268"/>
      <c r="D43" s="268"/>
      <c r="E43" s="186"/>
      <c r="M43" s="198"/>
      <c r="R43" s="192"/>
    </row>
    <row r="44" spans="2:18" ht="30" customHeight="1">
      <c r="B44" s="193"/>
      <c r="C44" s="268"/>
      <c r="D44" s="268"/>
      <c r="E44" s="199" t="s">
        <v>121</v>
      </c>
      <c r="F44" s="250"/>
      <c r="G44" s="251"/>
      <c r="H44" s="251"/>
      <c r="I44" s="251"/>
      <c r="J44" s="251"/>
      <c r="K44" s="251"/>
      <c r="L44" s="251"/>
      <c r="M44" s="252"/>
      <c r="N44" s="200"/>
      <c r="O44" s="250"/>
      <c r="P44" s="251"/>
      <c r="Q44" s="252"/>
      <c r="R44" s="192"/>
    </row>
    <row r="45" spans="2:18" ht="16.2" customHeight="1">
      <c r="B45" s="193"/>
      <c r="C45" s="268"/>
      <c r="D45" s="268"/>
      <c r="E45" s="199"/>
      <c r="F45" s="272" t="s">
        <v>192</v>
      </c>
      <c r="G45" s="272"/>
      <c r="H45" s="272"/>
      <c r="I45" s="272"/>
      <c r="J45" s="272"/>
      <c r="K45" s="272"/>
      <c r="L45" s="272"/>
      <c r="M45" s="272"/>
      <c r="N45" s="200"/>
      <c r="O45" s="201"/>
      <c r="P45" s="201"/>
      <c r="Q45" s="201"/>
      <c r="R45" s="192"/>
    </row>
    <row r="46" spans="2:18" ht="19.95" customHeight="1" thickBot="1">
      <c r="B46" s="193"/>
      <c r="C46" s="268"/>
      <c r="D46" s="268"/>
      <c r="E46" s="186"/>
      <c r="F46" s="273"/>
      <c r="G46" s="273"/>
      <c r="H46" s="273"/>
      <c r="I46" s="273"/>
      <c r="J46" s="273"/>
      <c r="K46" s="273"/>
      <c r="L46" s="273"/>
      <c r="M46" s="273"/>
      <c r="R46" s="192"/>
    </row>
    <row r="47" spans="2:18" ht="19.95" customHeight="1" thickBot="1">
      <c r="B47" s="193" t="s">
        <v>127</v>
      </c>
      <c r="C47" s="229" t="s">
        <v>128</v>
      </c>
      <c r="D47" s="229"/>
      <c r="E47" s="186"/>
      <c r="F47" s="195"/>
      <c r="G47" s="195"/>
      <c r="H47" s="195"/>
      <c r="I47" s="195"/>
      <c r="J47" s="195"/>
      <c r="K47" s="196"/>
      <c r="L47" s="196"/>
      <c r="M47" s="197">
        <f>SUM(F47:L47)</f>
        <v>0</v>
      </c>
      <c r="O47" s="151" t="s">
        <v>296</v>
      </c>
      <c r="R47" s="192"/>
    </row>
    <row r="48" spans="2:18" ht="6.75" customHeight="1">
      <c r="B48" s="193"/>
      <c r="C48" s="229"/>
      <c r="D48" s="229"/>
      <c r="E48" s="186"/>
      <c r="M48" s="198"/>
      <c r="R48" s="192"/>
    </row>
    <row r="49" spans="2:18" ht="30" customHeight="1">
      <c r="B49" s="193"/>
      <c r="C49" s="229"/>
      <c r="D49" s="229"/>
      <c r="E49" s="199" t="s">
        <v>121</v>
      </c>
      <c r="F49" s="250"/>
      <c r="G49" s="251"/>
      <c r="H49" s="251"/>
      <c r="I49" s="251"/>
      <c r="J49" s="251"/>
      <c r="K49" s="251"/>
      <c r="L49" s="251"/>
      <c r="M49" s="252"/>
      <c r="N49" s="200"/>
      <c r="O49" s="250"/>
      <c r="P49" s="251"/>
      <c r="Q49" s="252"/>
      <c r="R49" s="192"/>
    </row>
    <row r="50" spans="2:18" ht="12.6" customHeight="1">
      <c r="B50" s="193"/>
      <c r="C50" s="229"/>
      <c r="D50" s="229"/>
      <c r="E50" s="199"/>
      <c r="F50" s="272" t="s">
        <v>286</v>
      </c>
      <c r="G50" s="272"/>
      <c r="H50" s="272"/>
      <c r="I50" s="272"/>
      <c r="J50" s="272"/>
      <c r="K50" s="272"/>
      <c r="L50" s="272"/>
      <c r="M50" s="272"/>
      <c r="N50" s="200"/>
      <c r="O50" s="201"/>
      <c r="P50" s="201"/>
      <c r="Q50" s="201"/>
      <c r="R50" s="192"/>
    </row>
    <row r="51" spans="2:18" ht="19.95" customHeight="1" thickBot="1">
      <c r="B51" s="193"/>
      <c r="C51" s="229"/>
      <c r="D51" s="229"/>
      <c r="E51" s="186"/>
      <c r="F51" s="273"/>
      <c r="G51" s="273"/>
      <c r="H51" s="273"/>
      <c r="I51" s="273"/>
      <c r="J51" s="273"/>
      <c r="K51" s="273"/>
      <c r="L51" s="273"/>
      <c r="M51" s="273"/>
      <c r="R51" s="192"/>
    </row>
    <row r="52" spans="2:18" ht="19.95" customHeight="1" thickBot="1">
      <c r="B52" s="193" t="s">
        <v>129</v>
      </c>
      <c r="C52" s="268" t="s">
        <v>159</v>
      </c>
      <c r="D52" s="268"/>
      <c r="E52" s="202"/>
      <c r="F52" s="195"/>
      <c r="G52" s="195"/>
      <c r="H52" s="195"/>
      <c r="I52" s="195"/>
      <c r="J52" s="195"/>
      <c r="K52" s="196"/>
      <c r="L52" s="196"/>
      <c r="M52" s="197">
        <f>SUM(F52:L52)</f>
        <v>0</v>
      </c>
      <c r="O52" s="151" t="s">
        <v>296</v>
      </c>
      <c r="R52" s="192"/>
    </row>
    <row r="53" spans="2:18" ht="6.75" customHeight="1">
      <c r="B53" s="193"/>
      <c r="C53" s="268"/>
      <c r="D53" s="268"/>
      <c r="E53" s="186"/>
      <c r="M53" s="198"/>
      <c r="R53" s="192"/>
    </row>
    <row r="54" spans="2:18" ht="30" customHeight="1">
      <c r="B54" s="193"/>
      <c r="C54" s="268"/>
      <c r="D54" s="268"/>
      <c r="E54" s="199" t="s">
        <v>121</v>
      </c>
      <c r="F54" s="250"/>
      <c r="G54" s="251"/>
      <c r="H54" s="251"/>
      <c r="I54" s="251"/>
      <c r="J54" s="251"/>
      <c r="K54" s="251"/>
      <c r="L54" s="251"/>
      <c r="M54" s="252"/>
      <c r="N54" s="200"/>
      <c r="O54" s="250"/>
      <c r="P54" s="251"/>
      <c r="Q54" s="252"/>
      <c r="R54" s="192"/>
    </row>
    <row r="55" spans="2:18" ht="16.2" customHeight="1">
      <c r="B55" s="193"/>
      <c r="C55" s="268"/>
      <c r="D55" s="268"/>
      <c r="E55" s="199"/>
      <c r="F55" s="272" t="s">
        <v>193</v>
      </c>
      <c r="G55" s="272"/>
      <c r="H55" s="272"/>
      <c r="I55" s="272"/>
      <c r="J55" s="272"/>
      <c r="K55" s="272"/>
      <c r="L55" s="272"/>
      <c r="M55" s="272"/>
      <c r="N55" s="200"/>
      <c r="O55" s="201"/>
      <c r="P55" s="201"/>
      <c r="Q55" s="201"/>
      <c r="R55" s="192"/>
    </row>
    <row r="56" spans="2:18" ht="19.95" customHeight="1" thickBot="1">
      <c r="B56" s="193"/>
      <c r="C56" s="268"/>
      <c r="D56" s="268"/>
      <c r="E56" s="186"/>
      <c r="F56" s="273"/>
      <c r="G56" s="273"/>
      <c r="H56" s="273"/>
      <c r="I56" s="273"/>
      <c r="J56" s="273"/>
      <c r="K56" s="273"/>
      <c r="L56" s="273"/>
      <c r="M56" s="273"/>
      <c r="R56" s="192"/>
    </row>
    <row r="57" spans="2:18" ht="19.95" customHeight="1" thickBot="1">
      <c r="B57" s="193" t="s">
        <v>130</v>
      </c>
      <c r="C57" s="268" t="s">
        <v>304</v>
      </c>
      <c r="D57" s="268"/>
      <c r="E57" s="186"/>
      <c r="F57" s="195"/>
      <c r="G57" s="195"/>
      <c r="H57" s="195"/>
      <c r="I57" s="195"/>
      <c r="J57" s="195"/>
      <c r="K57" s="196"/>
      <c r="L57" s="196"/>
      <c r="M57" s="197">
        <f>SUM(F57:L57)</f>
        <v>0</v>
      </c>
      <c r="O57" s="151" t="s">
        <v>296</v>
      </c>
      <c r="R57" s="192"/>
    </row>
    <row r="58" spans="2:18" ht="6.75" customHeight="1">
      <c r="B58" s="193"/>
      <c r="C58" s="268"/>
      <c r="D58" s="268"/>
      <c r="E58" s="186"/>
      <c r="M58" s="198"/>
      <c r="R58" s="192"/>
    </row>
    <row r="59" spans="2:18" ht="30" customHeight="1">
      <c r="B59" s="193"/>
      <c r="C59" s="268"/>
      <c r="D59" s="268"/>
      <c r="E59" s="199" t="s">
        <v>121</v>
      </c>
      <c r="F59" s="250"/>
      <c r="G59" s="251"/>
      <c r="H59" s="251"/>
      <c r="I59" s="251"/>
      <c r="J59" s="251"/>
      <c r="K59" s="251"/>
      <c r="L59" s="251"/>
      <c r="M59" s="252"/>
      <c r="N59" s="200"/>
      <c r="O59" s="250"/>
      <c r="P59" s="251"/>
      <c r="Q59" s="252"/>
      <c r="R59" s="192"/>
    </row>
    <row r="60" spans="2:18" ht="31.95" customHeight="1">
      <c r="B60" s="193"/>
      <c r="C60" s="268"/>
      <c r="D60" s="268"/>
      <c r="E60" s="199"/>
      <c r="F60" s="272" t="s">
        <v>199</v>
      </c>
      <c r="G60" s="272"/>
      <c r="H60" s="272"/>
      <c r="I60" s="272"/>
      <c r="J60" s="272"/>
      <c r="K60" s="272"/>
      <c r="L60" s="272"/>
      <c r="M60" s="272"/>
      <c r="N60" s="200"/>
      <c r="O60" s="201"/>
      <c r="P60" s="201"/>
      <c r="Q60" s="201"/>
      <c r="R60" s="192"/>
    </row>
    <row r="61" spans="2:18" ht="72.599999999999994" customHeight="1" thickBot="1">
      <c r="B61" s="193"/>
      <c r="C61" s="268"/>
      <c r="D61" s="268"/>
      <c r="E61" s="186"/>
      <c r="R61" s="192"/>
    </row>
    <row r="62" spans="2:18" ht="19.95" customHeight="1" thickBot="1">
      <c r="B62" s="203"/>
      <c r="C62" s="194"/>
      <c r="D62" s="194"/>
      <c r="E62" s="194"/>
      <c r="F62" s="197">
        <f t="shared" ref="F62:L62" si="0">SUM(F27,F32,F37,F42,F47,F52,F57)</f>
        <v>0</v>
      </c>
      <c r="G62" s="197">
        <f t="shared" si="0"/>
        <v>0</v>
      </c>
      <c r="H62" s="197">
        <f t="shared" si="0"/>
        <v>0</v>
      </c>
      <c r="I62" s="197">
        <f t="shared" si="0"/>
        <v>0</v>
      </c>
      <c r="J62" s="197">
        <f t="shared" si="0"/>
        <v>0</v>
      </c>
      <c r="K62" s="197">
        <f t="shared" si="0"/>
        <v>0</v>
      </c>
      <c r="L62" s="197">
        <f t="shared" si="0"/>
        <v>0</v>
      </c>
      <c r="M62" s="197">
        <f>SUM(F62:L62)</f>
        <v>0</v>
      </c>
      <c r="R62" s="192"/>
    </row>
    <row r="63" spans="2:18" ht="19.95" customHeight="1">
      <c r="B63" s="203"/>
      <c r="C63" s="194"/>
      <c r="D63" s="194"/>
      <c r="E63" s="194"/>
      <c r="F63" s="204"/>
      <c r="G63" s="204"/>
      <c r="H63" s="204"/>
      <c r="I63" s="204"/>
      <c r="J63" s="204"/>
      <c r="K63" s="204"/>
      <c r="L63" s="204"/>
      <c r="M63" s="204"/>
      <c r="R63" s="192"/>
    </row>
    <row r="64" spans="2:18" ht="19.95" customHeight="1">
      <c r="B64" s="203"/>
      <c r="C64" s="186" t="s">
        <v>295</v>
      </c>
      <c r="D64" s="194"/>
      <c r="E64" s="194"/>
      <c r="F64" s="204"/>
      <c r="G64" s="204"/>
      <c r="H64" s="204"/>
      <c r="I64" s="204"/>
      <c r="J64" s="204"/>
      <c r="K64" s="204"/>
      <c r="L64" s="204"/>
      <c r="M64" s="204"/>
      <c r="R64" s="192"/>
    </row>
    <row r="65" spans="2:18" ht="19.95" customHeight="1" thickBot="1">
      <c r="B65" s="205"/>
      <c r="C65" s="206"/>
      <c r="D65" s="206"/>
      <c r="E65" s="206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8"/>
    </row>
    <row r="66" spans="2:18" ht="19.95" customHeight="1" thickBot="1"/>
    <row r="67" spans="2:18" ht="15" customHeight="1">
      <c r="B67" s="253" t="s">
        <v>131</v>
      </c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5"/>
    </row>
    <row r="68" spans="2:18" ht="15.75" customHeight="1" thickBot="1">
      <c r="B68" s="256"/>
      <c r="C68" s="257"/>
      <c r="D68" s="257"/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7"/>
      <c r="P68" s="257"/>
      <c r="Q68" s="257"/>
      <c r="R68" s="258"/>
    </row>
    <row r="69" spans="2:18">
      <c r="B69" s="181"/>
      <c r="C69" s="182"/>
      <c r="D69" s="182"/>
      <c r="E69" s="182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4"/>
    </row>
    <row r="70" spans="2:18">
      <c r="B70" s="185"/>
      <c r="C70" s="186"/>
      <c r="D70" s="186"/>
      <c r="E70" s="186"/>
      <c r="F70" s="187" t="s">
        <v>280</v>
      </c>
      <c r="G70" s="188" t="s">
        <v>281</v>
      </c>
      <c r="H70" s="188" t="s">
        <v>282</v>
      </c>
      <c r="I70" s="188" t="s">
        <v>283</v>
      </c>
      <c r="J70" s="188" t="s">
        <v>284</v>
      </c>
      <c r="K70" s="188" t="s">
        <v>285</v>
      </c>
      <c r="L70" s="189" t="s">
        <v>294</v>
      </c>
      <c r="M70" s="190" t="s">
        <v>118</v>
      </c>
      <c r="O70" s="191"/>
      <c r="R70" s="192"/>
    </row>
    <row r="71" spans="2:18" ht="10.5" customHeight="1" thickBot="1">
      <c r="B71" s="185"/>
      <c r="C71" s="186"/>
      <c r="D71" s="186"/>
      <c r="E71" s="186"/>
      <c r="R71" s="192"/>
    </row>
    <row r="72" spans="2:18" ht="19.95" customHeight="1" thickBot="1">
      <c r="B72" s="193" t="s">
        <v>132</v>
      </c>
      <c r="C72" s="268" t="s">
        <v>133</v>
      </c>
      <c r="D72" s="268"/>
      <c r="E72" s="194"/>
      <c r="F72" s="195"/>
      <c r="G72" s="195"/>
      <c r="H72" s="195"/>
      <c r="I72" s="195"/>
      <c r="J72" s="195"/>
      <c r="K72" s="196"/>
      <c r="L72" s="196"/>
      <c r="M72" s="197">
        <f>SUM(F72:L72)</f>
        <v>0</v>
      </c>
      <c r="O72" s="151" t="s">
        <v>296</v>
      </c>
      <c r="R72" s="192"/>
    </row>
    <row r="73" spans="2:18" ht="6.75" customHeight="1">
      <c r="B73" s="193"/>
      <c r="C73" s="268"/>
      <c r="D73" s="268"/>
      <c r="E73" s="194"/>
      <c r="M73" s="198"/>
      <c r="R73" s="192"/>
    </row>
    <row r="74" spans="2:18" ht="30" customHeight="1">
      <c r="B74" s="193"/>
      <c r="C74" s="268"/>
      <c r="D74" s="268"/>
      <c r="E74" s="199" t="s">
        <v>121</v>
      </c>
      <c r="F74" s="250"/>
      <c r="G74" s="251"/>
      <c r="H74" s="251"/>
      <c r="I74" s="251"/>
      <c r="J74" s="251"/>
      <c r="K74" s="251"/>
      <c r="L74" s="251"/>
      <c r="M74" s="252"/>
      <c r="N74" s="200"/>
      <c r="O74" s="250"/>
      <c r="P74" s="251"/>
      <c r="Q74" s="252"/>
      <c r="R74" s="192"/>
    </row>
    <row r="75" spans="2:18" ht="16.2" customHeight="1">
      <c r="B75" s="193"/>
      <c r="C75" s="229"/>
      <c r="D75" s="229"/>
      <c r="E75" s="199"/>
      <c r="F75" s="272" t="s">
        <v>198</v>
      </c>
      <c r="G75" s="272"/>
      <c r="H75" s="272"/>
      <c r="I75" s="272"/>
      <c r="J75" s="272"/>
      <c r="K75" s="272"/>
      <c r="L75" s="272"/>
      <c r="M75" s="272"/>
      <c r="N75" s="200"/>
      <c r="O75" s="201"/>
      <c r="P75" s="201"/>
      <c r="Q75" s="201"/>
      <c r="R75" s="192"/>
    </row>
    <row r="76" spans="2:18" ht="19.95" customHeight="1" thickBot="1">
      <c r="B76" s="193"/>
      <c r="C76" s="229"/>
      <c r="D76" s="229"/>
      <c r="E76" s="186"/>
      <c r="F76" s="273"/>
      <c r="G76" s="273"/>
      <c r="H76" s="273"/>
      <c r="I76" s="273"/>
      <c r="J76" s="273"/>
      <c r="K76" s="273"/>
      <c r="L76" s="273"/>
      <c r="M76" s="273"/>
      <c r="R76" s="192"/>
    </row>
    <row r="77" spans="2:18" ht="19.95" customHeight="1" thickBot="1">
      <c r="B77" s="193" t="s">
        <v>134</v>
      </c>
      <c r="C77" s="268" t="s">
        <v>135</v>
      </c>
      <c r="D77" s="268"/>
      <c r="E77" s="194"/>
      <c r="F77" s="195"/>
      <c r="G77" s="195"/>
      <c r="H77" s="195"/>
      <c r="I77" s="195"/>
      <c r="J77" s="195"/>
      <c r="K77" s="196"/>
      <c r="L77" s="196"/>
      <c r="M77" s="197">
        <f>SUM(F77:L77)</f>
        <v>0</v>
      </c>
      <c r="O77" s="151" t="s">
        <v>296</v>
      </c>
      <c r="R77" s="192"/>
    </row>
    <row r="78" spans="2:18" ht="6.75" customHeight="1">
      <c r="B78" s="193"/>
      <c r="C78" s="268"/>
      <c r="D78" s="268"/>
      <c r="E78" s="194"/>
      <c r="M78" s="198"/>
      <c r="R78" s="192"/>
    </row>
    <row r="79" spans="2:18" ht="30" customHeight="1">
      <c r="B79" s="193"/>
      <c r="C79" s="268"/>
      <c r="D79" s="268"/>
      <c r="E79" s="199" t="s">
        <v>121</v>
      </c>
      <c r="F79" s="250"/>
      <c r="G79" s="251"/>
      <c r="H79" s="251"/>
      <c r="I79" s="251"/>
      <c r="J79" s="251"/>
      <c r="K79" s="251"/>
      <c r="L79" s="251"/>
      <c r="M79" s="252"/>
      <c r="N79" s="200"/>
      <c r="O79" s="250"/>
      <c r="P79" s="251"/>
      <c r="Q79" s="252"/>
      <c r="R79" s="192"/>
    </row>
    <row r="80" spans="2:18" ht="16.2" customHeight="1">
      <c r="B80" s="193"/>
      <c r="C80" s="268"/>
      <c r="D80" s="268"/>
      <c r="E80" s="199"/>
      <c r="F80" s="272" t="s">
        <v>287</v>
      </c>
      <c r="G80" s="272"/>
      <c r="H80" s="272"/>
      <c r="I80" s="272"/>
      <c r="J80" s="272"/>
      <c r="K80" s="272"/>
      <c r="L80" s="272"/>
      <c r="M80" s="272"/>
      <c r="N80" s="200"/>
      <c r="O80" s="201"/>
      <c r="P80" s="201"/>
      <c r="Q80" s="201"/>
      <c r="R80" s="192"/>
    </row>
    <row r="81" spans="2:18" ht="19.95" customHeight="1" thickBot="1">
      <c r="B81" s="193"/>
      <c r="C81" s="229"/>
      <c r="D81" s="229"/>
      <c r="E81" s="194"/>
      <c r="F81" s="273"/>
      <c r="G81" s="273"/>
      <c r="H81" s="273"/>
      <c r="I81" s="273"/>
      <c r="J81" s="273"/>
      <c r="K81" s="273"/>
      <c r="L81" s="273"/>
      <c r="M81" s="273"/>
      <c r="R81" s="192"/>
    </row>
    <row r="82" spans="2:18" ht="19.95" customHeight="1" thickBot="1">
      <c r="B82" s="193" t="s">
        <v>136</v>
      </c>
      <c r="C82" s="268" t="s">
        <v>137</v>
      </c>
      <c r="D82" s="268"/>
      <c r="E82" s="194"/>
      <c r="F82" s="195"/>
      <c r="G82" s="195"/>
      <c r="H82" s="195"/>
      <c r="I82" s="195"/>
      <c r="J82" s="195"/>
      <c r="K82" s="196"/>
      <c r="L82" s="196"/>
      <c r="M82" s="197">
        <f>SUM(F82:L82)</f>
        <v>0</v>
      </c>
      <c r="O82" s="151" t="s">
        <v>296</v>
      </c>
      <c r="R82" s="192"/>
    </row>
    <row r="83" spans="2:18" ht="6.75" customHeight="1">
      <c r="B83" s="193"/>
      <c r="C83" s="268"/>
      <c r="D83" s="268"/>
      <c r="E83" s="194"/>
      <c r="M83" s="198"/>
      <c r="R83" s="192"/>
    </row>
    <row r="84" spans="2:18" ht="30" customHeight="1">
      <c r="B84" s="193"/>
      <c r="C84" s="268"/>
      <c r="D84" s="268"/>
      <c r="E84" s="199" t="s">
        <v>121</v>
      </c>
      <c r="F84" s="250"/>
      <c r="G84" s="251"/>
      <c r="H84" s="251"/>
      <c r="I84" s="251"/>
      <c r="J84" s="251"/>
      <c r="K84" s="251"/>
      <c r="L84" s="251"/>
      <c r="M84" s="252"/>
      <c r="N84" s="200"/>
      <c r="O84" s="250"/>
      <c r="P84" s="251"/>
      <c r="Q84" s="252"/>
      <c r="R84" s="192"/>
    </row>
    <row r="85" spans="2:18" ht="16.2" customHeight="1">
      <c r="B85" s="193"/>
      <c r="C85" s="229"/>
      <c r="D85" s="229"/>
      <c r="E85" s="199"/>
      <c r="F85" s="272" t="s">
        <v>288</v>
      </c>
      <c r="G85" s="272"/>
      <c r="H85" s="272"/>
      <c r="I85" s="272"/>
      <c r="J85" s="272"/>
      <c r="K85" s="272"/>
      <c r="L85" s="272"/>
      <c r="M85" s="272"/>
      <c r="N85" s="200"/>
      <c r="O85" s="201"/>
      <c r="P85" s="201"/>
      <c r="Q85" s="201"/>
      <c r="R85" s="192"/>
    </row>
    <row r="86" spans="2:18" ht="19.95" customHeight="1" thickBot="1">
      <c r="B86" s="193"/>
      <c r="C86" s="229"/>
      <c r="D86" s="229"/>
      <c r="E86" s="194"/>
      <c r="F86" s="273"/>
      <c r="G86" s="273"/>
      <c r="H86" s="273"/>
      <c r="I86" s="273"/>
      <c r="J86" s="273"/>
      <c r="K86" s="273"/>
      <c r="L86" s="273"/>
      <c r="M86" s="273"/>
      <c r="R86" s="192"/>
    </row>
    <row r="87" spans="2:18" ht="19.95" customHeight="1" thickBot="1">
      <c r="B87" s="193" t="s">
        <v>138</v>
      </c>
      <c r="C87" s="268" t="s">
        <v>289</v>
      </c>
      <c r="D87" s="268"/>
      <c r="E87" s="194"/>
      <c r="F87" s="195"/>
      <c r="G87" s="195"/>
      <c r="H87" s="195"/>
      <c r="I87" s="195"/>
      <c r="J87" s="195"/>
      <c r="K87" s="196"/>
      <c r="L87" s="196"/>
      <c r="M87" s="197">
        <f>SUM(F87:L87)</f>
        <v>0</v>
      </c>
      <c r="O87" s="151" t="s">
        <v>296</v>
      </c>
      <c r="R87" s="192"/>
    </row>
    <row r="88" spans="2:18" ht="6.75" customHeight="1">
      <c r="B88" s="193"/>
      <c r="C88" s="268"/>
      <c r="D88" s="268"/>
      <c r="E88" s="194"/>
      <c r="M88" s="198"/>
      <c r="R88" s="192"/>
    </row>
    <row r="89" spans="2:18" ht="30" customHeight="1">
      <c r="B89" s="193"/>
      <c r="C89" s="268"/>
      <c r="D89" s="268"/>
      <c r="E89" s="199" t="s">
        <v>121</v>
      </c>
      <c r="F89" s="250"/>
      <c r="G89" s="251"/>
      <c r="H89" s="251"/>
      <c r="I89" s="251"/>
      <c r="J89" s="251"/>
      <c r="K89" s="251"/>
      <c r="L89" s="251"/>
      <c r="M89" s="252"/>
      <c r="N89" s="200"/>
      <c r="O89" s="250"/>
      <c r="P89" s="251"/>
      <c r="Q89" s="252"/>
      <c r="R89" s="192"/>
    </row>
    <row r="90" spans="2:18" ht="30" customHeight="1">
      <c r="B90" s="193"/>
      <c r="C90" s="229"/>
      <c r="D90" s="229"/>
      <c r="E90" s="199"/>
      <c r="F90" s="272" t="s">
        <v>290</v>
      </c>
      <c r="G90" s="272"/>
      <c r="H90" s="272"/>
      <c r="I90" s="272"/>
      <c r="J90" s="272"/>
      <c r="K90" s="272"/>
      <c r="L90" s="272"/>
      <c r="M90" s="272"/>
      <c r="N90" s="200"/>
      <c r="O90" s="201"/>
      <c r="P90" s="201"/>
      <c r="Q90" s="201"/>
      <c r="R90" s="192"/>
    </row>
    <row r="91" spans="2:18" ht="19.95" customHeight="1" thickBot="1">
      <c r="B91" s="193"/>
      <c r="C91" s="229"/>
      <c r="D91" s="229"/>
      <c r="E91" s="194"/>
      <c r="F91" s="273"/>
      <c r="G91" s="273"/>
      <c r="H91" s="273"/>
      <c r="I91" s="273"/>
      <c r="J91" s="273"/>
      <c r="K91" s="273"/>
      <c r="L91" s="273"/>
      <c r="M91" s="273"/>
      <c r="R91" s="192"/>
    </row>
    <row r="92" spans="2:18" ht="19.95" customHeight="1" thickBot="1">
      <c r="B92" s="193" t="s">
        <v>139</v>
      </c>
      <c r="C92" s="268" t="s">
        <v>140</v>
      </c>
      <c r="D92" s="268"/>
      <c r="E92" s="194"/>
      <c r="F92" s="195"/>
      <c r="G92" s="195"/>
      <c r="H92" s="195"/>
      <c r="I92" s="195"/>
      <c r="J92" s="195"/>
      <c r="K92" s="196"/>
      <c r="L92" s="196"/>
      <c r="M92" s="197">
        <f>SUM(F92:L92)</f>
        <v>0</v>
      </c>
      <c r="O92" s="151" t="s">
        <v>296</v>
      </c>
      <c r="R92" s="192"/>
    </row>
    <row r="93" spans="2:18" ht="6.75" customHeight="1">
      <c r="B93" s="193"/>
      <c r="C93" s="268"/>
      <c r="D93" s="268"/>
      <c r="E93" s="194"/>
      <c r="M93" s="198"/>
      <c r="R93" s="192"/>
    </row>
    <row r="94" spans="2:18" ht="30" customHeight="1">
      <c r="B94" s="193"/>
      <c r="C94" s="268"/>
      <c r="D94" s="268"/>
      <c r="E94" s="199" t="s">
        <v>121</v>
      </c>
      <c r="F94" s="250"/>
      <c r="G94" s="251"/>
      <c r="H94" s="251"/>
      <c r="I94" s="251"/>
      <c r="J94" s="251"/>
      <c r="K94" s="251"/>
      <c r="L94" s="251"/>
      <c r="M94" s="252"/>
      <c r="N94" s="200"/>
      <c r="O94" s="250"/>
      <c r="P94" s="251"/>
      <c r="Q94" s="252"/>
      <c r="R94" s="192"/>
    </row>
    <row r="95" spans="2:18" ht="19.95" customHeight="1" thickBot="1">
      <c r="B95" s="193"/>
      <c r="C95" s="229"/>
      <c r="D95" s="229"/>
      <c r="E95" s="194"/>
      <c r="R95" s="192"/>
    </row>
    <row r="96" spans="2:18" ht="19.95" customHeight="1" thickBot="1">
      <c r="B96" s="193" t="s">
        <v>141</v>
      </c>
      <c r="C96" s="268" t="s">
        <v>291</v>
      </c>
      <c r="D96" s="268"/>
      <c r="E96" s="209"/>
      <c r="F96" s="195"/>
      <c r="G96" s="195"/>
      <c r="H96" s="195"/>
      <c r="I96" s="195"/>
      <c r="J96" s="195"/>
      <c r="K96" s="196"/>
      <c r="L96" s="196"/>
      <c r="M96" s="197">
        <f>SUM(F96:L96)</f>
        <v>0</v>
      </c>
      <c r="O96" s="151" t="s">
        <v>296</v>
      </c>
      <c r="R96" s="192"/>
    </row>
    <row r="97" spans="2:18" ht="6.75" customHeight="1">
      <c r="B97" s="193"/>
      <c r="C97" s="268"/>
      <c r="D97" s="268"/>
      <c r="E97" s="194"/>
      <c r="M97" s="198"/>
      <c r="R97" s="192"/>
    </row>
    <row r="98" spans="2:18" ht="30" customHeight="1">
      <c r="B98" s="193"/>
      <c r="C98" s="268"/>
      <c r="D98" s="268"/>
      <c r="E98" s="199" t="s">
        <v>121</v>
      </c>
      <c r="F98" s="250"/>
      <c r="G98" s="251"/>
      <c r="H98" s="251"/>
      <c r="I98" s="251"/>
      <c r="J98" s="251"/>
      <c r="K98" s="251"/>
      <c r="L98" s="251"/>
      <c r="M98" s="252"/>
      <c r="N98" s="210"/>
      <c r="O98" s="250"/>
      <c r="P98" s="251"/>
      <c r="Q98" s="252"/>
      <c r="R98" s="192"/>
    </row>
    <row r="99" spans="2:18" ht="19.95" customHeight="1" thickBot="1">
      <c r="B99" s="193"/>
      <c r="C99" s="229"/>
      <c r="D99" s="229"/>
      <c r="E99" s="194"/>
      <c r="R99" s="192"/>
    </row>
    <row r="100" spans="2:18" ht="19.95" customHeight="1" thickBot="1">
      <c r="B100" s="203"/>
      <c r="C100" s="194"/>
      <c r="D100" s="194"/>
      <c r="E100" s="194"/>
      <c r="F100" s="197">
        <f t="shared" ref="F100:M100" si="1">SUM(F72,F77,F82,F87,F92,F96)</f>
        <v>0</v>
      </c>
      <c r="G100" s="197">
        <f t="shared" si="1"/>
        <v>0</v>
      </c>
      <c r="H100" s="197">
        <f t="shared" si="1"/>
        <v>0</v>
      </c>
      <c r="I100" s="197">
        <f t="shared" si="1"/>
        <v>0</v>
      </c>
      <c r="J100" s="197">
        <f t="shared" si="1"/>
        <v>0</v>
      </c>
      <c r="K100" s="197">
        <f t="shared" si="1"/>
        <v>0</v>
      </c>
      <c r="L100" s="197">
        <f t="shared" si="1"/>
        <v>0</v>
      </c>
      <c r="M100" s="197">
        <f t="shared" si="1"/>
        <v>0</v>
      </c>
      <c r="R100" s="192"/>
    </row>
    <row r="101" spans="2:18" ht="19.95" customHeight="1">
      <c r="B101" s="203"/>
      <c r="C101" s="194"/>
      <c r="D101" s="194"/>
      <c r="E101" s="194"/>
      <c r="F101" s="204"/>
      <c r="G101" s="204"/>
      <c r="H101" s="204"/>
      <c r="I101" s="204"/>
      <c r="J101" s="204"/>
      <c r="K101" s="204"/>
      <c r="L101" s="204"/>
      <c r="M101" s="204"/>
      <c r="R101" s="192"/>
    </row>
    <row r="102" spans="2:18" ht="19.95" customHeight="1">
      <c r="B102" s="203"/>
      <c r="C102" s="186" t="s">
        <v>295</v>
      </c>
      <c r="D102" s="194"/>
      <c r="E102" s="194"/>
      <c r="F102" s="204"/>
      <c r="G102" s="204"/>
      <c r="H102" s="204"/>
      <c r="I102" s="204"/>
      <c r="J102" s="204"/>
      <c r="K102" s="204"/>
      <c r="L102" s="204"/>
      <c r="M102" s="204"/>
      <c r="R102" s="192"/>
    </row>
    <row r="103" spans="2:18" ht="19.95" customHeight="1" thickBot="1">
      <c r="B103" s="205"/>
      <c r="C103" s="206"/>
      <c r="D103" s="206"/>
      <c r="E103" s="206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  <c r="R103" s="208"/>
    </row>
    <row r="104" spans="2:18" ht="21.75" customHeight="1" thickBot="1">
      <c r="C104" s="211"/>
      <c r="D104" s="211"/>
      <c r="E104" s="211"/>
      <c r="F104" s="211"/>
      <c r="G104" s="211"/>
      <c r="H104" s="211"/>
      <c r="I104" s="211"/>
    </row>
    <row r="105" spans="2:18" ht="31.2" customHeight="1" thickBot="1">
      <c r="B105" s="269" t="s">
        <v>149</v>
      </c>
      <c r="C105" s="270"/>
      <c r="D105" s="270"/>
      <c r="E105" s="270"/>
      <c r="F105" s="270"/>
      <c r="G105" s="270"/>
      <c r="H105" s="270"/>
      <c r="I105" s="270"/>
      <c r="J105" s="270"/>
      <c r="K105" s="270"/>
      <c r="L105" s="270"/>
      <c r="M105" s="270"/>
      <c r="N105" s="270"/>
      <c r="O105" s="270"/>
      <c r="P105" s="270"/>
      <c r="Q105" s="270"/>
      <c r="R105" s="271"/>
    </row>
    <row r="106" spans="2:18" ht="21.75" customHeight="1">
      <c r="B106" s="212"/>
      <c r="C106" s="183"/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4"/>
    </row>
    <row r="107" spans="2:18" ht="26.4" customHeight="1">
      <c r="B107" s="174"/>
      <c r="F107" s="187" t="s">
        <v>280</v>
      </c>
      <c r="G107" s="188" t="s">
        <v>281</v>
      </c>
      <c r="H107" s="188" t="s">
        <v>282</v>
      </c>
      <c r="I107" s="188" t="s">
        <v>283</v>
      </c>
      <c r="J107" s="188" t="s">
        <v>284</v>
      </c>
      <c r="K107" s="188" t="s">
        <v>285</v>
      </c>
      <c r="L107" s="189" t="s">
        <v>294</v>
      </c>
      <c r="M107" s="190" t="s">
        <v>118</v>
      </c>
      <c r="R107" s="192"/>
    </row>
    <row r="108" spans="2:18" ht="6.75" customHeight="1" thickBot="1">
      <c r="B108" s="174"/>
      <c r="R108" s="192"/>
    </row>
    <row r="109" spans="2:18" ht="30" customHeight="1" thickBot="1">
      <c r="B109" s="174"/>
      <c r="F109" s="197">
        <f t="shared" ref="F109:M109" si="2">F62-F100</f>
        <v>0</v>
      </c>
      <c r="G109" s="197">
        <f t="shared" si="2"/>
        <v>0</v>
      </c>
      <c r="H109" s="197">
        <f t="shared" si="2"/>
        <v>0</v>
      </c>
      <c r="I109" s="197">
        <f t="shared" si="2"/>
        <v>0</v>
      </c>
      <c r="J109" s="197">
        <f t="shared" si="2"/>
        <v>0</v>
      </c>
      <c r="K109" s="197">
        <f>K62-K100</f>
        <v>0</v>
      </c>
      <c r="L109" s="197">
        <f t="shared" si="2"/>
        <v>0</v>
      </c>
      <c r="M109" s="197">
        <f t="shared" si="2"/>
        <v>0</v>
      </c>
      <c r="O109" s="213" t="str">
        <f>IF(M109&lt;0,"ATTENTION MONTANT NEGATIF !","")</f>
        <v/>
      </c>
      <c r="R109" s="192"/>
    </row>
    <row r="110" spans="2:18" ht="15" thickBot="1">
      <c r="B110" s="174"/>
      <c r="M110" s="183"/>
      <c r="R110" s="192"/>
    </row>
    <row r="111" spans="2:18" ht="26.4" thickBot="1">
      <c r="B111" s="174"/>
      <c r="C111" s="214"/>
      <c r="J111" s="215" t="s">
        <v>142</v>
      </c>
      <c r="K111" s="215"/>
      <c r="L111" s="215"/>
      <c r="M111" s="197">
        <f>IF(M109&gt;0,M109,0)</f>
        <v>0</v>
      </c>
      <c r="R111" s="192"/>
    </row>
    <row r="112" spans="2:18" ht="26.4" thickBot="1">
      <c r="B112" s="174"/>
      <c r="C112" s="211"/>
      <c r="I112" s="216"/>
      <c r="J112" s="216"/>
      <c r="K112" s="216"/>
      <c r="L112" s="216"/>
      <c r="R112" s="192"/>
    </row>
    <row r="113" spans="2:18" ht="26.4" thickBot="1">
      <c r="B113" s="174"/>
      <c r="C113" s="211"/>
      <c r="F113" s="191"/>
      <c r="G113" s="191"/>
      <c r="J113" s="215" t="s">
        <v>292</v>
      </c>
      <c r="K113" s="215"/>
      <c r="L113" s="215"/>
      <c r="M113" s="197">
        <f>M111*0.8</f>
        <v>0</v>
      </c>
      <c r="R113" s="192"/>
    </row>
    <row r="114" spans="2:18" ht="18.600000000000001" customHeight="1">
      <c r="B114" s="174"/>
      <c r="C114" s="211"/>
      <c r="F114" s="191"/>
      <c r="G114" s="191"/>
      <c r="J114" s="215"/>
      <c r="K114" s="215"/>
      <c r="L114" s="215"/>
      <c r="M114" s="204"/>
      <c r="R114" s="192"/>
    </row>
    <row r="115" spans="2:18" ht="14.4" customHeight="1">
      <c r="B115" s="174"/>
      <c r="C115" s="186" t="s">
        <v>295</v>
      </c>
      <c r="F115" s="191"/>
      <c r="G115" s="191"/>
      <c r="J115" s="215"/>
      <c r="K115" s="215"/>
      <c r="L115" s="215"/>
      <c r="M115" s="204"/>
      <c r="R115" s="192"/>
    </row>
    <row r="116" spans="2:18">
      <c r="B116" s="174"/>
      <c r="R116" s="192"/>
    </row>
    <row r="117" spans="2:18" ht="15" thickBot="1">
      <c r="B117" s="217"/>
      <c r="C117" s="207"/>
      <c r="D117" s="207"/>
      <c r="E117" s="207"/>
      <c r="F117" s="207"/>
      <c r="G117" s="207"/>
      <c r="H117" s="207"/>
      <c r="I117" s="207"/>
      <c r="J117" s="207"/>
      <c r="K117" s="207"/>
      <c r="L117" s="207"/>
      <c r="M117" s="207"/>
      <c r="N117" s="207"/>
      <c r="O117" s="207"/>
      <c r="P117" s="207"/>
      <c r="Q117" s="207"/>
      <c r="R117" s="208"/>
    </row>
    <row r="118" spans="2:18" ht="15" thickBot="1"/>
    <row r="119" spans="2:18" ht="31.2" customHeight="1" thickBot="1">
      <c r="B119" s="269" t="s">
        <v>143</v>
      </c>
      <c r="C119" s="270"/>
      <c r="D119" s="270"/>
      <c r="E119" s="270"/>
      <c r="F119" s="270"/>
      <c r="G119" s="270"/>
      <c r="H119" s="270"/>
      <c r="I119" s="270"/>
      <c r="J119" s="270"/>
      <c r="K119" s="270"/>
      <c r="L119" s="270"/>
      <c r="M119" s="270"/>
      <c r="N119" s="270"/>
      <c r="O119" s="270"/>
      <c r="P119" s="270"/>
      <c r="Q119" s="270"/>
      <c r="R119" s="271"/>
    </row>
    <row r="120" spans="2:18">
      <c r="B120" s="259"/>
      <c r="C120" s="260"/>
      <c r="D120" s="260"/>
      <c r="E120" s="260"/>
      <c r="F120" s="260"/>
      <c r="G120" s="260"/>
      <c r="H120" s="260"/>
      <c r="I120" s="260"/>
      <c r="J120" s="260"/>
      <c r="K120" s="260"/>
      <c r="L120" s="260"/>
      <c r="M120" s="260"/>
      <c r="N120" s="260"/>
      <c r="O120" s="260"/>
      <c r="P120" s="260"/>
      <c r="Q120" s="260"/>
      <c r="R120" s="261"/>
    </row>
    <row r="121" spans="2:18">
      <c r="B121" s="262"/>
      <c r="C121" s="263"/>
      <c r="D121" s="263"/>
      <c r="E121" s="263"/>
      <c r="F121" s="263"/>
      <c r="G121" s="263"/>
      <c r="H121" s="263"/>
      <c r="I121" s="263"/>
      <c r="J121" s="263"/>
      <c r="K121" s="263"/>
      <c r="L121" s="263"/>
      <c r="M121" s="263"/>
      <c r="N121" s="263"/>
      <c r="O121" s="263"/>
      <c r="P121" s="263"/>
      <c r="Q121" s="263"/>
      <c r="R121" s="264"/>
    </row>
    <row r="122" spans="2:18">
      <c r="B122" s="262"/>
      <c r="C122" s="263"/>
      <c r="D122" s="263"/>
      <c r="E122" s="263"/>
      <c r="F122" s="263"/>
      <c r="G122" s="263"/>
      <c r="H122" s="263"/>
      <c r="I122" s="263"/>
      <c r="J122" s="263"/>
      <c r="K122" s="263"/>
      <c r="L122" s="263"/>
      <c r="M122" s="263"/>
      <c r="N122" s="263"/>
      <c r="O122" s="263"/>
      <c r="P122" s="263"/>
      <c r="Q122" s="263"/>
      <c r="R122" s="264"/>
    </row>
    <row r="123" spans="2:18">
      <c r="B123" s="262"/>
      <c r="C123" s="263"/>
      <c r="D123" s="263"/>
      <c r="E123" s="263"/>
      <c r="F123" s="263"/>
      <c r="G123" s="263"/>
      <c r="H123" s="263"/>
      <c r="I123" s="263"/>
      <c r="J123" s="263"/>
      <c r="K123" s="263"/>
      <c r="L123" s="263"/>
      <c r="M123" s="263"/>
      <c r="N123" s="263"/>
      <c r="O123" s="263"/>
      <c r="P123" s="263"/>
      <c r="Q123" s="263"/>
      <c r="R123" s="264"/>
    </row>
    <row r="124" spans="2:18">
      <c r="B124" s="262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4"/>
    </row>
    <row r="125" spans="2:18">
      <c r="B125" s="262"/>
      <c r="C125" s="263"/>
      <c r="D125" s="263"/>
      <c r="E125" s="263"/>
      <c r="F125" s="263"/>
      <c r="G125" s="263"/>
      <c r="H125" s="263"/>
      <c r="I125" s="263"/>
      <c r="J125" s="263"/>
      <c r="K125" s="263"/>
      <c r="L125" s="263"/>
      <c r="M125" s="263"/>
      <c r="N125" s="263"/>
      <c r="O125" s="263"/>
      <c r="P125" s="263"/>
      <c r="Q125" s="263"/>
      <c r="R125" s="264"/>
    </row>
    <row r="126" spans="2:18">
      <c r="B126" s="262"/>
      <c r="C126" s="263"/>
      <c r="D126" s="263"/>
      <c r="E126" s="263"/>
      <c r="F126" s="263"/>
      <c r="G126" s="263"/>
      <c r="H126" s="263"/>
      <c r="I126" s="263"/>
      <c r="J126" s="263"/>
      <c r="K126" s="263"/>
      <c r="L126" s="263"/>
      <c r="M126" s="263"/>
      <c r="N126" s="263"/>
      <c r="O126" s="263"/>
      <c r="P126" s="263"/>
      <c r="Q126" s="263"/>
      <c r="R126" s="264"/>
    </row>
    <row r="127" spans="2:18" ht="15" thickBot="1">
      <c r="B127" s="265"/>
      <c r="C127" s="266"/>
      <c r="D127" s="266"/>
      <c r="E127" s="266"/>
      <c r="F127" s="266"/>
      <c r="G127" s="266"/>
      <c r="H127" s="266"/>
      <c r="I127" s="266"/>
      <c r="J127" s="266"/>
      <c r="K127" s="266"/>
      <c r="L127" s="266"/>
      <c r="M127" s="266"/>
      <c r="N127" s="266"/>
      <c r="O127" s="266"/>
      <c r="P127" s="266"/>
      <c r="Q127" s="266"/>
      <c r="R127" s="267"/>
    </row>
    <row r="128" spans="2:18" ht="15" thickBot="1"/>
    <row r="129" spans="2:18" ht="31.8" thickBot="1">
      <c r="B129" s="225" t="s">
        <v>179</v>
      </c>
      <c r="C129" s="226"/>
      <c r="D129" s="226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7"/>
    </row>
    <row r="130" spans="2:18">
      <c r="B130" s="174"/>
      <c r="C130" s="123"/>
      <c r="D130" s="124"/>
      <c r="E130" s="124"/>
      <c r="F130" s="124"/>
      <c r="G130" s="124"/>
      <c r="H130" s="124"/>
      <c r="I130" s="124"/>
      <c r="J130" s="124"/>
      <c r="K130" s="124"/>
      <c r="L130" s="124"/>
      <c r="M130" s="123"/>
      <c r="R130" s="192"/>
    </row>
    <row r="131" spans="2:18">
      <c r="B131" s="174"/>
      <c r="C131" s="123"/>
      <c r="D131" s="124"/>
      <c r="E131" s="218" t="s">
        <v>189</v>
      </c>
      <c r="F131" s="218"/>
      <c r="G131" s="218"/>
      <c r="H131" s="124"/>
      <c r="I131" s="124"/>
      <c r="J131" s="124"/>
      <c r="K131" s="124"/>
      <c r="L131" s="124"/>
      <c r="M131" s="123"/>
      <c r="R131" s="192"/>
    </row>
    <row r="132" spans="2:18">
      <c r="B132" s="174"/>
      <c r="C132" s="123"/>
      <c r="D132" s="124"/>
      <c r="E132" s="218"/>
      <c r="F132" s="218"/>
      <c r="G132" s="218"/>
      <c r="H132" s="124"/>
      <c r="I132" s="124"/>
      <c r="J132" s="124"/>
      <c r="K132" s="124"/>
      <c r="L132" s="124"/>
      <c r="M132" s="123"/>
      <c r="R132" s="192"/>
    </row>
    <row r="133" spans="2:18">
      <c r="B133" s="174"/>
      <c r="C133" s="123"/>
      <c r="D133" s="124"/>
      <c r="E133" s="218"/>
      <c r="F133" s="218"/>
      <c r="G133" s="218"/>
      <c r="H133" s="124"/>
      <c r="I133" s="124"/>
      <c r="J133" s="124"/>
      <c r="K133" s="124"/>
      <c r="L133" s="124"/>
      <c r="M133" s="123"/>
      <c r="R133" s="192"/>
    </row>
    <row r="134" spans="2:18">
      <c r="B134" s="174"/>
      <c r="C134" s="123"/>
      <c r="D134" s="124"/>
      <c r="E134" s="218"/>
      <c r="F134" s="218"/>
      <c r="G134" s="218"/>
      <c r="H134" s="218"/>
      <c r="I134" s="219">
        <v>2018</v>
      </c>
      <c r="J134" s="219">
        <v>2019</v>
      </c>
      <c r="K134" s="219">
        <v>2020</v>
      </c>
      <c r="L134" s="124"/>
      <c r="M134" s="124"/>
      <c r="N134" s="123"/>
      <c r="R134" s="192"/>
    </row>
    <row r="135" spans="2:18">
      <c r="B135" s="174"/>
      <c r="C135" s="123"/>
      <c r="D135" s="124"/>
      <c r="E135" s="218"/>
      <c r="F135" s="220" t="s">
        <v>180</v>
      </c>
      <c r="G135" s="220"/>
      <c r="H135" s="218"/>
      <c r="I135" s="219"/>
      <c r="J135" s="219"/>
      <c r="K135" s="219"/>
      <c r="L135" s="124"/>
      <c r="M135" s="124"/>
      <c r="N135" s="123"/>
      <c r="R135" s="192"/>
    </row>
    <row r="136" spans="2:18">
      <c r="B136" s="174"/>
      <c r="C136" s="123"/>
      <c r="D136" s="124"/>
      <c r="E136" s="218"/>
      <c r="F136" s="221" t="s">
        <v>181</v>
      </c>
      <c r="G136" s="233"/>
      <c r="H136" s="222"/>
      <c r="I136" s="223"/>
      <c r="J136" s="223"/>
      <c r="K136" s="223"/>
      <c r="L136" s="124"/>
      <c r="M136" s="124"/>
      <c r="N136" s="123"/>
      <c r="R136" s="192"/>
    </row>
    <row r="137" spans="2:18">
      <c r="B137" s="174"/>
      <c r="C137" s="123"/>
      <c r="D137" s="124"/>
      <c r="E137" s="218"/>
      <c r="F137" s="221" t="s">
        <v>176</v>
      </c>
      <c r="G137" s="233"/>
      <c r="H137" s="222"/>
      <c r="I137" s="223"/>
      <c r="J137" s="223"/>
      <c r="K137" s="223"/>
      <c r="L137" s="124"/>
      <c r="M137" s="124"/>
      <c r="N137" s="123"/>
      <c r="R137" s="192"/>
    </row>
    <row r="138" spans="2:18">
      <c r="B138" s="174"/>
      <c r="C138" s="123"/>
      <c r="D138" s="124"/>
      <c r="E138" s="218"/>
      <c r="F138" s="221" t="s">
        <v>178</v>
      </c>
      <c r="G138" s="233"/>
      <c r="H138" s="222"/>
      <c r="I138" s="223"/>
      <c r="J138" s="223"/>
      <c r="K138" s="223"/>
      <c r="L138" s="124"/>
      <c r="M138" s="124"/>
      <c r="N138" s="123"/>
      <c r="R138" s="192"/>
    </row>
    <row r="139" spans="2:18">
      <c r="B139" s="174"/>
      <c r="C139" s="123"/>
      <c r="D139" s="124"/>
      <c r="E139" s="228" t="s">
        <v>182</v>
      </c>
      <c r="F139" s="228"/>
      <c r="G139" s="228"/>
      <c r="H139" s="222"/>
      <c r="I139" s="223"/>
      <c r="J139" s="223"/>
      <c r="K139" s="223"/>
      <c r="L139" s="124"/>
      <c r="M139" s="124"/>
      <c r="N139" s="123"/>
      <c r="R139" s="192"/>
    </row>
    <row r="140" spans="2:18">
      <c r="B140" s="174"/>
      <c r="C140" s="123"/>
      <c r="D140" s="124"/>
      <c r="E140" s="228" t="s">
        <v>182</v>
      </c>
      <c r="F140" s="228"/>
      <c r="G140" s="228"/>
      <c r="H140" s="222"/>
      <c r="I140" s="223"/>
      <c r="J140" s="223"/>
      <c r="K140" s="223"/>
      <c r="L140" s="124"/>
      <c r="M140" s="124"/>
      <c r="N140" s="123"/>
      <c r="R140" s="192"/>
    </row>
    <row r="141" spans="2:18">
      <c r="B141" s="174"/>
      <c r="C141" s="123"/>
      <c r="D141" s="124"/>
      <c r="E141" s="218"/>
      <c r="F141" s="221" t="s">
        <v>293</v>
      </c>
      <c r="G141" s="233"/>
      <c r="H141" s="222"/>
      <c r="I141" s="223"/>
      <c r="J141" s="223"/>
      <c r="K141" s="223"/>
      <c r="L141" s="124"/>
      <c r="M141" s="124"/>
      <c r="N141" s="123"/>
      <c r="R141" s="192"/>
    </row>
    <row r="142" spans="2:18">
      <c r="B142" s="174"/>
      <c r="C142" s="123"/>
      <c r="D142" s="124"/>
      <c r="E142" s="218"/>
      <c r="F142" s="221" t="s">
        <v>177</v>
      </c>
      <c r="G142" s="233"/>
      <c r="H142" s="222"/>
      <c r="I142" s="223"/>
      <c r="J142" s="223"/>
      <c r="K142" s="223"/>
      <c r="L142" s="124"/>
      <c r="M142" s="124"/>
      <c r="N142" s="123"/>
      <c r="R142" s="192"/>
    </row>
    <row r="143" spans="2:18">
      <c r="B143" s="174"/>
      <c r="C143" s="123"/>
      <c r="D143" s="124"/>
      <c r="E143" s="228" t="s">
        <v>183</v>
      </c>
      <c r="F143" s="228"/>
      <c r="G143" s="228"/>
      <c r="H143" s="222"/>
      <c r="I143" s="223"/>
      <c r="J143" s="223"/>
      <c r="K143" s="223"/>
      <c r="L143" s="124"/>
      <c r="M143" s="124"/>
      <c r="N143" s="123"/>
      <c r="R143" s="192"/>
    </row>
    <row r="144" spans="2:18">
      <c r="B144" s="174"/>
      <c r="C144" s="123"/>
      <c r="D144" s="124"/>
      <c r="E144" s="228" t="s">
        <v>183</v>
      </c>
      <c r="F144" s="228"/>
      <c r="G144" s="228"/>
      <c r="H144" s="222"/>
      <c r="I144" s="223"/>
      <c r="J144" s="223"/>
      <c r="K144" s="223"/>
      <c r="L144" s="124"/>
      <c r="M144" s="124"/>
      <c r="N144" s="123"/>
      <c r="R144" s="192"/>
    </row>
    <row r="145" spans="2:18">
      <c r="B145" s="174"/>
      <c r="C145" s="123"/>
      <c r="D145" s="124"/>
      <c r="E145" s="218"/>
      <c r="F145" s="125" t="s">
        <v>184</v>
      </c>
      <c r="G145" s="127"/>
      <c r="H145" s="222"/>
      <c r="I145" s="223"/>
      <c r="J145" s="223"/>
      <c r="K145" s="223"/>
      <c r="L145" s="124"/>
      <c r="M145" s="124"/>
      <c r="N145" s="123"/>
      <c r="R145" s="192"/>
    </row>
    <row r="146" spans="2:18">
      <c r="B146" s="174"/>
      <c r="C146" s="123"/>
      <c r="D146" s="124"/>
      <c r="E146" s="218"/>
      <c r="F146" s="220" t="s">
        <v>185</v>
      </c>
      <c r="G146" s="220"/>
      <c r="H146" s="220"/>
      <c r="I146" s="126">
        <f>SUM(I136:I145)</f>
        <v>0</v>
      </c>
      <c r="J146" s="126">
        <f>SUM(J136:J145)</f>
        <v>0</v>
      </c>
      <c r="K146" s="126">
        <f>SUM(K136:K145)</f>
        <v>0</v>
      </c>
      <c r="L146" s="124"/>
      <c r="M146" s="124"/>
      <c r="N146" s="123"/>
      <c r="R146" s="192"/>
    </row>
    <row r="147" spans="2:18">
      <c r="B147" s="174"/>
      <c r="C147" s="123"/>
      <c r="D147" s="124"/>
      <c r="E147" s="124"/>
      <c r="F147" s="124"/>
      <c r="G147" s="124"/>
      <c r="H147" s="124"/>
      <c r="I147" s="124"/>
      <c r="J147" s="124"/>
      <c r="K147" s="124"/>
      <c r="L147" s="124"/>
      <c r="M147" s="123"/>
      <c r="R147" s="192"/>
    </row>
    <row r="148" spans="2:18" ht="15" thickBot="1">
      <c r="B148" s="217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207"/>
      <c r="O148" s="207"/>
      <c r="P148" s="207"/>
      <c r="Q148" s="207"/>
      <c r="R148" s="208"/>
    </row>
    <row r="149" spans="2:18">
      <c r="C149" s="123"/>
      <c r="D149" s="124"/>
      <c r="E149" s="124"/>
      <c r="F149" s="124"/>
      <c r="G149" s="124"/>
      <c r="H149" s="124"/>
      <c r="I149" s="124"/>
      <c r="J149" s="124"/>
      <c r="K149" s="124"/>
      <c r="L149" s="124"/>
      <c r="M149" s="123"/>
    </row>
    <row r="150" spans="2:18">
      <c r="C150" s="123"/>
      <c r="D150" s="124"/>
      <c r="E150" s="124"/>
      <c r="F150" s="124"/>
      <c r="G150" s="124"/>
      <c r="H150" s="124"/>
      <c r="I150" s="124"/>
      <c r="J150" s="124"/>
      <c r="K150" s="124"/>
      <c r="L150" s="124"/>
      <c r="M150" s="123"/>
    </row>
    <row r="151" spans="2:18"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</row>
    <row r="152" spans="2:18"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</row>
  </sheetData>
  <sheetProtection algorithmName="SHA-512" hashValue="/O7uvqm+fufn03vpd5JheKOhF9LY+s41f3M8nZtRkJ88CZ+6hXMGUcIuu22p8H0ADnmS+kgmKedPxPgxJP/Grw==" saltValue="wvj3TYi7wxmoZ2JsmtXf7Q==" spinCount="100000" sheet="1" objects="1" scenarios="1"/>
  <mergeCells count="57">
    <mergeCell ref="C72:D74"/>
    <mergeCell ref="O59:Q59"/>
    <mergeCell ref="O74:Q74"/>
    <mergeCell ref="O79:Q79"/>
    <mergeCell ref="C52:D56"/>
    <mergeCell ref="F54:M54"/>
    <mergeCell ref="F60:M60"/>
    <mergeCell ref="F74:M74"/>
    <mergeCell ref="B67:R68"/>
    <mergeCell ref="C77:D80"/>
    <mergeCell ref="O34:Q34"/>
    <mergeCell ref="O39:Q39"/>
    <mergeCell ref="O44:Q44"/>
    <mergeCell ref="O49:Q49"/>
    <mergeCell ref="O54:Q54"/>
    <mergeCell ref="F94:M94"/>
    <mergeCell ref="F98:M98"/>
    <mergeCell ref="F75:M76"/>
    <mergeCell ref="O84:Q84"/>
    <mergeCell ref="O89:Q89"/>
    <mergeCell ref="O94:Q94"/>
    <mergeCell ref="F80:M81"/>
    <mergeCell ref="F85:M86"/>
    <mergeCell ref="F90:M91"/>
    <mergeCell ref="F79:M79"/>
    <mergeCell ref="F84:M84"/>
    <mergeCell ref="F89:M89"/>
    <mergeCell ref="C57:D61"/>
    <mergeCell ref="F59:M59"/>
    <mergeCell ref="B11:H11"/>
    <mergeCell ref="D17:H17"/>
    <mergeCell ref="D18:H18"/>
    <mergeCell ref="D19:H19"/>
    <mergeCell ref="F29:M29"/>
    <mergeCell ref="F34:M34"/>
    <mergeCell ref="C15:H15"/>
    <mergeCell ref="C37:D40"/>
    <mergeCell ref="F49:M49"/>
    <mergeCell ref="C42:D46"/>
    <mergeCell ref="F39:M39"/>
    <mergeCell ref="F44:M44"/>
    <mergeCell ref="O29:Q29"/>
    <mergeCell ref="B22:R23"/>
    <mergeCell ref="B120:R127"/>
    <mergeCell ref="O98:Q98"/>
    <mergeCell ref="C96:D98"/>
    <mergeCell ref="C87:D89"/>
    <mergeCell ref="C92:D94"/>
    <mergeCell ref="B105:R105"/>
    <mergeCell ref="B119:R119"/>
    <mergeCell ref="F30:M30"/>
    <mergeCell ref="F35:M36"/>
    <mergeCell ref="F40:M41"/>
    <mergeCell ref="F45:M46"/>
    <mergeCell ref="F50:M51"/>
    <mergeCell ref="F55:M56"/>
    <mergeCell ref="C82:D84"/>
  </mergeCells>
  <pageMargins left="0.70866141732283472" right="0.70866141732283472" top="0.74803149606299213" bottom="0.74803149606299213" header="0.31496062992125984" footer="0.31496062992125984"/>
  <pageSetup scale="3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EEEBF-4201-4F8C-97EA-CFB667DA3CDD}">
  <sheetPr codeName="Sheet5">
    <pageSetUpPr fitToPage="1"/>
  </sheetPr>
  <dimension ref="A1:Q80"/>
  <sheetViews>
    <sheetView showGridLines="0" zoomScale="85" zoomScaleNormal="85" workbookViewId="0">
      <pane ySplit="9" topLeftCell="A10" activePane="bottomLeft" state="frozen"/>
      <selection activeCell="A10" sqref="A10"/>
      <selection pane="bottomLeft" activeCell="G17" sqref="G17"/>
    </sheetView>
  </sheetViews>
  <sheetFormatPr defaultColWidth="9.109375" defaultRowHeight="14.4"/>
  <cols>
    <col min="1" max="1" width="3.109375" style="42" bestFit="1" customWidth="1"/>
    <col min="2" max="2" width="2.6640625" style="4" customWidth="1"/>
    <col min="3" max="3" width="3.6640625" style="4" customWidth="1"/>
    <col min="4" max="4" width="5" style="4" customWidth="1"/>
    <col min="5" max="5" width="4.6640625" style="4" customWidth="1"/>
    <col min="6" max="6" width="4" style="4" customWidth="1"/>
    <col min="7" max="7" width="32.5546875" style="4" customWidth="1"/>
    <col min="8" max="8" width="8.33203125" style="4" customWidth="1"/>
    <col min="9" max="9" width="14.88671875" style="4" customWidth="1"/>
    <col min="10" max="10" width="11" style="4" customWidth="1"/>
    <col min="11" max="11" width="6" style="4" customWidth="1"/>
    <col min="12" max="12" width="6.5546875" style="4" customWidth="1"/>
    <col min="13" max="13" width="5.5546875" style="4" customWidth="1"/>
    <col min="14" max="14" width="3.6640625" style="4" customWidth="1"/>
    <col min="15" max="15" width="7.88671875" style="4" customWidth="1"/>
    <col min="16" max="16" width="5.33203125" style="4" customWidth="1"/>
    <col min="17" max="17" width="5" style="4" customWidth="1"/>
    <col min="18" max="18" width="19.88671875" style="4" customWidth="1"/>
    <col min="19" max="19" width="22.88671875" style="4" bestFit="1" customWidth="1"/>
    <col min="20" max="16384" width="9.109375" style="4"/>
  </cols>
  <sheetData>
    <row r="1" spans="1:17" s="5" customFormat="1" ht="13.8">
      <c r="I1" s="6"/>
      <c r="M1" s="239" t="s">
        <v>104</v>
      </c>
      <c r="N1" s="239"/>
      <c r="O1" s="239"/>
      <c r="P1" s="239"/>
      <c r="Q1" s="239"/>
    </row>
    <row r="2" spans="1:17" s="5" customFormat="1" ht="13.8">
      <c r="I2" s="6"/>
      <c r="M2" s="239" t="s">
        <v>107</v>
      </c>
      <c r="N2" s="239"/>
      <c r="O2" s="239"/>
      <c r="P2" s="239"/>
      <c r="Q2" s="239"/>
    </row>
    <row r="3" spans="1:17" s="5" customFormat="1" ht="13.8">
      <c r="I3" s="6"/>
    </row>
    <row r="4" spans="1:17" s="5" customFormat="1">
      <c r="I4" s="6"/>
      <c r="Q4" s="86"/>
    </row>
    <row r="5" spans="1:17" s="5" customFormat="1" ht="15.6">
      <c r="A5" s="8"/>
      <c r="B5" s="8" t="str">
        <f>'Marche à suivre'!A7</f>
        <v>Mesures de soutien COVID-19 dans le secteur de la culture</v>
      </c>
      <c r="I5" s="6"/>
    </row>
    <row r="6" spans="1:17" s="5" customFormat="1" ht="15.6">
      <c r="A6" s="8"/>
      <c r="B6" s="8" t="str">
        <f>'Marche à suivre'!A8</f>
        <v>Indemnisation des pertes financières pour les entreprises culturelles du périmètre élargi du canton de Genève, pour la période du 1er mars au 25 septembre 2020</v>
      </c>
      <c r="I6" s="6"/>
    </row>
    <row r="7" spans="1:17" s="34" customFormat="1" ht="13.2">
      <c r="A7" s="38"/>
    </row>
    <row r="8" spans="1:17" s="34" customFormat="1" ht="13.8" thickBot="1">
      <c r="A8" s="38"/>
    </row>
    <row r="9" spans="1:17" s="34" customFormat="1" ht="21" thickBot="1">
      <c r="A9" s="38"/>
      <c r="B9" s="43" t="s">
        <v>25</v>
      </c>
      <c r="L9" s="105" t="s">
        <v>162</v>
      </c>
      <c r="M9" s="106"/>
      <c r="N9" s="107" t="s">
        <v>158</v>
      </c>
      <c r="O9" s="108" t="str">
        <f>IF(Demande!L14="","",Demande!L14)</f>
        <v/>
      </c>
      <c r="P9" s="99"/>
    </row>
    <row r="10" spans="1:17" s="34" customFormat="1" ht="13.2">
      <c r="A10" s="38"/>
    </row>
    <row r="11" spans="1:17" s="34" customFormat="1" ht="15">
      <c r="A11" s="38"/>
      <c r="B11" s="35" t="s">
        <v>67</v>
      </c>
    </row>
    <row r="12" spans="1:17" s="20" customFormat="1" ht="29.25" customHeight="1">
      <c r="C12" s="23" t="s">
        <v>30</v>
      </c>
      <c r="D12" s="44" t="s">
        <v>68</v>
      </c>
    </row>
    <row r="13" spans="1:17" s="20" customFormat="1" ht="29.25" customHeight="1">
      <c r="C13" s="23" t="s">
        <v>31</v>
      </c>
      <c r="D13" s="44" t="s">
        <v>244</v>
      </c>
    </row>
    <row r="14" spans="1:17" s="20" customFormat="1" ht="29.25" customHeight="1">
      <c r="C14" s="23" t="s">
        <v>36</v>
      </c>
      <c r="D14" s="44" t="s">
        <v>243</v>
      </c>
    </row>
    <row r="15" spans="1:17" s="20" customFormat="1" ht="6" customHeight="1">
      <c r="B15" s="23"/>
      <c r="D15" s="44"/>
    </row>
    <row r="16" spans="1:17" s="34" customFormat="1" ht="13.2">
      <c r="A16" s="38"/>
    </row>
    <row r="17" spans="1:16" s="46" customFormat="1" ht="22.5" customHeight="1">
      <c r="A17" s="45"/>
      <c r="B17" s="44" t="s">
        <v>69</v>
      </c>
      <c r="D17" s="44"/>
      <c r="E17" s="44"/>
      <c r="G17" s="148"/>
      <c r="I17" s="282"/>
      <c r="J17" s="282"/>
      <c r="K17" s="34"/>
      <c r="L17" s="34"/>
      <c r="M17" s="34"/>
    </row>
    <row r="18" spans="1:16" s="34" customFormat="1" ht="13.2">
      <c r="A18" s="38"/>
      <c r="B18" s="47"/>
      <c r="D18" s="47"/>
      <c r="E18" s="47"/>
      <c r="G18" s="48" t="s">
        <v>70</v>
      </c>
      <c r="H18" s="47"/>
      <c r="I18" s="70" t="s">
        <v>86</v>
      </c>
    </row>
    <row r="19" spans="1:16" s="34" customFormat="1" ht="13.2">
      <c r="A19" s="38"/>
    </row>
    <row r="20" spans="1:16" s="34" customFormat="1" ht="13.2">
      <c r="A20" s="38"/>
    </row>
    <row r="21" spans="1:16" s="34" customFormat="1" ht="15">
      <c r="A21" s="38"/>
      <c r="B21" s="35" t="s">
        <v>26</v>
      </c>
    </row>
    <row r="22" spans="1:16" s="34" customFormat="1" ht="13.2">
      <c r="A22" s="38"/>
      <c r="B22" s="49" t="s">
        <v>71</v>
      </c>
    </row>
    <row r="23" spans="1:16" s="34" customFormat="1" ht="13.2">
      <c r="A23" s="38"/>
      <c r="B23" s="49"/>
    </row>
    <row r="24" spans="1:16" s="34" customFormat="1" ht="57.75" customHeight="1">
      <c r="A24" s="38"/>
      <c r="D24" s="281" t="str">
        <f>IF(Demande!A1&gt;0,"Veuillez remplir tous les champs obligatoires","")</f>
        <v>Veuillez remplir tous les champs obligatoires</v>
      </c>
      <c r="E24" s="281"/>
      <c r="F24" s="281"/>
      <c r="G24" s="281"/>
      <c r="I24" s="281" t="str">
        <f>IF(Demande!A1&gt;0,"Veuillez remplir tous les champs obligatoires","")</f>
        <v>Veuillez remplir tous les champs obligatoires</v>
      </c>
      <c r="J24" s="281"/>
      <c r="K24" s="281"/>
      <c r="L24" s="281"/>
      <c r="M24" s="281"/>
      <c r="N24" s="281"/>
    </row>
    <row r="25" spans="1:16" s="34" customFormat="1" ht="13.2">
      <c r="A25" s="38"/>
      <c r="D25" s="49" t="s">
        <v>27</v>
      </c>
      <c r="I25" s="49" t="s">
        <v>28</v>
      </c>
    </row>
    <row r="26" spans="1:16" s="34" customFormat="1" ht="13.2">
      <c r="A26" s="38"/>
    </row>
    <row r="27" spans="1:16" s="34" customFormat="1" ht="13.8" thickBot="1">
      <c r="A27" s="38"/>
    </row>
    <row r="28" spans="1:16" s="34" customFormat="1" ht="39.75" customHeight="1">
      <c r="A28" s="38"/>
      <c r="C28" s="283" t="s">
        <v>72</v>
      </c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5"/>
    </row>
    <row r="29" spans="1:16" s="52" customFormat="1" ht="30" customHeight="1">
      <c r="A29" s="50"/>
      <c r="B29" s="51"/>
      <c r="C29" s="286" t="s">
        <v>73</v>
      </c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8"/>
    </row>
    <row r="30" spans="1:16" s="34" customFormat="1" ht="30" customHeight="1">
      <c r="A30" s="38"/>
      <c r="C30" s="53"/>
      <c r="D30" s="54" t="s">
        <v>30</v>
      </c>
      <c r="E30" s="289" t="s">
        <v>74</v>
      </c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90"/>
    </row>
    <row r="31" spans="1:16" s="34" customFormat="1" ht="16.8">
      <c r="A31" s="38"/>
      <c r="C31" s="55"/>
      <c r="D31" s="23"/>
      <c r="E31" s="291" t="s">
        <v>75</v>
      </c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2"/>
    </row>
    <row r="32" spans="1:16" s="34" customFormat="1" ht="46.5" customHeight="1">
      <c r="A32" s="38"/>
      <c r="C32" s="55"/>
      <c r="D32" s="23" t="s">
        <v>31</v>
      </c>
      <c r="E32" s="240" t="s">
        <v>76</v>
      </c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93"/>
    </row>
    <row r="33" spans="1:16" s="34" customFormat="1" ht="16.8">
      <c r="A33" s="38"/>
      <c r="C33" s="55"/>
      <c r="D33" s="23" t="s">
        <v>36</v>
      </c>
      <c r="E33" s="240" t="s">
        <v>77</v>
      </c>
      <c r="F33" s="240"/>
      <c r="G33" s="240"/>
      <c r="H33" s="240"/>
      <c r="I33" s="56"/>
      <c r="J33" s="56"/>
      <c r="K33" s="56"/>
      <c r="L33" s="56"/>
      <c r="M33" s="56"/>
      <c r="N33" s="57" t="s">
        <v>78</v>
      </c>
      <c r="O33" s="56"/>
      <c r="P33" s="58"/>
    </row>
    <row r="34" spans="1:16" s="34" customFormat="1" ht="4.5" customHeight="1">
      <c r="A34" s="38"/>
      <c r="C34" s="55"/>
      <c r="D34" s="23"/>
      <c r="E34" s="56"/>
      <c r="F34" s="56"/>
      <c r="G34" s="56"/>
      <c r="H34" s="56"/>
      <c r="I34" s="56"/>
      <c r="J34" s="56"/>
      <c r="K34" s="56"/>
      <c r="L34" s="56"/>
      <c r="M34" s="56"/>
      <c r="O34" s="56"/>
      <c r="P34" s="58"/>
    </row>
    <row r="35" spans="1:16" s="34" customFormat="1" ht="16.8">
      <c r="A35" s="38"/>
      <c r="B35" s="37"/>
      <c r="C35" s="60"/>
      <c r="D35" s="88">
        <v>3.1</v>
      </c>
      <c r="E35" s="88" t="s">
        <v>109</v>
      </c>
      <c r="F35" s="36"/>
      <c r="H35" s="36"/>
      <c r="I35" s="36"/>
      <c r="N35" s="59" t="s">
        <v>79</v>
      </c>
      <c r="P35" s="61"/>
    </row>
    <row r="36" spans="1:16" s="34" customFormat="1" ht="6.75" customHeight="1">
      <c r="A36" s="38"/>
      <c r="B36" s="37"/>
      <c r="C36" s="60"/>
      <c r="E36" s="36"/>
      <c r="F36" s="36"/>
      <c r="H36" s="36"/>
      <c r="I36" s="36"/>
      <c r="P36" s="61"/>
    </row>
    <row r="37" spans="1:16" s="34" customFormat="1" ht="16.8">
      <c r="A37" s="38"/>
      <c r="B37" s="37"/>
      <c r="C37" s="60"/>
      <c r="D37" s="36" t="s">
        <v>2</v>
      </c>
      <c r="E37" s="36" t="s">
        <v>222</v>
      </c>
      <c r="H37" s="36"/>
      <c r="I37" s="36"/>
      <c r="P37" s="61"/>
    </row>
    <row r="38" spans="1:16" s="34" customFormat="1" ht="16.8">
      <c r="A38" s="38"/>
      <c r="B38" s="37"/>
      <c r="C38" s="60"/>
      <c r="D38" s="36"/>
      <c r="E38" s="36" t="s">
        <v>223</v>
      </c>
      <c r="H38" s="36"/>
      <c r="I38" s="36"/>
      <c r="N38" s="84"/>
      <c r="P38" s="61"/>
    </row>
    <row r="39" spans="1:16" s="34" customFormat="1" ht="6.75" customHeight="1">
      <c r="A39" s="38"/>
      <c r="B39" s="37"/>
      <c r="C39" s="60"/>
      <c r="D39" s="36"/>
      <c r="E39" s="36"/>
      <c r="H39" s="36"/>
      <c r="I39" s="36"/>
      <c r="P39" s="61"/>
    </row>
    <row r="40" spans="1:16" s="34" customFormat="1" ht="15">
      <c r="A40" s="38"/>
      <c r="C40" s="60"/>
      <c r="D40" s="36" t="s">
        <v>2</v>
      </c>
      <c r="E40" s="36" t="s">
        <v>151</v>
      </c>
      <c r="N40" s="84"/>
      <c r="P40" s="61"/>
    </row>
    <row r="41" spans="1:16" s="34" customFormat="1" ht="15">
      <c r="A41" s="38"/>
      <c r="C41" s="60"/>
      <c r="D41" s="36"/>
      <c r="E41" s="36" t="s">
        <v>152</v>
      </c>
      <c r="N41" s="95"/>
      <c r="P41" s="61"/>
    </row>
    <row r="42" spans="1:16" s="34" customFormat="1" ht="6.75" customHeight="1">
      <c r="A42" s="38"/>
      <c r="B42" s="37"/>
      <c r="C42" s="60"/>
      <c r="D42" s="36"/>
      <c r="E42" s="36"/>
      <c r="H42" s="36"/>
      <c r="I42" s="36"/>
      <c r="P42" s="61"/>
    </row>
    <row r="43" spans="1:16" s="34" customFormat="1" ht="16.8">
      <c r="A43" s="38"/>
      <c r="B43" s="37"/>
      <c r="C43" s="60"/>
      <c r="D43" s="88">
        <v>3.2</v>
      </c>
      <c r="E43" s="88" t="s">
        <v>108</v>
      </c>
      <c r="F43" s="36"/>
      <c r="H43" s="36"/>
      <c r="I43" s="36"/>
      <c r="P43" s="61"/>
    </row>
    <row r="44" spans="1:16" s="34" customFormat="1" ht="6.75" customHeight="1">
      <c r="A44" s="38"/>
      <c r="B44" s="37"/>
      <c r="C44" s="60"/>
      <c r="E44" s="36"/>
      <c r="F44" s="36"/>
      <c r="H44" s="36"/>
      <c r="I44" s="36"/>
      <c r="P44" s="61"/>
    </row>
    <row r="45" spans="1:16" s="34" customFormat="1" ht="15">
      <c r="A45" s="38"/>
      <c r="C45" s="60"/>
      <c r="D45" s="36" t="s">
        <v>2</v>
      </c>
      <c r="E45" s="36" t="s">
        <v>101</v>
      </c>
      <c r="H45" s="36"/>
      <c r="I45" s="36"/>
      <c r="P45" s="61"/>
    </row>
    <row r="46" spans="1:16" s="34" customFormat="1" ht="6.75" customHeight="1">
      <c r="A46" s="38"/>
      <c r="B46" s="37"/>
      <c r="C46" s="60"/>
      <c r="D46" s="36"/>
      <c r="E46" s="36"/>
      <c r="H46" s="36"/>
      <c r="I46" s="36"/>
      <c r="P46" s="61"/>
    </row>
    <row r="47" spans="1:16" s="34" customFormat="1" ht="15">
      <c r="A47" s="38"/>
      <c r="B47" s="62"/>
      <c r="C47" s="60"/>
      <c r="E47" s="36" t="s">
        <v>2</v>
      </c>
      <c r="G47" s="36" t="str">
        <f>Demande!C133</f>
        <v>Réduction de l'horaire de travail des employé.e.s ("RHT")</v>
      </c>
      <c r="H47" s="36"/>
      <c r="I47" s="36"/>
      <c r="N47" s="84"/>
      <c r="P47" s="61"/>
    </row>
    <row r="48" spans="1:16" s="34" customFormat="1" ht="6.75" customHeight="1">
      <c r="A48" s="38"/>
      <c r="B48" s="37"/>
      <c r="C48" s="60"/>
      <c r="D48" s="36"/>
      <c r="E48" s="36"/>
      <c r="H48" s="36"/>
      <c r="I48" s="36"/>
      <c r="P48" s="61"/>
    </row>
    <row r="49" spans="1:16" s="34" customFormat="1" ht="15">
      <c r="A49" s="38"/>
      <c r="B49" s="62"/>
      <c r="C49" s="60"/>
      <c r="E49" s="36" t="s">
        <v>2</v>
      </c>
      <c r="G49" s="36" t="str">
        <f>Demande!C144</f>
        <v>Assurance privée</v>
      </c>
      <c r="H49" s="36"/>
      <c r="I49" s="36"/>
      <c r="N49" s="84"/>
      <c r="P49" s="61"/>
    </row>
    <row r="50" spans="1:16" s="34" customFormat="1" ht="6.75" customHeight="1">
      <c r="A50" s="38"/>
      <c r="B50" s="37"/>
      <c r="C50" s="60"/>
      <c r="D50" s="36"/>
      <c r="E50" s="36"/>
      <c r="H50" s="36"/>
      <c r="I50" s="36"/>
      <c r="P50" s="61"/>
    </row>
    <row r="51" spans="1:16" s="34" customFormat="1" ht="15">
      <c r="A51" s="38"/>
      <c r="B51" s="62"/>
      <c r="C51" s="60"/>
      <c r="E51" s="36" t="s">
        <v>2</v>
      </c>
      <c r="G51" s="36" t="str">
        <f>Demande!C159</f>
        <v>Autres indemnités</v>
      </c>
      <c r="H51" s="36"/>
      <c r="I51" s="36"/>
      <c r="N51" s="84"/>
      <c r="P51" s="61"/>
    </row>
    <row r="52" spans="1:16" s="34" customFormat="1" ht="6.75" customHeight="1">
      <c r="A52" s="38"/>
      <c r="B52" s="37"/>
      <c r="C52" s="60"/>
      <c r="D52" s="36"/>
      <c r="E52" s="36"/>
      <c r="H52" s="36"/>
      <c r="I52" s="36"/>
      <c r="P52" s="61"/>
    </row>
    <row r="53" spans="1:16" s="34" customFormat="1" ht="34.5" customHeight="1">
      <c r="A53" s="38"/>
      <c r="C53" s="60"/>
      <c r="D53" s="90" t="s">
        <v>2</v>
      </c>
      <c r="E53" s="294" t="s">
        <v>245</v>
      </c>
      <c r="F53" s="294"/>
      <c r="G53" s="294"/>
      <c r="H53" s="294"/>
      <c r="I53" s="294"/>
      <c r="J53" s="294"/>
      <c r="K53" s="294"/>
      <c r="P53" s="61"/>
    </row>
    <row r="54" spans="1:16" s="34" customFormat="1" ht="16.8">
      <c r="A54" s="38"/>
      <c r="B54" s="37"/>
      <c r="C54" s="60"/>
      <c r="D54" s="91" t="s">
        <v>48</v>
      </c>
      <c r="E54" s="295" t="s">
        <v>153</v>
      </c>
      <c r="F54" s="296"/>
      <c r="G54" s="296"/>
      <c r="H54" s="296"/>
      <c r="I54" s="296"/>
      <c r="J54" s="296"/>
      <c r="K54" s="296"/>
      <c r="N54" s="84"/>
      <c r="P54" s="61"/>
    </row>
    <row r="55" spans="1:16" s="34" customFormat="1" ht="6" customHeight="1">
      <c r="A55" s="38"/>
      <c r="B55" s="37"/>
      <c r="C55" s="60"/>
      <c r="D55" s="36"/>
      <c r="E55" s="149"/>
      <c r="F55" s="150"/>
      <c r="G55" s="150"/>
      <c r="H55" s="150"/>
      <c r="I55" s="150"/>
      <c r="J55" s="150"/>
      <c r="K55" s="150"/>
      <c r="P55" s="61"/>
    </row>
    <row r="56" spans="1:16" s="34" customFormat="1" ht="16.8">
      <c r="A56" s="38"/>
      <c r="B56" s="37"/>
      <c r="C56" s="60"/>
      <c r="D56" s="91" t="s">
        <v>48</v>
      </c>
      <c r="E56" s="295" t="s">
        <v>111</v>
      </c>
      <c r="F56" s="296"/>
      <c r="G56" s="296"/>
      <c r="H56" s="296"/>
      <c r="I56" s="296"/>
      <c r="J56" s="296"/>
      <c r="K56" s="296"/>
      <c r="N56" s="84"/>
      <c r="P56" s="61"/>
    </row>
    <row r="57" spans="1:16" s="34" customFormat="1" ht="32.25" customHeight="1">
      <c r="A57" s="38"/>
      <c r="B57" s="37"/>
      <c r="C57" s="60"/>
      <c r="D57" s="36"/>
      <c r="E57" s="296" t="s">
        <v>197</v>
      </c>
      <c r="F57" s="296"/>
      <c r="G57" s="296"/>
      <c r="H57" s="296"/>
      <c r="I57" s="296"/>
      <c r="J57" s="296"/>
      <c r="K57" s="296"/>
      <c r="P57" s="61"/>
    </row>
    <row r="58" spans="1:16" s="34" customFormat="1" ht="6.75" customHeight="1">
      <c r="A58" s="38"/>
      <c r="B58" s="37"/>
      <c r="C58" s="60"/>
      <c r="D58" s="36"/>
      <c r="E58" s="36"/>
      <c r="H58" s="36"/>
      <c r="I58" s="36"/>
      <c r="P58" s="61"/>
    </row>
    <row r="59" spans="1:16" s="34" customFormat="1" ht="16.8">
      <c r="A59" s="38"/>
      <c r="B59" s="37"/>
      <c r="C59" s="60"/>
      <c r="D59" s="36" t="s">
        <v>2</v>
      </c>
      <c r="E59" s="36" t="s">
        <v>154</v>
      </c>
      <c r="H59" s="36"/>
      <c r="I59" s="36"/>
      <c r="N59" s="84"/>
      <c r="P59" s="61"/>
    </row>
    <row r="60" spans="1:16" s="34" customFormat="1" ht="6.75" customHeight="1">
      <c r="A60" s="38"/>
      <c r="B60" s="37"/>
      <c r="C60" s="60"/>
      <c r="D60" s="36"/>
      <c r="E60" s="36"/>
      <c r="H60" s="36"/>
      <c r="I60" s="36"/>
      <c r="P60" s="61"/>
    </row>
    <row r="61" spans="1:16" s="34" customFormat="1" ht="15">
      <c r="A61" s="38"/>
      <c r="C61" s="60"/>
      <c r="D61" s="36" t="s">
        <v>2</v>
      </c>
      <c r="E61" s="2" t="s">
        <v>155</v>
      </c>
      <c r="F61"/>
      <c r="G61"/>
      <c r="N61" s="84"/>
      <c r="P61" s="61"/>
    </row>
    <row r="62" spans="1:16" s="34" customFormat="1" ht="15">
      <c r="A62" s="38"/>
      <c r="C62" s="60"/>
      <c r="D62" s="36"/>
      <c r="E62" s="3" t="s">
        <v>156</v>
      </c>
      <c r="F62"/>
      <c r="G62"/>
      <c r="P62" s="61"/>
    </row>
    <row r="63" spans="1:16" s="34" customFormat="1" ht="15.6">
      <c r="A63" s="38"/>
      <c r="C63" s="60"/>
      <c r="D63" s="36"/>
      <c r="E63" s="96" t="s">
        <v>157</v>
      </c>
      <c r="F63"/>
      <c r="G63"/>
      <c r="P63" s="61"/>
    </row>
    <row r="64" spans="1:16" s="34" customFormat="1" ht="4.5" customHeight="1">
      <c r="A64" s="38"/>
      <c r="C64" s="60"/>
      <c r="D64" s="36"/>
      <c r="E64" s="96"/>
      <c r="F64"/>
      <c r="G64"/>
      <c r="P64" s="61"/>
    </row>
    <row r="65" spans="1:16" s="34" customFormat="1" ht="15">
      <c r="A65" s="38"/>
      <c r="C65" s="60"/>
      <c r="D65" s="36" t="s">
        <v>2</v>
      </c>
      <c r="E65" s="2" t="s">
        <v>224</v>
      </c>
      <c r="F65"/>
      <c r="G65"/>
      <c r="N65" s="84"/>
      <c r="P65" s="61"/>
    </row>
    <row r="66" spans="1:16" s="34" customFormat="1" ht="6.75" customHeight="1">
      <c r="A66" s="38"/>
      <c r="B66" s="37"/>
      <c r="C66" s="60"/>
      <c r="D66" s="36"/>
      <c r="E66" s="36"/>
      <c r="H66" s="36"/>
      <c r="I66" s="36"/>
      <c r="P66" s="61"/>
    </row>
    <row r="67" spans="1:16" ht="15.6">
      <c r="C67" s="63"/>
      <c r="D67" s="36" t="s">
        <v>2</v>
      </c>
      <c r="E67" s="36" t="s">
        <v>80</v>
      </c>
      <c r="G67" s="279"/>
      <c r="H67" s="280"/>
      <c r="I67" s="280"/>
      <c r="J67" s="280"/>
      <c r="K67" s="280"/>
      <c r="N67" s="84"/>
      <c r="P67" s="64"/>
    </row>
    <row r="68" spans="1:16" ht="15.6">
      <c r="C68" s="63"/>
      <c r="D68" s="36"/>
      <c r="E68" s="36"/>
      <c r="G68" s="49" t="s">
        <v>81</v>
      </c>
      <c r="P68" s="64"/>
    </row>
    <row r="69" spans="1:16" s="34" customFormat="1" ht="6.75" customHeight="1" thickBot="1">
      <c r="A69" s="38"/>
      <c r="B69" s="37"/>
      <c r="C69" s="65"/>
      <c r="D69" s="66"/>
      <c r="E69" s="67"/>
      <c r="F69" s="67"/>
      <c r="G69" s="66"/>
      <c r="H69" s="67"/>
      <c r="I69" s="67"/>
      <c r="J69" s="66"/>
      <c r="K69" s="66"/>
      <c r="L69" s="66"/>
      <c r="M69" s="66"/>
      <c r="N69" s="66"/>
      <c r="O69" s="66"/>
      <c r="P69" s="68"/>
    </row>
    <row r="79" spans="1:16" ht="15.6">
      <c r="E79" s="3"/>
      <c r="F79"/>
      <c r="G79"/>
    </row>
    <row r="80" spans="1:16" ht="15.6">
      <c r="E80" s="3"/>
      <c r="F80"/>
      <c r="G80"/>
    </row>
  </sheetData>
  <sheetProtection algorithmName="SHA-512" hashValue="o/upVFS+WzwoUSa1DDBvjpA74HEvo/P3BxWl2E1hwZaniFhK2g2Rj6mF2RIKu0dOU49ysD0WpjvH2+63NTAjtQ==" saltValue="LXs08MexcDzE12PNIb3VgA==" spinCount="100000" sheet="1" selectLockedCells="1"/>
  <dataConsolidate/>
  <mergeCells count="16">
    <mergeCell ref="M1:Q1"/>
    <mergeCell ref="M2:Q2"/>
    <mergeCell ref="G67:K67"/>
    <mergeCell ref="D24:G24"/>
    <mergeCell ref="I17:J17"/>
    <mergeCell ref="I24:N24"/>
    <mergeCell ref="C28:P28"/>
    <mergeCell ref="C29:P29"/>
    <mergeCell ref="E30:P30"/>
    <mergeCell ref="E31:P31"/>
    <mergeCell ref="E32:P32"/>
    <mergeCell ref="E33:H33"/>
    <mergeCell ref="E53:K53"/>
    <mergeCell ref="E54:K54"/>
    <mergeCell ref="E56:K56"/>
    <mergeCell ref="E57:K57"/>
  </mergeCells>
  <dataValidations count="2">
    <dataValidation type="custom" allowBlank="1" showInputMessage="1" showErrorMessage="1" errorTitle="Choix" error="Tapez x si applicable_x000a_sinon laisser vide _x000a_(touche Suppr. / Delete)" sqref="N47 N49 N51 N38:N41 N56 N54 N58:N68" xr:uid="{7878C6B7-464A-4071-8BE1-7670B75F8FD8}">
      <formula1>OR(N38="x",N38="X")</formula1>
    </dataValidation>
    <dataValidation type="date" allowBlank="1" showInputMessage="1" showErrorMessage="1" errorTitle="Date" error="Date de la demande doit être_x000a_- postérieure au 21 mars 2020_x000a_- antérieure au 20 mai 2020" sqref="I17:J17" xr:uid="{E82CE797-E4E0-4796-83BE-DA5C4A0B396D}">
      <formula1>1</formula1>
      <formula2>47484</formula2>
    </dataValidation>
  </dataValidations>
  <hyperlinks>
    <hyperlink ref="C29:P29" r:id="rId1" display=" culture.occs@etat.ge.ch" xr:uid="{BD59968C-65BC-44B7-A2CB-2D5BFFBEC0EC}"/>
    <hyperlink ref="M1" location="'Marche à suivre'!A1" display="Aller à la Marche à suivre" xr:uid="{86A68587-EC69-4461-B59B-5D5CCF85CEDE}"/>
    <hyperlink ref="M2" location="Demande!A1" display="Aller à la Demande" xr:uid="{B3C42867-A09A-4F50-8E8C-077EBAC1DD29}"/>
  </hyperlinks>
  <pageMargins left="0.70866141732283472" right="0.70866141732283472" top="0.74803149606299213" bottom="0.74803149606299213" header="0.31496062992125984" footer="0.31496062992125984"/>
  <pageSetup paperSize="9" scale="66" orientation="portrait" r:id="rId2"/>
  <headerFooter>
    <oddFooter>&amp;L&amp;F&amp;C&amp;A&amp;R&amp;P/&amp;N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0E9B3-0A71-4030-B75D-2AC875A04D9D}">
  <sheetPr codeName="Sheet6">
    <tabColor rgb="FFFF0000"/>
  </sheetPr>
  <dimension ref="A1:DA7"/>
  <sheetViews>
    <sheetView topLeftCell="CV1" workbookViewId="0">
      <selection activeCell="CW22" sqref="CW22"/>
    </sheetView>
  </sheetViews>
  <sheetFormatPr defaultColWidth="9.109375" defaultRowHeight="14.4"/>
  <cols>
    <col min="1" max="2" width="9.109375" style="114"/>
    <col min="3" max="3" width="13.6640625" style="114" bestFit="1" customWidth="1"/>
    <col min="4" max="4" width="30.5546875" style="114" bestFit="1" customWidth="1"/>
    <col min="5" max="8" width="30.5546875" style="114" customWidth="1"/>
    <col min="9" max="9" width="9.5546875" style="114" bestFit="1" customWidth="1"/>
    <col min="10" max="10" width="13.5546875" style="114" bestFit="1" customWidth="1"/>
    <col min="11" max="11" width="5.88671875" style="114" bestFit="1" customWidth="1"/>
    <col min="12" max="12" width="12.33203125" style="114" bestFit="1" customWidth="1"/>
    <col min="13" max="13" width="8.33203125" style="114" bestFit="1" customWidth="1"/>
    <col min="14" max="14" width="13.88671875" style="114" bestFit="1" customWidth="1"/>
    <col min="15" max="15" width="18.33203125" style="114" bestFit="1" customWidth="1"/>
    <col min="16" max="16" width="16" style="114" bestFit="1" customWidth="1"/>
    <col min="17" max="17" width="61.5546875" style="114" bestFit="1" customWidth="1"/>
    <col min="18" max="18" width="11.5546875" style="114" bestFit="1" customWidth="1"/>
    <col min="19" max="19" width="33.44140625" style="114" customWidth="1"/>
    <col min="20" max="20" width="16.88671875" style="114" bestFit="1" customWidth="1"/>
    <col min="21" max="21" width="24.5546875" style="114" customWidth="1"/>
    <col min="22" max="22" width="20.33203125" style="114" bestFit="1" customWidth="1"/>
    <col min="23" max="24" width="20.33203125" style="114" customWidth="1"/>
    <col min="25" max="25" width="22.6640625" style="114" bestFit="1" customWidth="1"/>
    <col min="26" max="26" width="12.33203125" style="114" bestFit="1" customWidth="1"/>
    <col min="27" max="30" width="9.109375" style="114"/>
    <col min="31" max="31" width="15.109375" style="114" bestFit="1" customWidth="1"/>
    <col min="32" max="32" width="9.88671875" style="114" bestFit="1" customWidth="1"/>
    <col min="33" max="33" width="12.33203125" style="114" bestFit="1" customWidth="1"/>
    <col min="34" max="34" width="8.33203125" style="114" bestFit="1" customWidth="1"/>
    <col min="35" max="35" width="67.88671875" style="114" bestFit="1" customWidth="1"/>
    <col min="36" max="36" width="20.109375" style="114" bestFit="1" customWidth="1"/>
    <col min="37" max="37" width="8.5546875" style="114" bestFit="1" customWidth="1"/>
    <col min="38" max="38" width="12.33203125" style="114" bestFit="1" customWidth="1"/>
    <col min="39" max="39" width="13.33203125" style="114" bestFit="1" customWidth="1"/>
    <col min="40" max="40" width="32.33203125" style="114" bestFit="1" customWidth="1"/>
    <col min="41" max="41" width="78.109375" style="114" bestFit="1" customWidth="1"/>
    <col min="42" max="42" width="78.109375" style="114" customWidth="1"/>
    <col min="43" max="43" width="111.44140625" style="114" bestFit="1" customWidth="1"/>
    <col min="44" max="44" width="15.5546875" style="114" bestFit="1" customWidth="1"/>
    <col min="45" max="45" width="46.33203125" style="114" bestFit="1" customWidth="1"/>
    <col min="46" max="46" width="44.6640625" style="114" bestFit="1" customWidth="1"/>
    <col min="47" max="47" width="96.5546875" style="114" bestFit="1" customWidth="1"/>
    <col min="48" max="48" width="15.5546875" style="114" bestFit="1" customWidth="1"/>
    <col min="49" max="49" width="46.33203125" style="114" bestFit="1" customWidth="1"/>
    <col min="50" max="50" width="44.6640625" style="114" bestFit="1" customWidth="1"/>
    <col min="51" max="51" width="50.33203125" style="114" bestFit="1" customWidth="1"/>
    <col min="52" max="52" width="60.5546875" style="114" bestFit="1" customWidth="1"/>
    <col min="53" max="53" width="34.33203125" style="114" bestFit="1" customWidth="1"/>
    <col min="54" max="54" width="19.88671875" style="114" bestFit="1" customWidth="1"/>
    <col min="55" max="55" width="15.5546875" style="114" bestFit="1" customWidth="1"/>
    <col min="56" max="56" width="46.33203125" style="114" bestFit="1" customWidth="1"/>
    <col min="57" max="57" width="44.6640625" style="114" bestFit="1" customWidth="1"/>
    <col min="58" max="58" width="50.33203125" style="114" bestFit="1" customWidth="1"/>
    <col min="59" max="59" width="60.5546875" style="114" bestFit="1" customWidth="1"/>
    <col min="60" max="60" width="36.44140625" style="114" bestFit="1" customWidth="1"/>
    <col min="61" max="61" width="36.88671875" style="114" bestFit="1" customWidth="1"/>
    <col min="62" max="62" width="125.88671875" style="114" bestFit="1" customWidth="1"/>
    <col min="63" max="63" width="73.44140625" style="114" bestFit="1" customWidth="1"/>
    <col min="64" max="64" width="181.88671875" style="114" bestFit="1" customWidth="1"/>
    <col min="65" max="65" width="20.109375" style="114" bestFit="1" customWidth="1"/>
    <col min="66" max="66" width="89.33203125" style="114" bestFit="1" customWidth="1"/>
    <col min="67" max="68" width="89.33203125" style="114" customWidth="1"/>
    <col min="69" max="69" width="102" style="114" bestFit="1" customWidth="1"/>
    <col min="70" max="70" width="94" style="114" bestFit="1" customWidth="1"/>
    <col min="71" max="88" width="19.33203125" style="114" customWidth="1"/>
    <col min="89" max="89" width="28.88671875" style="114" bestFit="1" customWidth="1"/>
    <col min="90" max="90" width="12.88671875" style="114" bestFit="1" customWidth="1"/>
    <col min="91" max="91" width="9.109375" style="114"/>
    <col min="92" max="92" width="10.44140625" style="114" bestFit="1" customWidth="1"/>
    <col min="93" max="93" width="50.109375" style="114" bestFit="1" customWidth="1"/>
    <col min="94" max="94" width="64.109375" style="114" customWidth="1"/>
    <col min="95" max="95" width="61.88671875" style="114" customWidth="1"/>
    <col min="96" max="96" width="24.109375" style="114" customWidth="1"/>
    <col min="97" max="97" width="25" style="114" customWidth="1"/>
    <col min="98" max="98" width="77.5546875" style="114" customWidth="1"/>
    <col min="99" max="99" width="67.33203125" style="114" customWidth="1"/>
    <col min="100" max="100" width="43.44140625" style="114" bestFit="1" customWidth="1"/>
    <col min="101" max="101" width="75.5546875" style="114" bestFit="1" customWidth="1"/>
    <col min="102" max="16384" width="9.109375" style="114"/>
  </cols>
  <sheetData>
    <row r="1" spans="1:105" ht="15" thickBot="1">
      <c r="A1" s="114">
        <v>1</v>
      </c>
      <c r="B1" s="114">
        <v>2</v>
      </c>
      <c r="C1" s="114">
        <v>3</v>
      </c>
      <c r="D1" s="114">
        <v>4</v>
      </c>
      <c r="I1" s="114">
        <v>5</v>
      </c>
      <c r="J1" s="114">
        <v>6</v>
      </c>
      <c r="K1" s="114">
        <v>7</v>
      </c>
      <c r="L1" s="114">
        <v>8</v>
      </c>
      <c r="M1" s="114">
        <v>9</v>
      </c>
      <c r="N1" s="114">
        <v>10</v>
      </c>
      <c r="O1" s="114">
        <v>11</v>
      </c>
      <c r="P1" s="114">
        <v>12</v>
      </c>
      <c r="Q1" s="114">
        <v>13</v>
      </c>
      <c r="R1" s="114">
        <v>14</v>
      </c>
      <c r="S1" s="114">
        <v>15</v>
      </c>
      <c r="T1" s="114">
        <v>16</v>
      </c>
      <c r="U1" s="114">
        <v>17</v>
      </c>
      <c r="V1" s="114">
        <v>18</v>
      </c>
      <c r="Y1" s="114">
        <v>19</v>
      </c>
      <c r="Z1" s="114">
        <v>20</v>
      </c>
      <c r="AA1" s="114">
        <v>21</v>
      </c>
      <c r="AB1" s="114">
        <v>22</v>
      </c>
      <c r="AE1" s="114">
        <v>23</v>
      </c>
      <c r="AF1" s="114">
        <v>24</v>
      </c>
      <c r="AG1" s="114">
        <v>28</v>
      </c>
      <c r="AH1" s="114">
        <v>29</v>
      </c>
      <c r="AI1" s="114">
        <v>30</v>
      </c>
      <c r="AJ1" s="114">
        <v>31</v>
      </c>
      <c r="AK1" s="114">
        <v>32</v>
      </c>
      <c r="AL1" s="114">
        <v>33</v>
      </c>
      <c r="AM1" s="114">
        <v>34</v>
      </c>
      <c r="AO1" s="114">
        <v>36</v>
      </c>
      <c r="AQ1" s="114">
        <v>37</v>
      </c>
      <c r="AR1" s="114">
        <v>38</v>
      </c>
      <c r="AS1" s="114">
        <v>39</v>
      </c>
      <c r="AT1" s="114">
        <v>40</v>
      </c>
      <c r="AU1" s="114">
        <v>47</v>
      </c>
      <c r="AV1" s="114">
        <v>48</v>
      </c>
      <c r="AW1" s="114">
        <v>49</v>
      </c>
      <c r="AX1" s="114">
        <v>50</v>
      </c>
      <c r="AY1" s="114">
        <v>51</v>
      </c>
      <c r="AZ1" s="114">
        <v>52</v>
      </c>
      <c r="BA1" s="114">
        <v>53</v>
      </c>
      <c r="BB1" s="114">
        <v>54</v>
      </c>
      <c r="BC1" s="114">
        <v>55</v>
      </c>
      <c r="BD1" s="114">
        <v>56</v>
      </c>
      <c r="BE1" s="114">
        <v>57</v>
      </c>
      <c r="BF1" s="114">
        <v>58</v>
      </c>
      <c r="BG1" s="114">
        <v>59</v>
      </c>
      <c r="BH1" s="114">
        <v>60</v>
      </c>
      <c r="BI1" s="114">
        <v>61</v>
      </c>
      <c r="BJ1" s="114">
        <v>62</v>
      </c>
      <c r="BK1" s="114">
        <v>63</v>
      </c>
      <c r="BL1" s="114">
        <v>64</v>
      </c>
      <c r="BM1" s="114">
        <v>65</v>
      </c>
      <c r="BN1" s="114">
        <v>66</v>
      </c>
      <c r="BQ1" s="114">
        <v>67</v>
      </c>
      <c r="BR1" s="114">
        <v>68</v>
      </c>
      <c r="CL1" s="114">
        <v>69</v>
      </c>
      <c r="CM1" s="114">
        <v>70</v>
      </c>
      <c r="CN1" s="114">
        <v>71</v>
      </c>
      <c r="CO1" s="114">
        <v>72</v>
      </c>
      <c r="CP1" s="114">
        <v>73</v>
      </c>
      <c r="CQ1" s="114">
        <v>74</v>
      </c>
      <c r="CR1" s="114">
        <v>76</v>
      </c>
      <c r="CS1" s="114">
        <v>77</v>
      </c>
      <c r="CT1" s="114">
        <v>78</v>
      </c>
      <c r="CU1" s="114">
        <v>79</v>
      </c>
      <c r="CV1" s="114">
        <v>80</v>
      </c>
      <c r="CW1" s="114">
        <v>81</v>
      </c>
      <c r="CX1" s="114">
        <v>82</v>
      </c>
    </row>
    <row r="2" spans="1:105" s="116" customFormat="1" ht="16.2" thickBot="1">
      <c r="C2" s="115"/>
      <c r="D2" s="297" t="s">
        <v>3</v>
      </c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8"/>
      <c r="AC2" s="133"/>
      <c r="AD2" s="133"/>
      <c r="AE2" s="309" t="s">
        <v>6</v>
      </c>
      <c r="AF2" s="310"/>
      <c r="AG2" s="310"/>
      <c r="AH2" s="311"/>
      <c r="AI2" s="309" t="s">
        <v>8</v>
      </c>
      <c r="AJ2" s="310"/>
      <c r="AK2" s="310"/>
      <c r="AL2" s="310"/>
      <c r="AM2" s="310"/>
      <c r="AN2" s="310"/>
      <c r="AO2" s="311"/>
      <c r="AP2" s="137"/>
      <c r="AQ2" s="312" t="s">
        <v>83</v>
      </c>
      <c r="AR2" s="313"/>
      <c r="AS2" s="313"/>
      <c r="AT2" s="313"/>
      <c r="AU2" s="313"/>
      <c r="AV2" s="313"/>
      <c r="AW2" s="313"/>
      <c r="AX2" s="313"/>
      <c r="AY2" s="313"/>
      <c r="AZ2" s="313"/>
      <c r="BA2" s="313"/>
      <c r="BB2" s="313"/>
      <c r="BC2" s="313"/>
      <c r="BD2" s="313"/>
      <c r="BE2" s="313"/>
      <c r="BF2" s="313"/>
      <c r="BG2" s="314"/>
      <c r="BH2" s="315" t="s">
        <v>11</v>
      </c>
      <c r="BI2" s="316"/>
      <c r="BJ2" s="316"/>
      <c r="BK2" s="316"/>
      <c r="BL2" s="316"/>
      <c r="BM2" s="316"/>
      <c r="BN2" s="317"/>
      <c r="BO2" s="138"/>
      <c r="BP2" s="138"/>
      <c r="BQ2" s="315" t="s">
        <v>21</v>
      </c>
      <c r="BR2" s="316"/>
      <c r="BS2" s="316"/>
      <c r="BT2" s="316"/>
      <c r="BU2" s="316"/>
      <c r="BV2" s="316"/>
      <c r="BW2" s="316"/>
      <c r="BX2" s="316"/>
      <c r="BY2" s="316"/>
      <c r="BZ2" s="316"/>
      <c r="CA2" s="316"/>
      <c r="CB2" s="316"/>
      <c r="CC2" s="316"/>
      <c r="CD2" s="316"/>
      <c r="CE2" s="316"/>
      <c r="CF2" s="316"/>
      <c r="CG2" s="316"/>
      <c r="CH2" s="316"/>
      <c r="CI2" s="316"/>
      <c r="CJ2" s="316"/>
      <c r="CK2" s="316"/>
      <c r="CL2" s="317"/>
      <c r="CM2" s="297" t="s">
        <v>35</v>
      </c>
      <c r="CN2" s="298"/>
      <c r="CO2" s="297" t="s">
        <v>47</v>
      </c>
      <c r="CP2" s="299"/>
      <c r="CQ2" s="299"/>
      <c r="CR2" s="299"/>
      <c r="CS2" s="299"/>
      <c r="CT2" s="299"/>
      <c r="CU2" s="299"/>
      <c r="CV2" s="299"/>
      <c r="CW2" s="299"/>
      <c r="CX2" s="298"/>
    </row>
    <row r="3" spans="1:105" s="116" customFormat="1" ht="16.2" thickBot="1"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300" t="s">
        <v>55</v>
      </c>
      <c r="S3" s="301"/>
      <c r="T3" s="302" t="s">
        <v>164</v>
      </c>
      <c r="U3" s="303"/>
      <c r="V3" s="302" t="s">
        <v>60</v>
      </c>
      <c r="W3" s="304"/>
      <c r="X3" s="304"/>
      <c r="Y3" s="304"/>
      <c r="Z3" s="304"/>
      <c r="AA3" s="303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305" t="s">
        <v>84</v>
      </c>
      <c r="AR3" s="306"/>
      <c r="AS3" s="306"/>
      <c r="AT3" s="307"/>
      <c r="AU3" s="305" t="s">
        <v>92</v>
      </c>
      <c r="AV3" s="306"/>
      <c r="AW3" s="306"/>
      <c r="AX3" s="306"/>
      <c r="AY3" s="306"/>
      <c r="AZ3" s="307"/>
      <c r="BA3" s="300" t="s">
        <v>96</v>
      </c>
      <c r="BB3" s="308"/>
      <c r="BC3" s="308"/>
      <c r="BD3" s="308"/>
      <c r="BE3" s="308"/>
      <c r="BF3" s="308"/>
      <c r="BG3" s="301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318" t="s">
        <v>211</v>
      </c>
      <c r="BT3" s="318"/>
      <c r="BU3" s="318"/>
      <c r="BV3" s="318"/>
      <c r="BW3" s="318"/>
      <c r="BX3" s="318"/>
      <c r="BY3" s="318"/>
      <c r="BZ3" s="318"/>
      <c r="CA3" s="318"/>
      <c r="CB3" s="318"/>
      <c r="CC3" s="318"/>
      <c r="CD3" s="318"/>
      <c r="CE3" s="318"/>
      <c r="CF3" s="318"/>
      <c r="CG3" s="318"/>
      <c r="CH3" s="318"/>
      <c r="CI3" s="147"/>
      <c r="CJ3" s="147"/>
      <c r="CK3" s="147"/>
      <c r="CL3" s="115"/>
    </row>
    <row r="4" spans="1:105" s="116" customFormat="1" ht="16.5" customHeight="1" thickBot="1">
      <c r="C4" s="117" t="s">
        <v>160</v>
      </c>
      <c r="D4" s="118" t="s">
        <v>4</v>
      </c>
      <c r="E4" s="118" t="s">
        <v>221</v>
      </c>
      <c r="F4" s="118" t="s">
        <v>246</v>
      </c>
      <c r="G4" s="118" t="s">
        <v>247</v>
      </c>
      <c r="H4" s="118" t="s">
        <v>248</v>
      </c>
      <c r="I4" s="118" t="s">
        <v>49</v>
      </c>
      <c r="J4" s="118" t="s">
        <v>50</v>
      </c>
      <c r="K4" s="118" t="s">
        <v>51</v>
      </c>
      <c r="L4" s="118" t="s">
        <v>52</v>
      </c>
      <c r="M4" s="118" t="s">
        <v>53</v>
      </c>
      <c r="N4" s="118" t="s">
        <v>82</v>
      </c>
      <c r="O4" s="118" t="s">
        <v>54</v>
      </c>
      <c r="P4" s="118" t="s">
        <v>106</v>
      </c>
      <c r="Q4" s="118" t="s">
        <v>249</v>
      </c>
      <c r="R4" s="118" t="s">
        <v>56</v>
      </c>
      <c r="S4" s="118" t="s">
        <v>50</v>
      </c>
      <c r="T4" s="118" t="s">
        <v>58</v>
      </c>
      <c r="U4" s="118" t="s">
        <v>59</v>
      </c>
      <c r="V4" s="118" t="s">
        <v>61</v>
      </c>
      <c r="W4" s="118" t="s">
        <v>265</v>
      </c>
      <c r="X4" s="118" t="s">
        <v>266</v>
      </c>
      <c r="Y4" s="118" t="s">
        <v>62</v>
      </c>
      <c r="Z4" s="118" t="s">
        <v>52</v>
      </c>
      <c r="AA4" s="118" t="s">
        <v>53</v>
      </c>
      <c r="AB4" s="118" t="s">
        <v>64</v>
      </c>
      <c r="AC4" s="118" t="s">
        <v>202</v>
      </c>
      <c r="AD4" s="118" t="s">
        <v>210</v>
      </c>
      <c r="AE4" s="118" t="s">
        <v>204</v>
      </c>
      <c r="AF4" s="118" t="s">
        <v>7</v>
      </c>
      <c r="AG4" s="118" t="s">
        <v>52</v>
      </c>
      <c r="AH4" s="118" t="s">
        <v>53</v>
      </c>
      <c r="AI4" s="119" t="s">
        <v>270</v>
      </c>
      <c r="AJ4" s="119" t="s">
        <v>298</v>
      </c>
      <c r="AK4" s="119" t="s">
        <v>299</v>
      </c>
      <c r="AL4" s="119" t="s">
        <v>300</v>
      </c>
      <c r="AM4" s="119" t="s">
        <v>301</v>
      </c>
      <c r="AN4" s="119" t="s">
        <v>302</v>
      </c>
      <c r="AO4" s="118" t="s">
        <v>65</v>
      </c>
      <c r="AP4" s="118" t="s">
        <v>252</v>
      </c>
      <c r="AQ4" s="120" t="s">
        <v>165</v>
      </c>
      <c r="AR4" s="120" t="s">
        <v>89</v>
      </c>
      <c r="AS4" s="118" t="s">
        <v>87</v>
      </c>
      <c r="AT4" s="120" t="s">
        <v>10</v>
      </c>
      <c r="AU4" s="120" t="s">
        <v>166</v>
      </c>
      <c r="AV4" s="120" t="s">
        <v>89</v>
      </c>
      <c r="AW4" s="118" t="s">
        <v>87</v>
      </c>
      <c r="AX4" s="120" t="s">
        <v>10</v>
      </c>
      <c r="AY4" s="121" t="s">
        <v>90</v>
      </c>
      <c r="AZ4" s="121" t="s">
        <v>91</v>
      </c>
      <c r="BA4" s="120" t="s">
        <v>97</v>
      </c>
      <c r="BB4" s="118" t="s">
        <v>98</v>
      </c>
      <c r="BC4" s="120" t="s">
        <v>89</v>
      </c>
      <c r="BD4" s="118" t="s">
        <v>87</v>
      </c>
      <c r="BE4" s="120" t="s">
        <v>10</v>
      </c>
      <c r="BF4" s="121" t="s">
        <v>90</v>
      </c>
      <c r="BG4" s="121" t="s">
        <v>91</v>
      </c>
      <c r="BH4" s="120" t="s">
        <v>14</v>
      </c>
      <c r="BI4" s="120" t="s">
        <v>15</v>
      </c>
      <c r="BJ4" s="120" t="s">
        <v>167</v>
      </c>
      <c r="BK4" s="120" t="s">
        <v>168</v>
      </c>
      <c r="BL4" s="120" t="s">
        <v>169</v>
      </c>
      <c r="BM4" s="120" t="s">
        <v>100</v>
      </c>
      <c r="BN4" s="120" t="s">
        <v>20</v>
      </c>
      <c r="BO4" s="120" t="s">
        <v>195</v>
      </c>
      <c r="BP4" s="120" t="s">
        <v>196</v>
      </c>
      <c r="BQ4" s="120" t="s">
        <v>170</v>
      </c>
      <c r="BR4" s="120" t="s">
        <v>145</v>
      </c>
      <c r="BS4" s="120" t="s">
        <v>212</v>
      </c>
      <c r="BT4" s="120" t="s">
        <v>213</v>
      </c>
      <c r="BU4" s="120" t="s">
        <v>214</v>
      </c>
      <c r="BV4" s="120" t="s">
        <v>215</v>
      </c>
      <c r="BW4" s="120" t="s">
        <v>253</v>
      </c>
      <c r="BX4" s="120" t="s">
        <v>216</v>
      </c>
      <c r="BY4" s="120" t="s">
        <v>213</v>
      </c>
      <c r="BZ4" s="120" t="s">
        <v>217</v>
      </c>
      <c r="CA4" s="120" t="s">
        <v>213</v>
      </c>
      <c r="CB4" s="120" t="s">
        <v>218</v>
      </c>
      <c r="CC4" s="120" t="s">
        <v>213</v>
      </c>
      <c r="CD4" s="120" t="s">
        <v>254</v>
      </c>
      <c r="CE4" s="120" t="s">
        <v>255</v>
      </c>
      <c r="CF4" s="120" t="s">
        <v>219</v>
      </c>
      <c r="CG4" s="120" t="s">
        <v>220</v>
      </c>
      <c r="CH4" s="120" t="s">
        <v>213</v>
      </c>
      <c r="CI4" s="120" t="s">
        <v>256</v>
      </c>
      <c r="CJ4" s="120" t="s">
        <v>257</v>
      </c>
      <c r="CK4" s="120" t="s">
        <v>258</v>
      </c>
      <c r="CL4" s="120" t="s">
        <v>24</v>
      </c>
      <c r="CM4" s="120" t="s">
        <v>171</v>
      </c>
      <c r="CN4" s="120" t="s">
        <v>172</v>
      </c>
      <c r="CO4" s="120" t="s">
        <v>150</v>
      </c>
      <c r="CP4" s="120" t="s">
        <v>151</v>
      </c>
      <c r="CQ4" s="120" t="s">
        <v>84</v>
      </c>
      <c r="CR4" s="120" t="s">
        <v>92</v>
      </c>
      <c r="CS4" s="120" t="s">
        <v>96</v>
      </c>
      <c r="CT4" s="120" t="s">
        <v>153</v>
      </c>
      <c r="CU4" s="120" t="s">
        <v>111</v>
      </c>
      <c r="CV4" s="120" t="s">
        <v>154</v>
      </c>
      <c r="CW4" s="120" t="s">
        <v>155</v>
      </c>
      <c r="CX4" s="120" t="s">
        <v>80</v>
      </c>
      <c r="CY4" s="113"/>
      <c r="CZ4" s="113"/>
      <c r="DA4" s="113"/>
    </row>
    <row r="5" spans="1:105">
      <c r="A5" s="114" t="str">
        <f>LEFT(Demande!$K$14,LEN(Demande!$K$14)-1)</f>
        <v>IPFE</v>
      </c>
      <c r="B5" s="114" t="str">
        <f>(TEXT(Demande!L14,"0000"))</f>
        <v>0000</v>
      </c>
      <c r="C5" s="114" t="str">
        <f>A5&amp;B5</f>
        <v>IPFE0000</v>
      </c>
      <c r="D5" s="114">
        <f>Demande!$F$17</f>
        <v>0</v>
      </c>
      <c r="E5" s="114">
        <f>Demande!$L$12</f>
        <v>0</v>
      </c>
      <c r="F5" s="114">
        <f>Demande!$F$21</f>
        <v>0</v>
      </c>
      <c r="G5" s="114" t="str">
        <f>UPPER(Demande!$F$23)</f>
        <v/>
      </c>
      <c r="H5" s="114">
        <f>Demande!$F$25</f>
        <v>0</v>
      </c>
      <c r="I5" s="114">
        <f>Demande!$F$29</f>
        <v>0</v>
      </c>
      <c r="J5" s="114">
        <f>Demande!$F$31</f>
        <v>0</v>
      </c>
      <c r="K5" s="114">
        <f>Demande!$F$33</f>
        <v>0</v>
      </c>
      <c r="L5" s="114">
        <f>Demande!$F$35</f>
        <v>0</v>
      </c>
      <c r="M5" s="114">
        <f>Demande!$F$37</f>
        <v>0</v>
      </c>
      <c r="N5" s="114">
        <f>Demande!$F$39</f>
        <v>0</v>
      </c>
      <c r="O5" s="114">
        <f>Demande!$G$41</f>
        <v>0</v>
      </c>
      <c r="P5" s="114">
        <f>Demande!$L$41</f>
        <v>0</v>
      </c>
      <c r="Q5" s="122">
        <f>Demande!$L$43</f>
        <v>0</v>
      </c>
      <c r="R5" s="114">
        <f>Demande!$F$47</f>
        <v>0</v>
      </c>
      <c r="S5" s="114">
        <f>Demande!$F$49</f>
        <v>0</v>
      </c>
      <c r="T5" s="114">
        <f>Demande!$F$53</f>
        <v>0</v>
      </c>
      <c r="U5" s="114">
        <f>Demande!$F$55</f>
        <v>0</v>
      </c>
      <c r="V5" s="114">
        <f>Demande!$G$60</f>
        <v>0</v>
      </c>
      <c r="W5" s="114">
        <f>Demande!$G$62</f>
        <v>0</v>
      </c>
      <c r="X5" s="114">
        <f>Demande!$G$64</f>
        <v>0</v>
      </c>
      <c r="Y5" s="114">
        <f>Demande!$G$66</f>
        <v>0</v>
      </c>
      <c r="Z5" s="114">
        <f>Demande!$F$68</f>
        <v>0</v>
      </c>
      <c r="AA5" s="114">
        <f>Demande!$F$70</f>
        <v>0</v>
      </c>
      <c r="AB5" s="114">
        <f>Demande!$F$74</f>
        <v>0</v>
      </c>
      <c r="AC5" s="114">
        <f>Demande!$F$79</f>
        <v>0</v>
      </c>
      <c r="AD5" s="114" t="str">
        <f>UPPER(Demande!$F$81)</f>
        <v/>
      </c>
      <c r="AE5" s="114">
        <f>Demande!$F$83</f>
        <v>0</v>
      </c>
      <c r="AF5" s="114">
        <f>Demande!$F$85</f>
        <v>0</v>
      </c>
      <c r="AG5" s="114">
        <f>Demande!$F$87</f>
        <v>0</v>
      </c>
      <c r="AH5" s="114">
        <f>Demande!$F$89</f>
        <v>0</v>
      </c>
      <c r="AI5" s="114">
        <f>Demande!$L$99</f>
        <v>0</v>
      </c>
      <c r="AJ5" s="114">
        <f>Demande!$L$101</f>
        <v>0</v>
      </c>
      <c r="AK5" s="114">
        <f>Demande!$L$105</f>
        <v>0</v>
      </c>
      <c r="AL5" s="114">
        <f>Demande!$L$107</f>
        <v>0</v>
      </c>
      <c r="AM5" s="114">
        <f>Demande!$L$110</f>
        <v>0</v>
      </c>
      <c r="AN5" s="114">
        <f>Demande!$L$112</f>
        <v>0</v>
      </c>
      <c r="AO5" s="114">
        <f>Demande!$C$116</f>
        <v>0</v>
      </c>
      <c r="AP5" s="114">
        <f>Demande!$L$131</f>
        <v>0</v>
      </c>
      <c r="AQ5" s="114">
        <f>Demande!$L$136</f>
        <v>0</v>
      </c>
      <c r="AR5" s="114">
        <f>Demande!$L$138</f>
        <v>0</v>
      </c>
      <c r="AS5" s="122">
        <f>Demande!$L$140</f>
        <v>0</v>
      </c>
      <c r="AT5" s="114">
        <f>Demande!$L$142</f>
        <v>0</v>
      </c>
      <c r="AU5" s="114">
        <f>Demande!$L$147</f>
        <v>0</v>
      </c>
      <c r="AV5" s="114">
        <f>Demande!$L$149</f>
        <v>0</v>
      </c>
      <c r="AW5" s="122">
        <f>Demande!$L$151</f>
        <v>0</v>
      </c>
      <c r="AX5" s="114">
        <f>Demande!$L$153</f>
        <v>0</v>
      </c>
      <c r="AY5" s="122">
        <f>Demande!$L$155</f>
        <v>0</v>
      </c>
      <c r="AZ5" s="114">
        <f>Demande!$L$157</f>
        <v>0</v>
      </c>
      <c r="BA5" s="114">
        <f>Demande!$L$161</f>
        <v>0</v>
      </c>
      <c r="BB5" s="114">
        <f>Demande!$G$162</f>
        <v>0</v>
      </c>
      <c r="BC5" s="114">
        <f>Demande!$L$164</f>
        <v>0</v>
      </c>
      <c r="BD5" s="122">
        <f>Demande!$L$166</f>
        <v>0</v>
      </c>
      <c r="BE5" s="114">
        <f>Demande!$L$168</f>
        <v>0</v>
      </c>
      <c r="BF5" s="122">
        <f>Demande!$L$170</f>
        <v>0</v>
      </c>
      <c r="BG5" s="114">
        <f>Demande!$L$172</f>
        <v>0</v>
      </c>
      <c r="BH5" s="114">
        <f>Demande!$C$181</f>
        <v>0</v>
      </c>
      <c r="BI5" s="114">
        <f>Demande!$C$186</f>
        <v>0</v>
      </c>
      <c r="BJ5" s="114">
        <f>Demande!$C$192</f>
        <v>0</v>
      </c>
      <c r="BK5" s="114">
        <f>Demande!$I$196</f>
        <v>0</v>
      </c>
      <c r="BL5" s="114">
        <f>Demande!$E$200</f>
        <v>0</v>
      </c>
      <c r="BM5" s="114">
        <f>Demande!$I$200</f>
        <v>0</v>
      </c>
      <c r="BN5" s="114">
        <f>Demande!$C$206</f>
        <v>0</v>
      </c>
      <c r="BO5" s="114">
        <f>Demande!$I$210</f>
        <v>0</v>
      </c>
      <c r="BP5" s="114">
        <f>Demande!$C$214</f>
        <v>0</v>
      </c>
      <c r="BQ5" s="114">
        <f>Demande!$C$228</f>
        <v>0</v>
      </c>
      <c r="BR5" s="114">
        <f>Demande!$L$237</f>
        <v>0</v>
      </c>
      <c r="BS5" s="114">
        <f>Demande!$G$245</f>
        <v>0</v>
      </c>
      <c r="BT5" s="114">
        <f>Demande!$L$245</f>
        <v>0</v>
      </c>
      <c r="BU5" s="114">
        <f>Demande!$G$249</f>
        <v>0</v>
      </c>
      <c r="BV5" s="114">
        <f>Demande!$L$249</f>
        <v>0</v>
      </c>
      <c r="BW5" s="114">
        <f>Demande!$D$253</f>
        <v>0</v>
      </c>
      <c r="BX5" s="114">
        <f>Demande!$G$255</f>
        <v>0</v>
      </c>
      <c r="BY5" s="114">
        <f>Demande!$L$255</f>
        <v>0</v>
      </c>
      <c r="BZ5" s="114">
        <f>Demande!$G$259</f>
        <v>0</v>
      </c>
      <c r="CA5" s="114">
        <f>Demande!$L$259</f>
        <v>0</v>
      </c>
      <c r="CB5" s="114">
        <f>Demande!$G$263</f>
        <v>0</v>
      </c>
      <c r="CC5" s="114">
        <f>Demande!$L$263</f>
        <v>0</v>
      </c>
      <c r="CD5" s="114">
        <f>Demande!$G$267</f>
        <v>0</v>
      </c>
      <c r="CE5" s="114">
        <f>Demande!$L$267</f>
        <v>0</v>
      </c>
      <c r="CF5" s="114">
        <f>Demande!$D$271</f>
        <v>0</v>
      </c>
      <c r="CG5" s="114">
        <f>Demande!$G$273</f>
        <v>0</v>
      </c>
      <c r="CH5" s="114">
        <f>Demande!$L$273</f>
        <v>0</v>
      </c>
      <c r="CI5" s="114">
        <f>Demande!$D$277</f>
        <v>0</v>
      </c>
      <c r="CJ5" s="114">
        <f>Demande!$G$279</f>
        <v>0</v>
      </c>
      <c r="CK5" s="114">
        <f>Demande!$L$279</f>
        <v>0</v>
      </c>
      <c r="CL5" s="114">
        <f>Demande!$C$282</f>
        <v>0</v>
      </c>
      <c r="CM5" s="114">
        <f>Attestation!$G$17</f>
        <v>0</v>
      </c>
      <c r="CN5" s="122">
        <f>Attestation!$I$17</f>
        <v>0</v>
      </c>
      <c r="CO5" s="122">
        <f>Attestation!$N$38</f>
        <v>0</v>
      </c>
      <c r="CP5" s="122">
        <f>Attestation!$N$40</f>
        <v>0</v>
      </c>
      <c r="CQ5" s="114">
        <f>Attestation!$N$47</f>
        <v>0</v>
      </c>
      <c r="CR5" s="114">
        <f>Attestation!$N$49</f>
        <v>0</v>
      </c>
      <c r="CS5" s="114">
        <f>Attestation!$N$51</f>
        <v>0</v>
      </c>
      <c r="CT5" s="114">
        <f>Attestation!$N$54</f>
        <v>0</v>
      </c>
      <c r="CU5" s="114">
        <f>Attestation!$N$56</f>
        <v>0</v>
      </c>
      <c r="CV5" s="114">
        <f>Attestation!$N$59</f>
        <v>0</v>
      </c>
      <c r="CW5" s="114">
        <f>Attestation!$N$61</f>
        <v>0</v>
      </c>
      <c r="CX5" s="114">
        <f>Attestation!$G$67</f>
        <v>0</v>
      </c>
    </row>
    <row r="6" spans="1:105">
      <c r="A6" s="114" t="str">
        <f>LEFT(Demande!$K$14,LEN(Demande!$K$14)-1)</f>
        <v>IPFE</v>
      </c>
      <c r="B6" s="114" t="str">
        <f>(TEXT(Demande!L14,"0000"))</f>
        <v>0000</v>
      </c>
      <c r="C6" s="114" t="str">
        <f>A5&amp;B5</f>
        <v>IPFE0000</v>
      </c>
      <c r="D6" s="114">
        <f>Demande!$F$17</f>
        <v>0</v>
      </c>
      <c r="E6" s="114">
        <f>Demande!$L$12</f>
        <v>0</v>
      </c>
      <c r="F6" s="114">
        <f>Demande!$F$21</f>
        <v>0</v>
      </c>
      <c r="G6" s="114" t="str">
        <f>UPPER(Demande!$F$23)</f>
        <v/>
      </c>
      <c r="H6" s="114">
        <f>Demande!$F$25</f>
        <v>0</v>
      </c>
      <c r="I6" s="114">
        <f>Demande!$F$29</f>
        <v>0</v>
      </c>
      <c r="J6" s="114">
        <f>Demande!$F$31</f>
        <v>0</v>
      </c>
      <c r="K6" s="114">
        <f>Demande!$F$33</f>
        <v>0</v>
      </c>
      <c r="L6" s="114">
        <f>Demande!$F$35</f>
        <v>0</v>
      </c>
      <c r="M6" s="114">
        <f>Demande!$F$37</f>
        <v>0</v>
      </c>
      <c r="N6" s="114">
        <f>Demande!$F$39</f>
        <v>0</v>
      </c>
      <c r="O6" s="114">
        <f>Demande!$G$41</f>
        <v>0</v>
      </c>
      <c r="P6" s="114">
        <f>Demande!$L$41</f>
        <v>0</v>
      </c>
      <c r="Q6" s="122">
        <f>Demande!$L$43</f>
        <v>0</v>
      </c>
      <c r="R6" s="114">
        <f>Demande!$F$47</f>
        <v>0</v>
      </c>
      <c r="S6" s="114">
        <f>Demande!$F$49</f>
        <v>0</v>
      </c>
      <c r="T6" s="114">
        <f>Demande!$F$53</f>
        <v>0</v>
      </c>
      <c r="U6" s="114">
        <f>Demande!$F$55</f>
        <v>0</v>
      </c>
      <c r="V6" s="114">
        <f>Demande!$G$60</f>
        <v>0</v>
      </c>
      <c r="W6" s="114">
        <f>Demande!$G$62</f>
        <v>0</v>
      </c>
      <c r="X6" s="114">
        <f>Demande!$G$64</f>
        <v>0</v>
      </c>
      <c r="Y6" s="114">
        <f>Demande!$G$66</f>
        <v>0</v>
      </c>
      <c r="Z6" s="114">
        <f>Demande!$F$68</f>
        <v>0</v>
      </c>
      <c r="AA6" s="114">
        <f>Demande!$F$70</f>
        <v>0</v>
      </c>
      <c r="AB6" s="114">
        <f>Demande!$F$74</f>
        <v>0</v>
      </c>
      <c r="AC6" s="114">
        <f>Demande!$F$79</f>
        <v>0</v>
      </c>
      <c r="AD6" s="114" t="str">
        <f>UPPER(Demande!$F$81)</f>
        <v/>
      </c>
      <c r="AE6" s="114">
        <f>Demande!$F$83</f>
        <v>0</v>
      </c>
      <c r="AF6" s="114">
        <f>Demande!$F$85</f>
        <v>0</v>
      </c>
      <c r="AG6" s="114">
        <f>Demande!$F$87</f>
        <v>0</v>
      </c>
      <c r="AH6" s="114">
        <f>Demande!$F$89</f>
        <v>0</v>
      </c>
      <c r="AI6" s="114">
        <f>Demande!$L$99</f>
        <v>0</v>
      </c>
      <c r="AJ6" s="114">
        <f>Demande!$L$101</f>
        <v>0</v>
      </c>
      <c r="AK6" s="114">
        <f>Demande!$L$105</f>
        <v>0</v>
      </c>
      <c r="AL6" s="114">
        <f>Demande!$L$107</f>
        <v>0</v>
      </c>
      <c r="AM6" s="114">
        <f>Demande!$L$110</f>
        <v>0</v>
      </c>
      <c r="AN6" s="114">
        <f>Demande!$L$107</f>
        <v>0</v>
      </c>
      <c r="AO6" s="114">
        <f>Demande!$C$116</f>
        <v>0</v>
      </c>
      <c r="AP6" s="114">
        <f>Demande!$L$131</f>
        <v>0</v>
      </c>
      <c r="AQ6" s="114">
        <f>Demande!$L$136</f>
        <v>0</v>
      </c>
      <c r="AR6" s="114">
        <f>Demande!$L$138</f>
        <v>0</v>
      </c>
      <c r="AS6" s="122">
        <f>Demande!$L$140</f>
        <v>0</v>
      </c>
      <c r="AT6" s="114">
        <f>Demande!$L$142</f>
        <v>0</v>
      </c>
      <c r="AU6" s="114">
        <f>Demande!$L$147</f>
        <v>0</v>
      </c>
      <c r="AV6" s="114">
        <f>Demande!$L$149</f>
        <v>0</v>
      </c>
      <c r="AW6" s="122">
        <f>Demande!$L$151</f>
        <v>0</v>
      </c>
      <c r="AX6" s="114">
        <f>Demande!$L$153</f>
        <v>0</v>
      </c>
      <c r="AY6" s="122">
        <f>Demande!$L$155</f>
        <v>0</v>
      </c>
      <c r="AZ6" s="114">
        <f>Demande!$L$157</f>
        <v>0</v>
      </c>
      <c r="BA6" s="114">
        <f>Demande!$L$161</f>
        <v>0</v>
      </c>
      <c r="BB6" s="114">
        <f>Demande!$G$162</f>
        <v>0</v>
      </c>
      <c r="BC6" s="114">
        <f>Demande!$L$164</f>
        <v>0</v>
      </c>
      <c r="BD6" s="122">
        <f>Demande!$L$166</f>
        <v>0</v>
      </c>
      <c r="BE6" s="114">
        <f>Demande!$L$168</f>
        <v>0</v>
      </c>
      <c r="BF6" s="122">
        <f>Demande!$L$170</f>
        <v>0</v>
      </c>
      <c r="BG6" s="114">
        <f>Demande!$L$172</f>
        <v>0</v>
      </c>
      <c r="BH6" s="114">
        <f>Demande!$C$181</f>
        <v>0</v>
      </c>
      <c r="BI6" s="114">
        <f>Demande!$C$186</f>
        <v>0</v>
      </c>
      <c r="BJ6" s="114">
        <f>Demande!$C$192</f>
        <v>0</v>
      </c>
      <c r="BK6" s="114">
        <f>Demande!$I$196</f>
        <v>0</v>
      </c>
      <c r="BL6" s="114">
        <f>Demande!$E$200</f>
        <v>0</v>
      </c>
      <c r="BM6" s="114">
        <f>Demande!$I$200</f>
        <v>0</v>
      </c>
      <c r="BN6" s="114">
        <f>Demande!$C$206</f>
        <v>0</v>
      </c>
      <c r="BO6" s="114">
        <f>Demande!$I$210</f>
        <v>0</v>
      </c>
      <c r="BP6" s="114">
        <f>Demande!$C$214</f>
        <v>0</v>
      </c>
      <c r="BQ6" s="114">
        <f>Demande!$C$228</f>
        <v>0</v>
      </c>
      <c r="BR6" s="114">
        <f>Demande!$L$237</f>
        <v>0</v>
      </c>
      <c r="BS6" s="114">
        <f>Demande!$G$245</f>
        <v>0</v>
      </c>
      <c r="BT6" s="114">
        <f>Demande!$L$245</f>
        <v>0</v>
      </c>
      <c r="BU6" s="114">
        <f>Demande!$G$249</f>
        <v>0</v>
      </c>
      <c r="BV6" s="114">
        <f>Demande!$L$249</f>
        <v>0</v>
      </c>
      <c r="BW6" s="114">
        <f>Demande!$D$253</f>
        <v>0</v>
      </c>
      <c r="BX6" s="114">
        <f>Demande!$G$255</f>
        <v>0</v>
      </c>
      <c r="BY6" s="114">
        <f>Demande!$L$255</f>
        <v>0</v>
      </c>
      <c r="BZ6" s="114">
        <f>Demande!$G$259</f>
        <v>0</v>
      </c>
      <c r="CA6" s="114">
        <f>Demande!$L$259</f>
        <v>0</v>
      </c>
      <c r="CB6" s="114">
        <f>Demande!$G$263</f>
        <v>0</v>
      </c>
      <c r="CC6" s="114">
        <f>Demande!$L$263</f>
        <v>0</v>
      </c>
      <c r="CD6" s="114">
        <f>Demande!$G$267</f>
        <v>0</v>
      </c>
      <c r="CE6" s="114">
        <f>Demande!$L$267</f>
        <v>0</v>
      </c>
      <c r="CF6" s="114">
        <f>Demande!$D$271</f>
        <v>0</v>
      </c>
      <c r="CG6" s="114">
        <f>Demande!$G$273</f>
        <v>0</v>
      </c>
      <c r="CH6" s="114">
        <f>Demande!$L$273</f>
        <v>0</v>
      </c>
      <c r="CI6" s="114">
        <f>Demande!$D$277</f>
        <v>0</v>
      </c>
      <c r="CJ6" s="114">
        <f>Demande!$G$279</f>
        <v>0</v>
      </c>
      <c r="CK6" s="114">
        <f>Demande!$L$279</f>
        <v>0</v>
      </c>
      <c r="CL6" s="114">
        <f>Demande!$C$282</f>
        <v>0</v>
      </c>
      <c r="CM6" s="114">
        <f>Attestation!$G$17</f>
        <v>0</v>
      </c>
      <c r="CN6" s="122">
        <f>Attestation!$I$17</f>
        <v>0</v>
      </c>
      <c r="CO6" s="122">
        <f>Attestation!$N$38</f>
        <v>0</v>
      </c>
      <c r="CP6" s="122">
        <f>Attestation!$N$40</f>
        <v>0</v>
      </c>
      <c r="CQ6" s="114">
        <f>Attestation!$N$47</f>
        <v>0</v>
      </c>
      <c r="CR6" s="114">
        <f>Attestation!$N$49</f>
        <v>0</v>
      </c>
      <c r="CS6" s="114">
        <f>Attestation!$N$51</f>
        <v>0</v>
      </c>
      <c r="CT6" s="114">
        <f>Attestation!$N$54</f>
        <v>0</v>
      </c>
      <c r="CU6" s="114">
        <f>Attestation!$N$56</f>
        <v>0</v>
      </c>
      <c r="CV6" s="114">
        <f>Attestation!$N$59</f>
        <v>0</v>
      </c>
      <c r="CW6" s="114">
        <f>Attestation!$N$61</f>
        <v>0</v>
      </c>
      <c r="CX6" s="114">
        <f>Attestation!$G$67</f>
        <v>0</v>
      </c>
    </row>
    <row r="7" spans="1:105">
      <c r="A7" s="114" t="str">
        <f>IF(A6=0,"",A6)</f>
        <v>IPFE</v>
      </c>
      <c r="B7" s="114" t="str">
        <f t="shared" ref="B7:BM7" si="0">IF(B6=0,"",B6)</f>
        <v>0000</v>
      </c>
      <c r="C7" s="114" t="str">
        <f t="shared" si="0"/>
        <v>IPFE0000</v>
      </c>
      <c r="D7" s="114" t="str">
        <f t="shared" si="0"/>
        <v/>
      </c>
      <c r="E7" s="114" t="str">
        <f t="shared" si="0"/>
        <v/>
      </c>
      <c r="F7" s="114" t="str">
        <f t="shared" si="0"/>
        <v/>
      </c>
      <c r="G7" s="114" t="str">
        <f t="shared" si="0"/>
        <v/>
      </c>
      <c r="H7" s="114" t="str">
        <f t="shared" si="0"/>
        <v/>
      </c>
      <c r="I7" s="114" t="str">
        <f t="shared" si="0"/>
        <v/>
      </c>
      <c r="J7" s="114" t="str">
        <f t="shared" si="0"/>
        <v/>
      </c>
      <c r="K7" s="114" t="str">
        <f t="shared" si="0"/>
        <v/>
      </c>
      <c r="L7" s="114" t="str">
        <f t="shared" si="0"/>
        <v/>
      </c>
      <c r="M7" s="114" t="str">
        <f t="shared" si="0"/>
        <v/>
      </c>
      <c r="N7" s="114" t="str">
        <f t="shared" si="0"/>
        <v/>
      </c>
      <c r="O7" s="114" t="str">
        <f t="shared" si="0"/>
        <v/>
      </c>
      <c r="P7" s="114" t="str">
        <f t="shared" si="0"/>
        <v/>
      </c>
      <c r="Q7" s="114" t="str">
        <f t="shared" si="0"/>
        <v/>
      </c>
      <c r="R7" s="114" t="str">
        <f t="shared" si="0"/>
        <v/>
      </c>
      <c r="S7" s="114" t="str">
        <f t="shared" si="0"/>
        <v/>
      </c>
      <c r="T7" s="114" t="str">
        <f t="shared" si="0"/>
        <v/>
      </c>
      <c r="U7" s="114" t="str">
        <f t="shared" si="0"/>
        <v/>
      </c>
      <c r="V7" s="114" t="str">
        <f t="shared" si="0"/>
        <v/>
      </c>
      <c r="W7" s="114" t="str">
        <f t="shared" si="0"/>
        <v/>
      </c>
      <c r="X7" s="114" t="str">
        <f t="shared" si="0"/>
        <v/>
      </c>
      <c r="Y7" s="114" t="str">
        <f t="shared" si="0"/>
        <v/>
      </c>
      <c r="Z7" s="114" t="str">
        <f t="shared" si="0"/>
        <v/>
      </c>
      <c r="AA7" s="114" t="str">
        <f t="shared" si="0"/>
        <v/>
      </c>
      <c r="AB7" s="114" t="str">
        <f t="shared" si="0"/>
        <v/>
      </c>
      <c r="AC7" s="114" t="str">
        <f t="shared" si="0"/>
        <v/>
      </c>
      <c r="AD7" s="114" t="str">
        <f t="shared" si="0"/>
        <v/>
      </c>
      <c r="AE7" s="114" t="str">
        <f t="shared" si="0"/>
        <v/>
      </c>
      <c r="AF7" s="114" t="str">
        <f t="shared" si="0"/>
        <v/>
      </c>
      <c r="AG7" s="114" t="str">
        <f t="shared" si="0"/>
        <v/>
      </c>
      <c r="AH7" s="114" t="str">
        <f t="shared" si="0"/>
        <v/>
      </c>
      <c r="AI7" s="114" t="str">
        <f t="shared" si="0"/>
        <v/>
      </c>
      <c r="AJ7" s="114" t="str">
        <f t="shared" si="0"/>
        <v/>
      </c>
      <c r="AK7" s="114" t="str">
        <f t="shared" si="0"/>
        <v/>
      </c>
      <c r="AL7" s="114" t="str">
        <f t="shared" si="0"/>
        <v/>
      </c>
      <c r="AM7" s="114" t="str">
        <f t="shared" si="0"/>
        <v/>
      </c>
      <c r="AN7" s="114" t="str">
        <f t="shared" si="0"/>
        <v/>
      </c>
      <c r="AO7" s="114" t="str">
        <f t="shared" si="0"/>
        <v/>
      </c>
      <c r="AP7" s="114" t="str">
        <f t="shared" si="0"/>
        <v/>
      </c>
      <c r="AQ7" s="114" t="str">
        <f t="shared" si="0"/>
        <v/>
      </c>
      <c r="AR7" s="114" t="str">
        <f t="shared" si="0"/>
        <v/>
      </c>
      <c r="AS7" s="114" t="str">
        <f t="shared" si="0"/>
        <v/>
      </c>
      <c r="AT7" s="114" t="str">
        <f t="shared" si="0"/>
        <v/>
      </c>
      <c r="AU7" s="114" t="str">
        <f t="shared" si="0"/>
        <v/>
      </c>
      <c r="AV7" s="114" t="str">
        <f t="shared" si="0"/>
        <v/>
      </c>
      <c r="AW7" s="114" t="str">
        <f t="shared" si="0"/>
        <v/>
      </c>
      <c r="AX7" s="114" t="str">
        <f t="shared" si="0"/>
        <v/>
      </c>
      <c r="AY7" s="114" t="str">
        <f t="shared" si="0"/>
        <v/>
      </c>
      <c r="AZ7" s="114" t="str">
        <f t="shared" si="0"/>
        <v/>
      </c>
      <c r="BA7" s="114" t="str">
        <f t="shared" si="0"/>
        <v/>
      </c>
      <c r="BB7" s="114" t="str">
        <f t="shared" si="0"/>
        <v/>
      </c>
      <c r="BC7" s="114" t="str">
        <f t="shared" si="0"/>
        <v/>
      </c>
      <c r="BD7" s="114" t="str">
        <f t="shared" si="0"/>
        <v/>
      </c>
      <c r="BE7" s="114" t="str">
        <f t="shared" si="0"/>
        <v/>
      </c>
      <c r="BF7" s="114" t="str">
        <f t="shared" si="0"/>
        <v/>
      </c>
      <c r="BG7" s="114" t="str">
        <f t="shared" si="0"/>
        <v/>
      </c>
      <c r="BH7" s="114" t="str">
        <f t="shared" si="0"/>
        <v/>
      </c>
      <c r="BI7" s="114" t="str">
        <f t="shared" si="0"/>
        <v/>
      </c>
      <c r="BJ7" s="114" t="str">
        <f t="shared" si="0"/>
        <v/>
      </c>
      <c r="BK7" s="114" t="str">
        <f t="shared" si="0"/>
        <v/>
      </c>
      <c r="BL7" s="114" t="str">
        <f t="shared" si="0"/>
        <v/>
      </c>
      <c r="BM7" s="114" t="str">
        <f t="shared" si="0"/>
        <v/>
      </c>
      <c r="BN7" s="114" t="str">
        <f t="shared" ref="BN7:CX7" si="1">IF(BN6=0,"",BN6)</f>
        <v/>
      </c>
      <c r="BO7" s="114" t="str">
        <f t="shared" si="1"/>
        <v/>
      </c>
      <c r="BP7" s="114" t="str">
        <f t="shared" si="1"/>
        <v/>
      </c>
      <c r="BQ7" s="114" t="str">
        <f t="shared" si="1"/>
        <v/>
      </c>
      <c r="BR7" s="114" t="str">
        <f t="shared" si="1"/>
        <v/>
      </c>
      <c r="BS7" s="114" t="str">
        <f t="shared" si="1"/>
        <v/>
      </c>
      <c r="BT7" s="114" t="str">
        <f t="shared" si="1"/>
        <v/>
      </c>
      <c r="BU7" s="114" t="str">
        <f t="shared" si="1"/>
        <v/>
      </c>
      <c r="BV7" s="114" t="str">
        <f t="shared" si="1"/>
        <v/>
      </c>
      <c r="BW7" s="114" t="str">
        <f t="shared" si="1"/>
        <v/>
      </c>
      <c r="BX7" s="114" t="str">
        <f t="shared" si="1"/>
        <v/>
      </c>
      <c r="BY7" s="114" t="str">
        <f t="shared" si="1"/>
        <v/>
      </c>
      <c r="BZ7" s="114" t="str">
        <f t="shared" si="1"/>
        <v/>
      </c>
      <c r="CA7" s="114" t="str">
        <f t="shared" si="1"/>
        <v/>
      </c>
      <c r="CB7" s="114" t="str">
        <f t="shared" si="1"/>
        <v/>
      </c>
      <c r="CC7" s="114" t="str">
        <f t="shared" si="1"/>
        <v/>
      </c>
      <c r="CD7" s="114" t="str">
        <f t="shared" si="1"/>
        <v/>
      </c>
      <c r="CE7" s="114" t="str">
        <f t="shared" si="1"/>
        <v/>
      </c>
      <c r="CF7" s="114" t="str">
        <f t="shared" si="1"/>
        <v/>
      </c>
      <c r="CG7" s="114" t="str">
        <f t="shared" si="1"/>
        <v/>
      </c>
      <c r="CH7" s="114" t="str">
        <f t="shared" si="1"/>
        <v/>
      </c>
      <c r="CI7" s="114" t="str">
        <f t="shared" si="1"/>
        <v/>
      </c>
      <c r="CJ7" s="114" t="str">
        <f t="shared" si="1"/>
        <v/>
      </c>
      <c r="CK7" s="114" t="str">
        <f t="shared" si="1"/>
        <v/>
      </c>
      <c r="CL7" s="114" t="str">
        <f t="shared" si="1"/>
        <v/>
      </c>
      <c r="CM7" s="114" t="str">
        <f t="shared" si="1"/>
        <v/>
      </c>
      <c r="CN7" s="114" t="str">
        <f t="shared" si="1"/>
        <v/>
      </c>
      <c r="CO7" s="114" t="str">
        <f t="shared" si="1"/>
        <v/>
      </c>
      <c r="CP7" s="114" t="str">
        <f t="shared" si="1"/>
        <v/>
      </c>
      <c r="CQ7" s="114" t="str">
        <f t="shared" si="1"/>
        <v/>
      </c>
      <c r="CR7" s="114" t="str">
        <f t="shared" si="1"/>
        <v/>
      </c>
      <c r="CS7" s="114" t="str">
        <f t="shared" si="1"/>
        <v/>
      </c>
      <c r="CT7" s="114" t="str">
        <f t="shared" si="1"/>
        <v/>
      </c>
      <c r="CU7" s="114" t="str">
        <f t="shared" si="1"/>
        <v/>
      </c>
      <c r="CV7" s="114" t="str">
        <f t="shared" si="1"/>
        <v/>
      </c>
      <c r="CW7" s="114" t="str">
        <f t="shared" si="1"/>
        <v/>
      </c>
      <c r="CX7" s="114" t="str">
        <f t="shared" si="1"/>
        <v/>
      </c>
    </row>
  </sheetData>
  <mergeCells count="15">
    <mergeCell ref="CM2:CN2"/>
    <mergeCell ref="CO2:CX2"/>
    <mergeCell ref="R3:S3"/>
    <mergeCell ref="T3:U3"/>
    <mergeCell ref="V3:AA3"/>
    <mergeCell ref="AQ3:AT3"/>
    <mergeCell ref="AU3:AZ3"/>
    <mergeCell ref="BA3:BG3"/>
    <mergeCell ref="D2:AB2"/>
    <mergeCell ref="AE2:AH2"/>
    <mergeCell ref="AI2:AO2"/>
    <mergeCell ref="AQ2:BG2"/>
    <mergeCell ref="BH2:BN2"/>
    <mergeCell ref="BQ2:CL2"/>
    <mergeCell ref="BS3:CH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Marche à suivre</vt:lpstr>
      <vt:lpstr>Demande</vt:lpstr>
      <vt:lpstr>Calcul Dommage</vt:lpstr>
      <vt:lpstr>Attestation</vt:lpstr>
      <vt:lpstr>Data_IPFE</vt:lpstr>
      <vt:lpstr>Attestation!Print_Area</vt:lpstr>
      <vt:lpstr>'Calcul Dommage'!Print_Area</vt:lpstr>
      <vt:lpstr>Demande!Print_Area</vt:lpstr>
      <vt:lpstr>'Marche à suivre'!Print_Area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Nicolas Sangra</cp:lastModifiedBy>
  <cp:lastPrinted>2020-10-23T13:23:37Z</cp:lastPrinted>
  <dcterms:created xsi:type="dcterms:W3CDTF">2020-04-19T11:15:14Z</dcterms:created>
  <dcterms:modified xsi:type="dcterms:W3CDTF">2020-12-08T16:20:14Z</dcterms:modified>
</cp:coreProperties>
</file>