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O:\ESPACE COLLABORATIF\COVID CULTURE GE\1_Documentation\Guichet 1.2022 - Formulaires de demande\"/>
    </mc:Choice>
  </mc:AlternateContent>
  <xr:revisionPtr revIDLastSave="0" documentId="13_ncr:1_{7BA7BCD0-B3B9-4A7F-B920-EB47CFEE031D}" xr6:coauthVersionLast="46" xr6:coauthVersionMax="46" xr10:uidLastSave="{00000000-0000-0000-0000-000000000000}"/>
  <bookViews>
    <workbookView xWindow="-120" yWindow="-120" windowWidth="37080" windowHeight="16440" tabRatio="792" activeTab="3" xr2:uid="{00000000-000D-0000-FFFF-FFFF00000000}"/>
  </bookViews>
  <sheets>
    <sheet name="Marche à suivre" sheetId="5" r:id="rId1"/>
    <sheet name="Demande" sheetId="7" r:id="rId2"/>
    <sheet name="Calcul Dommage" sheetId="9" r:id="rId3"/>
    <sheet name="Attestation" sheetId="8" r:id="rId4"/>
    <sheet name="IPFE" sheetId="25" state="hidden" r:id="rId5"/>
    <sheet name="Calcul Dommage_BER" sheetId="24" state="hidden" r:id="rId6"/>
    <sheet name="réco_A" sheetId="11" state="hidden" r:id="rId7"/>
    <sheet name="réco_B" sheetId="12" state="hidden" r:id="rId8"/>
    <sheet name="réco_C" sheetId="13" state="hidden" r:id="rId9"/>
    <sheet name="réco_D" sheetId="14" state="hidden" r:id="rId10"/>
    <sheet name="réco_E" sheetId="15" state="hidden" r:id="rId11"/>
    <sheet name="réco_F" sheetId="16" state="hidden" r:id="rId12"/>
    <sheet name="réco_G" sheetId="17" state="hidden" r:id="rId13"/>
    <sheet name="réco_H" sheetId="18" state="hidden" r:id="rId14"/>
    <sheet name="réco_I" sheetId="19" state="hidden" r:id="rId15"/>
    <sheet name="réco_J" sheetId="20" state="hidden" r:id="rId16"/>
    <sheet name="réco_K" sheetId="21" state="hidden" r:id="rId17"/>
    <sheet name="réco_L" sheetId="22" state="hidden" r:id="rId18"/>
    <sheet name="réco_M" sheetId="23" state="hidden" r:id="rId19"/>
    <sheet name="Data_IPFE" sheetId="10" state="hidden" r:id="rId20"/>
  </sheets>
  <definedNames>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43834.320775463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3">Attestation!$A$1:$R$70</definedName>
    <definedName name="_xlnm.Print_Area" localSheetId="2">'Calcul Dommage'!$A$1:$Q$151</definedName>
    <definedName name="_xlnm.Print_Area" localSheetId="5">'Calcul Dommage_BER'!$A$1:$Q$145</definedName>
    <definedName name="_xlnm.Print_Area" localSheetId="1">Demande!$A$1:$M$209</definedName>
    <definedName name="_xlnm.Print_Area" localSheetId="0">'Marche à suivre'!$A$1:$J$24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2" i="9" l="1"/>
  <c r="J98" i="9"/>
  <c r="J93" i="9"/>
  <c r="J88" i="9"/>
  <c r="J83" i="9"/>
  <c r="J78" i="9"/>
  <c r="J62" i="9"/>
  <c r="J57" i="9"/>
  <c r="J52" i="9"/>
  <c r="J47" i="9"/>
  <c r="J42" i="9"/>
  <c r="J37" i="9"/>
  <c r="J32" i="9"/>
  <c r="G34" i="25" l="1"/>
  <c r="G23" i="25"/>
  <c r="G36" i="25" s="1"/>
  <c r="K146" i="9" l="1"/>
  <c r="J146" i="9"/>
  <c r="J141" i="9"/>
  <c r="I106" i="9"/>
  <c r="H106" i="9"/>
  <c r="D1" i="23"/>
  <c r="E76" i="25"/>
  <c r="E70" i="25"/>
  <c r="E68" i="25"/>
  <c r="E66" i="25"/>
  <c r="H67" i="9"/>
  <c r="I67" i="9"/>
  <c r="E60" i="25"/>
  <c r="D1" i="16"/>
  <c r="D1" i="15"/>
  <c r="E52" i="25"/>
  <c r="E50" i="25"/>
  <c r="E48" i="25"/>
  <c r="G6" i="25"/>
  <c r="G4" i="25"/>
  <c r="I58" i="24"/>
  <c r="H58" i="24"/>
  <c r="G58" i="24"/>
  <c r="J58" i="24" s="1"/>
  <c r="D60" i="25" s="1"/>
  <c r="F58" i="24"/>
  <c r="I53" i="24"/>
  <c r="H53" i="24"/>
  <c r="G53" i="24"/>
  <c r="F53" i="24"/>
  <c r="I48" i="24"/>
  <c r="H48" i="24"/>
  <c r="G48" i="24"/>
  <c r="F48" i="24"/>
  <c r="I43" i="24"/>
  <c r="H43" i="24"/>
  <c r="G43" i="24"/>
  <c r="F43" i="24"/>
  <c r="I38" i="24"/>
  <c r="H38" i="24"/>
  <c r="G38" i="24"/>
  <c r="F38" i="24"/>
  <c r="J38" i="24" s="1"/>
  <c r="D52" i="25" s="1"/>
  <c r="I33" i="24"/>
  <c r="H33" i="24"/>
  <c r="G33" i="24"/>
  <c r="F33" i="24"/>
  <c r="I28" i="24"/>
  <c r="H28" i="24"/>
  <c r="G28" i="24"/>
  <c r="F28" i="24"/>
  <c r="I96" i="24"/>
  <c r="H96" i="24"/>
  <c r="G96" i="24"/>
  <c r="F96" i="24"/>
  <c r="I92" i="24"/>
  <c r="H92" i="24"/>
  <c r="G92" i="24"/>
  <c r="F92" i="24"/>
  <c r="I87" i="24"/>
  <c r="H87" i="24"/>
  <c r="G87" i="24"/>
  <c r="F87" i="24"/>
  <c r="I82" i="24"/>
  <c r="H82" i="24"/>
  <c r="G82" i="24"/>
  <c r="F82" i="24"/>
  <c r="I77" i="24"/>
  <c r="H77" i="24"/>
  <c r="G77" i="24"/>
  <c r="F77" i="24"/>
  <c r="I72" i="24"/>
  <c r="H72" i="24"/>
  <c r="F34" i="25"/>
  <c r="E34" i="25"/>
  <c r="D34" i="25"/>
  <c r="F23" i="25"/>
  <c r="F36" i="25"/>
  <c r="E23" i="25"/>
  <c r="E36" i="25" s="1"/>
  <c r="D23" i="25"/>
  <c r="D36" i="25" s="1"/>
  <c r="G10" i="25"/>
  <c r="K140" i="24"/>
  <c r="J140" i="24"/>
  <c r="H140" i="24"/>
  <c r="K139" i="24"/>
  <c r="J139" i="24"/>
  <c r="H139" i="24"/>
  <c r="K138" i="24"/>
  <c r="J138" i="24"/>
  <c r="K137" i="24"/>
  <c r="J137" i="24"/>
  <c r="K136" i="24"/>
  <c r="J136" i="24"/>
  <c r="K135" i="24"/>
  <c r="K141" i="24" s="1"/>
  <c r="J135" i="24"/>
  <c r="K134" i="24"/>
  <c r="K133" i="24"/>
  <c r="J134" i="24"/>
  <c r="J133" i="24"/>
  <c r="K1" i="24"/>
  <c r="H146" i="9"/>
  <c r="H145" i="9"/>
  <c r="K145" i="9"/>
  <c r="J145" i="9"/>
  <c r="J144" i="9"/>
  <c r="J142" i="9"/>
  <c r="J143" i="9"/>
  <c r="J140" i="9"/>
  <c r="J139" i="9"/>
  <c r="K144" i="9"/>
  <c r="K143" i="9"/>
  <c r="K142" i="9"/>
  <c r="K147" i="9" s="1"/>
  <c r="K141" i="9"/>
  <c r="K140" i="9"/>
  <c r="K139" i="9"/>
  <c r="G49" i="8"/>
  <c r="A186" i="7"/>
  <c r="A185" i="7"/>
  <c r="A60" i="7"/>
  <c r="X6" i="10"/>
  <c r="X5" i="10"/>
  <c r="W6" i="10"/>
  <c r="W5" i="10"/>
  <c r="V6" i="10"/>
  <c r="V7" i="10" s="1"/>
  <c r="V5" i="10"/>
  <c r="A5" i="10"/>
  <c r="B5" i="10"/>
  <c r="C6" i="10" s="1"/>
  <c r="C7" i="10" s="1"/>
  <c r="D5" i="10"/>
  <c r="E5" i="10"/>
  <c r="F5" i="10"/>
  <c r="G5" i="10"/>
  <c r="H5" i="10"/>
  <c r="I5" i="10"/>
  <c r="J5" i="10"/>
  <c r="K5" i="10"/>
  <c r="L5" i="10"/>
  <c r="M5" i="10"/>
  <c r="N5" i="10"/>
  <c r="O5" i="10"/>
  <c r="P5" i="10"/>
  <c r="Q5" i="10"/>
  <c r="R5" i="10"/>
  <c r="S5" i="10"/>
  <c r="T5" i="10"/>
  <c r="U5" i="10"/>
  <c r="Y5" i="10"/>
  <c r="Z5" i="10"/>
  <c r="AA5" i="10"/>
  <c r="AB5" i="10"/>
  <c r="AC5" i="10"/>
  <c r="AD5" i="10"/>
  <c r="AE5" i="10"/>
  <c r="AF5" i="10"/>
  <c r="AG5" i="10"/>
  <c r="AH5" i="10"/>
  <c r="AI5" i="10"/>
  <c r="AJ5" i="10"/>
  <c r="AK5" i="10"/>
  <c r="AL5" i="10"/>
  <c r="AM5" i="10"/>
  <c r="AN5" i="10"/>
  <c r="AO5" i="10"/>
  <c r="AP5" i="10"/>
  <c r="AQ5" i="10"/>
  <c r="AR5" i="10"/>
  <c r="AS5" i="10"/>
  <c r="AT5" i="10"/>
  <c r="AU5" i="10"/>
  <c r="AV5" i="10"/>
  <c r="AW5" i="10"/>
  <c r="AX5" i="10"/>
  <c r="AY5" i="10"/>
  <c r="AZ5" i="10"/>
  <c r="BA5" i="10"/>
  <c r="BB5" i="10"/>
  <c r="BC5" i="10"/>
  <c r="BD5" i="10"/>
  <c r="BE5" i="10"/>
  <c r="BF5" i="10"/>
  <c r="BG5" i="10"/>
  <c r="BH5" i="10"/>
  <c r="BI5" i="10"/>
  <c r="BJ5" i="10"/>
  <c r="BK5" i="10"/>
  <c r="BL5" i="10"/>
  <c r="BM5" i="10"/>
  <c r="BN5" i="10"/>
  <c r="BO5" i="10"/>
  <c r="BP5" i="10"/>
  <c r="BQ5" i="10"/>
  <c r="BR5" i="10"/>
  <c r="BS5" i="10"/>
  <c r="BT5" i="10"/>
  <c r="BU5" i="10"/>
  <c r="BV5" i="10"/>
  <c r="BW5" i="10"/>
  <c r="BY5" i="10"/>
  <c r="BZ5" i="10"/>
  <c r="CA5" i="10"/>
  <c r="CB5" i="10"/>
  <c r="CC5" i="10"/>
  <c r="CD5" i="10"/>
  <c r="CE5" i="10"/>
  <c r="CF5" i="10"/>
  <c r="CG5" i="10"/>
  <c r="CH5" i="10"/>
  <c r="CI5" i="10"/>
  <c r="CJ5" i="10"/>
  <c r="CK5" i="10"/>
  <c r="CL5" i="10"/>
  <c r="CM5" i="10"/>
  <c r="CN5" i="10"/>
  <c r="CO5" i="10"/>
  <c r="CP5" i="10"/>
  <c r="CQ5" i="10"/>
  <c r="CR5" i="10"/>
  <c r="CS5" i="10"/>
  <c r="CT5" i="10"/>
  <c r="CU5" i="10"/>
  <c r="CV5" i="10"/>
  <c r="CW5" i="10"/>
  <c r="CX5" i="10"/>
  <c r="CY5" i="10"/>
  <c r="CZ5" i="10"/>
  <c r="DA5" i="10"/>
  <c r="DB5" i="10"/>
  <c r="DC5" i="10"/>
  <c r="DD5" i="10"/>
  <c r="A6" i="10"/>
  <c r="A7" i="10" s="1"/>
  <c r="B6" i="10"/>
  <c r="B7" i="10" s="1"/>
  <c r="D6" i="10"/>
  <c r="D7" i="10"/>
  <c r="E6" i="10"/>
  <c r="E7" i="10" s="1"/>
  <c r="F6" i="10"/>
  <c r="F7" i="10" s="1"/>
  <c r="G6" i="10"/>
  <c r="G7" i="10" s="1"/>
  <c r="H6" i="10"/>
  <c r="H7" i="10" s="1"/>
  <c r="I6" i="10"/>
  <c r="I7" i="10" s="1"/>
  <c r="J6" i="10"/>
  <c r="J7" i="10" s="1"/>
  <c r="K6" i="10"/>
  <c r="K7" i="10" s="1"/>
  <c r="L6" i="10"/>
  <c r="L7" i="10" s="1"/>
  <c r="M6" i="10"/>
  <c r="M7" i="10"/>
  <c r="N6" i="10"/>
  <c r="N7" i="10" s="1"/>
  <c r="O6" i="10"/>
  <c r="O7" i="10" s="1"/>
  <c r="P6" i="10"/>
  <c r="P7" i="10" s="1"/>
  <c r="Q6" i="10"/>
  <c r="Q7" i="10" s="1"/>
  <c r="R6" i="10"/>
  <c r="R7" i="10" s="1"/>
  <c r="S6" i="10"/>
  <c r="S7" i="10"/>
  <c r="T6" i="10"/>
  <c r="T7" i="10" s="1"/>
  <c r="U6" i="10"/>
  <c r="U7" i="10" s="1"/>
  <c r="Y6" i="10"/>
  <c r="Y7" i="10" s="1"/>
  <c r="Z6" i="10"/>
  <c r="Z7" i="10" s="1"/>
  <c r="AA6" i="10"/>
  <c r="AA7" i="10" s="1"/>
  <c r="AB6" i="10"/>
  <c r="AB7" i="10" s="1"/>
  <c r="AC6" i="10"/>
  <c r="AC7" i="10" s="1"/>
  <c r="AD6" i="10"/>
  <c r="AD7" i="10" s="1"/>
  <c r="AE6" i="10"/>
  <c r="AE7" i="10"/>
  <c r="AF6" i="10"/>
  <c r="AF7" i="10" s="1"/>
  <c r="AG6" i="10"/>
  <c r="AG7" i="10" s="1"/>
  <c r="AH6" i="10"/>
  <c r="AH7" i="10"/>
  <c r="AI6" i="10"/>
  <c r="AI7" i="10" s="1"/>
  <c r="AJ6" i="10"/>
  <c r="AJ7" i="10" s="1"/>
  <c r="AK6" i="10"/>
  <c r="AK7" i="10" s="1"/>
  <c r="AL6" i="10"/>
  <c r="AL7" i="10" s="1"/>
  <c r="AM6" i="10"/>
  <c r="AM7" i="10" s="1"/>
  <c r="AN6" i="10"/>
  <c r="AN7" i="10" s="1"/>
  <c r="AO6" i="10"/>
  <c r="AO7" i="10" s="1"/>
  <c r="AP6" i="10"/>
  <c r="AP7" i="10" s="1"/>
  <c r="AQ6" i="10"/>
  <c r="AQ7" i="10"/>
  <c r="AR6" i="10"/>
  <c r="AR7" i="10" s="1"/>
  <c r="AS6" i="10"/>
  <c r="AS7" i="10" s="1"/>
  <c r="AT6" i="10"/>
  <c r="AT7" i="10" s="1"/>
  <c r="AU6" i="10"/>
  <c r="AU7" i="10" s="1"/>
  <c r="AV6" i="10"/>
  <c r="AV7" i="10" s="1"/>
  <c r="AW6" i="10"/>
  <c r="AW7" i="10"/>
  <c r="AX6" i="10"/>
  <c r="AX7" i="10" s="1"/>
  <c r="AY6" i="10"/>
  <c r="AY7" i="10" s="1"/>
  <c r="AZ6" i="10"/>
  <c r="AZ7" i="10" s="1"/>
  <c r="BA6" i="10"/>
  <c r="BA7" i="10" s="1"/>
  <c r="BB6" i="10"/>
  <c r="BB7" i="10" s="1"/>
  <c r="BC6" i="10"/>
  <c r="BC7" i="10" s="1"/>
  <c r="BD6" i="10"/>
  <c r="BD7" i="10" s="1"/>
  <c r="BE6" i="10"/>
  <c r="BE7" i="10" s="1"/>
  <c r="BF6" i="10"/>
  <c r="BF7" i="10"/>
  <c r="BG6" i="10"/>
  <c r="BG7" i="10" s="1"/>
  <c r="BH6" i="10"/>
  <c r="BH7" i="10" s="1"/>
  <c r="BI6" i="10"/>
  <c r="BI7" i="10"/>
  <c r="BJ6" i="10"/>
  <c r="BJ7" i="10" s="1"/>
  <c r="BK6" i="10"/>
  <c r="BK7" i="10" s="1"/>
  <c r="BL6" i="10"/>
  <c r="BL7" i="10" s="1"/>
  <c r="BM6" i="10"/>
  <c r="BM7" i="10" s="1"/>
  <c r="BN6" i="10"/>
  <c r="BN7" i="10" s="1"/>
  <c r="BO6" i="10"/>
  <c r="BO7" i="10" s="1"/>
  <c r="BP6" i="10"/>
  <c r="BP7" i="10" s="1"/>
  <c r="BQ6" i="10"/>
  <c r="BQ7" i="10" s="1"/>
  <c r="BR6" i="10"/>
  <c r="BR7" i="10"/>
  <c r="BS6" i="10"/>
  <c r="BS7" i="10" s="1"/>
  <c r="BT6" i="10"/>
  <c r="BT7" i="10" s="1"/>
  <c r="BU6" i="10"/>
  <c r="BU7" i="10" s="1"/>
  <c r="BV6" i="10"/>
  <c r="BV7" i="10" s="1"/>
  <c r="BW6" i="10"/>
  <c r="BW7" i="10" s="1"/>
  <c r="BY6" i="10"/>
  <c r="BY7" i="10"/>
  <c r="BZ6" i="10"/>
  <c r="BZ7" i="10" s="1"/>
  <c r="CA6" i="10"/>
  <c r="CA7" i="10" s="1"/>
  <c r="CB6" i="10"/>
  <c r="CB7" i="10" s="1"/>
  <c r="CC6" i="10"/>
  <c r="CC7" i="10" s="1"/>
  <c r="CD6" i="10"/>
  <c r="CD7" i="10" s="1"/>
  <c r="CE6" i="10"/>
  <c r="CE7" i="10" s="1"/>
  <c r="CF6" i="10"/>
  <c r="CF7" i="10" s="1"/>
  <c r="CG6" i="10"/>
  <c r="CG7" i="10" s="1"/>
  <c r="CH6" i="10"/>
  <c r="CH7" i="10"/>
  <c r="CI6" i="10"/>
  <c r="CI7" i="10" s="1"/>
  <c r="CJ6" i="10"/>
  <c r="CJ7" i="10" s="1"/>
  <c r="CK6" i="10"/>
  <c r="CK7" i="10"/>
  <c r="CL6" i="10"/>
  <c r="CL7" i="10" s="1"/>
  <c r="CM6" i="10"/>
  <c r="CM7" i="10" s="1"/>
  <c r="CN6" i="10"/>
  <c r="CN7" i="10" s="1"/>
  <c r="CO6" i="10"/>
  <c r="CO7" i="10" s="1"/>
  <c r="CP6" i="10"/>
  <c r="CP7" i="10" s="1"/>
  <c r="CQ6" i="10"/>
  <c r="CQ7" i="10" s="1"/>
  <c r="CR6" i="10"/>
  <c r="CR7" i="10" s="1"/>
  <c r="CS6" i="10"/>
  <c r="CS7" i="10" s="1"/>
  <c r="CT6" i="10"/>
  <c r="CT7" i="10"/>
  <c r="CU6" i="10"/>
  <c r="CU7" i="10"/>
  <c r="CV6" i="10"/>
  <c r="CV7" i="10" s="1"/>
  <c r="CW6" i="10"/>
  <c r="CW7" i="10"/>
  <c r="CX6" i="10"/>
  <c r="CX7" i="10"/>
  <c r="CY6" i="10"/>
  <c r="CY7" i="10" s="1"/>
  <c r="CZ6" i="10"/>
  <c r="CZ7" i="10"/>
  <c r="DA6" i="10"/>
  <c r="DA7" i="10"/>
  <c r="DB6" i="10"/>
  <c r="DB7" i="10" s="1"/>
  <c r="DC6" i="10"/>
  <c r="DC7" i="10"/>
  <c r="DD6" i="10"/>
  <c r="DD7" i="10"/>
  <c r="B5" i="8"/>
  <c r="B6" i="8"/>
  <c r="P9" i="8"/>
  <c r="G51" i="8"/>
  <c r="G53" i="8"/>
  <c r="K1" i="9"/>
  <c r="D1" i="12"/>
  <c r="D1" i="14"/>
  <c r="E58" i="25"/>
  <c r="D1" i="21"/>
  <c r="E74" i="25"/>
  <c r="B5" i="7"/>
  <c r="A17" i="7"/>
  <c r="A1" i="7" s="1"/>
  <c r="A21" i="7"/>
  <c r="A23" i="7"/>
  <c r="A25" i="7"/>
  <c r="A29" i="7"/>
  <c r="A31" i="7"/>
  <c r="A33" i="7"/>
  <c r="A35" i="7"/>
  <c r="A37" i="7"/>
  <c r="A41" i="7"/>
  <c r="A42" i="7"/>
  <c r="A43" i="7"/>
  <c r="A47" i="7"/>
  <c r="A49" i="7"/>
  <c r="A53" i="7"/>
  <c r="A55" i="7"/>
  <c r="A71" i="7"/>
  <c r="A73" i="7"/>
  <c r="A75" i="7"/>
  <c r="A77" i="7"/>
  <c r="A79" i="7"/>
  <c r="A81" i="7"/>
  <c r="A90" i="7"/>
  <c r="A104" i="7"/>
  <c r="A114" i="7"/>
  <c r="A116" i="7"/>
  <c r="A118" i="7"/>
  <c r="A123" i="7"/>
  <c r="A125" i="7"/>
  <c r="A127" i="7"/>
  <c r="A131" i="7"/>
  <c r="A134" i="7"/>
  <c r="A136" i="7"/>
  <c r="A144" i="7"/>
  <c r="A161" i="7"/>
  <c r="A162" i="7"/>
  <c r="A165" i="7"/>
  <c r="A166" i="7"/>
  <c r="A173" i="7"/>
  <c r="A174" i="7"/>
  <c r="A177" i="7"/>
  <c r="A178" i="7"/>
  <c r="A181" i="7"/>
  <c r="A182" i="7"/>
  <c r="A190" i="7"/>
  <c r="A192" i="7"/>
  <c r="A193" i="7"/>
  <c r="A197" i="7"/>
  <c r="A198" i="7"/>
  <c r="A200" i="7"/>
  <c r="D1" i="22"/>
  <c r="E54" i="25"/>
  <c r="E56" i="25"/>
  <c r="E72" i="25"/>
  <c r="D1" i="20"/>
  <c r="D1" i="11"/>
  <c r="D1" i="18"/>
  <c r="J141" i="24"/>
  <c r="J77" i="24" l="1"/>
  <c r="D68" i="25" s="1"/>
  <c r="F68" i="25" s="1"/>
  <c r="J43" i="24"/>
  <c r="D54" i="25" s="1"/>
  <c r="F54" i="25" s="1"/>
  <c r="J147" i="9"/>
  <c r="J96" i="24"/>
  <c r="D76" i="25" s="1"/>
  <c r="F76" i="25" s="1"/>
  <c r="J53" i="24"/>
  <c r="D58" i="25" s="1"/>
  <c r="F58" i="25" s="1"/>
  <c r="J92" i="24"/>
  <c r="D74" i="25" s="1"/>
  <c r="J87" i="24"/>
  <c r="D72" i="25" s="1"/>
  <c r="F72" i="25" s="1"/>
  <c r="H100" i="24"/>
  <c r="J48" i="24"/>
  <c r="D56" i="25" s="1"/>
  <c r="F56" i="25" s="1"/>
  <c r="I100" i="24"/>
  <c r="J82" i="24"/>
  <c r="D70" i="25" s="1"/>
  <c r="F70" i="25" s="1"/>
  <c r="H114" i="9"/>
  <c r="I114" i="9"/>
  <c r="J72" i="24"/>
  <c r="D66" i="25" s="1"/>
  <c r="H63" i="24"/>
  <c r="I63" i="24"/>
  <c r="J28" i="24"/>
  <c r="D48" i="25" s="1"/>
  <c r="F48" i="25" s="1"/>
  <c r="J67" i="9"/>
  <c r="F74" i="25"/>
  <c r="F60" i="25"/>
  <c r="F100" i="24"/>
  <c r="J106" i="9"/>
  <c r="D1" i="19"/>
  <c r="E79" i="25"/>
  <c r="G100" i="24"/>
  <c r="D1" i="17"/>
  <c r="G63" i="24"/>
  <c r="F63" i="24"/>
  <c r="F52" i="25"/>
  <c r="D1" i="13"/>
  <c r="E63" i="25"/>
  <c r="J33" i="24"/>
  <c r="D50" i="25" s="1"/>
  <c r="F50" i="25" s="1"/>
  <c r="C5" i="10"/>
  <c r="G108" i="24" l="1"/>
  <c r="H108" i="24"/>
  <c r="I108" i="24"/>
  <c r="J100" i="24"/>
  <c r="F108" i="24"/>
  <c r="L114" i="9"/>
  <c r="L116" i="9" s="1"/>
  <c r="L118" i="9" s="1"/>
  <c r="L153" i="7" s="1"/>
  <c r="BX5" i="10" s="1"/>
  <c r="E82" i="25"/>
  <c r="E84" i="25" s="1"/>
  <c r="D79" i="25"/>
  <c r="F79" i="25" s="1"/>
  <c r="F66" i="25"/>
  <c r="J63" i="24"/>
  <c r="D63" i="25"/>
  <c r="F63" i="25" s="1"/>
  <c r="L108" i="24" l="1"/>
  <c r="N108" i="24" s="1"/>
  <c r="J153" i="7"/>
  <c r="N114" i="9"/>
  <c r="BX6" i="10"/>
  <c r="BX7" i="10" s="1"/>
  <c r="D82" i="25"/>
  <c r="F82" i="25" s="1"/>
  <c r="L110" i="24" l="1"/>
  <c r="L112" i="24" s="1"/>
  <c r="D84" i="25"/>
  <c r="F84" i="25" s="1"/>
</calcChain>
</file>

<file path=xl/sharedStrings.xml><?xml version="1.0" encoding="utf-8"?>
<sst xmlns="http://schemas.openxmlformats.org/spreadsheetml/2006/main" count="656" uniqueCount="387">
  <si>
    <t>Marche à suivre</t>
  </si>
  <si>
    <t>•</t>
  </si>
  <si>
    <t>II.1. Requérant.e</t>
  </si>
  <si>
    <t>Nom de l’entreprise culturelle</t>
  </si>
  <si>
    <t>Adresse (rue/no, CP, ville)</t>
  </si>
  <si>
    <t>II. 2. Personne de contact</t>
  </si>
  <si>
    <t>Fonction</t>
  </si>
  <si>
    <t>II. 3. Informations concernant l’activité culturelle</t>
  </si>
  <si>
    <t>cinéma</t>
  </si>
  <si>
    <t>littérature</t>
  </si>
  <si>
    <t>musées</t>
  </si>
  <si>
    <t>dommages</t>
  </si>
  <si>
    <t>et précisez si une décision a déjà été prise</t>
  </si>
  <si>
    <t>II. 5. Informations concernant les manifestations/projets annulés ou reportés ou</t>
  </si>
  <si>
    <t>Titre des manifestations ou projets</t>
  </si>
  <si>
    <t>Type des manifestations ou projets</t>
  </si>
  <si>
    <t>Durée de la fermeture de l’entreprise (dates de la fermeture et de réouverture prévue)</t>
  </si>
  <si>
    <t>II. 6. Informations concernant les indemnités pour pertes financières (demande)</t>
  </si>
  <si>
    <t>Remarques</t>
  </si>
  <si>
    <t>ATTESTATION</t>
  </si>
  <si>
    <t>Signature 1</t>
  </si>
  <si>
    <t>Signature 2 (seulement pour les signatures collectives)</t>
  </si>
  <si>
    <t>Lien</t>
  </si>
  <si>
    <t>1.</t>
  </si>
  <si>
    <t>2.</t>
  </si>
  <si>
    <t>Demande</t>
  </si>
  <si>
    <t>4.</t>
  </si>
  <si>
    <t>Remplir et imprimer l'onglet 'Attestation', 
le signer et le scanner</t>
  </si>
  <si>
    <t>Attestation</t>
  </si>
  <si>
    <t>3.</t>
  </si>
  <si>
    <t>Sauvegarder votre document EXCEL rempli</t>
  </si>
  <si>
    <t>5.</t>
  </si>
  <si>
    <t>Envoyer par courrier électronique à :</t>
  </si>
  <si>
    <t>culture.occs@etat.ge.ch</t>
  </si>
  <si>
    <t>a.</t>
  </si>
  <si>
    <t xml:space="preserve">b. </t>
  </si>
  <si>
    <t>c.</t>
  </si>
  <si>
    <t>Annexes</t>
  </si>
  <si>
    <t>-</t>
  </si>
  <si>
    <t>Rue / no</t>
  </si>
  <si>
    <t>Code postal</t>
  </si>
  <si>
    <t>Ville</t>
  </si>
  <si>
    <t>Téléphone:</t>
  </si>
  <si>
    <t>E-mail:</t>
  </si>
  <si>
    <t xml:space="preserve">Forme juridique: </t>
  </si>
  <si>
    <t xml:space="preserve">Commune de résidence (siège statutaire) </t>
  </si>
  <si>
    <t>Commune</t>
  </si>
  <si>
    <t>Données bancaires pour le virement (nom titulaire du compte et IBAN)</t>
  </si>
  <si>
    <t>Nom du titulaire</t>
  </si>
  <si>
    <t>IBAN#</t>
  </si>
  <si>
    <t>Banque</t>
  </si>
  <si>
    <t>Nom de la banque:</t>
  </si>
  <si>
    <t>Nom contact banque:</t>
  </si>
  <si>
    <t>Numéro d’identification d’entreprise (IDE), si disponible</t>
  </si>
  <si>
    <t>IDE</t>
  </si>
  <si>
    <t>Courte description de l’activité culturelle du/de la requérant.e (max 7 lignes)</t>
  </si>
  <si>
    <t>CHF</t>
  </si>
  <si>
    <t>que toutes les informations fournies sont complètes et véridiques.</t>
  </si>
  <si>
    <t>Lieu et date:</t>
  </si>
  <si>
    <t>(Lieu)</t>
  </si>
  <si>
    <t>(Signature collective selon les statuts ou l’inscription au Registre du commerce)</t>
  </si>
  <si>
    <t xml:space="preserve"> culture.occs@etat.ge.ch</t>
  </si>
  <si>
    <t>cette attestation avec signature manuscrite scannée (uniquement cette page)</t>
  </si>
  <si>
    <t>(merci de compléter le lieu et la date dans l'Excel avant d'imprimer pour signature)</t>
  </si>
  <si>
    <t>Autres:</t>
  </si>
  <si>
    <t>Description</t>
  </si>
  <si>
    <t>Site internet:</t>
  </si>
  <si>
    <t>II. 4. Informations concernant les autres mesures entreprises pour couvrir les</t>
  </si>
  <si>
    <t>Réduction de l'horaire de travail des employé.e.s ("RHT")</t>
  </si>
  <si>
    <t>(format de date: jj.mm.aaaa)</t>
  </si>
  <si>
    <t>indiquez la date de la demande (jj.mm.aaaa)</t>
  </si>
  <si>
    <t>Si non:</t>
  </si>
  <si>
    <t>est-ce prévu ?</t>
  </si>
  <si>
    <t>si oui indiquez date de la décision (jj.mm.aaaa)</t>
  </si>
  <si>
    <t>et précisez le montant de l'aide acordée (zéro si refusée)</t>
  </si>
  <si>
    <t>Assurance privée</t>
  </si>
  <si>
    <t>Une demande de couverture des dommages via une</t>
  </si>
  <si>
    <t xml:space="preserve"> assurance privée a-t-elle été déposée ?</t>
  </si>
  <si>
    <t xml:space="preserve">Si oui: </t>
  </si>
  <si>
    <t>Autres indemnités</t>
  </si>
  <si>
    <t>Autres indemnités demandées ?</t>
  </si>
  <si>
    <t>Nature / descritpif:</t>
  </si>
  <si>
    <t>Si oui, le(s)quel(s):</t>
  </si>
  <si>
    <t>Champs obligatoires</t>
  </si>
  <si>
    <t>Aller à la Marche à suivre</t>
  </si>
  <si>
    <t>Aller à l'Attestation</t>
  </si>
  <si>
    <t>But non lucratif</t>
  </si>
  <si>
    <t>Aller à la Demande</t>
  </si>
  <si>
    <t>(compte suisse uniquement)</t>
  </si>
  <si>
    <t xml:space="preserve">soit présenter une déclaration écrite de cession par l’acteur culturel en </t>
  </si>
  <si>
    <t>Fiche de calcul du dommage et de l'indemnisation - entreprise culturelle</t>
  </si>
  <si>
    <t>Afin de calculer le montant du dommage, veuillez svp remplir le tableau ci-dessous en fonction des étapes suivantes:</t>
  </si>
  <si>
    <t>1) Dépenses (A + B + C + D + E + F + G)</t>
  </si>
  <si>
    <t>2) Revenus et Indemnités  (H + I + J + K + L + M)</t>
  </si>
  <si>
    <t>1) Dépenses</t>
  </si>
  <si>
    <t>TOTAL</t>
  </si>
  <si>
    <t>A)</t>
  </si>
  <si>
    <t>Charges salaires</t>
  </si>
  <si>
    <t>Commentaires</t>
  </si>
  <si>
    <t>B)</t>
  </si>
  <si>
    <t>Communication</t>
  </si>
  <si>
    <t>C)</t>
  </si>
  <si>
    <t>D)</t>
  </si>
  <si>
    <t>Frais non remboursables</t>
  </si>
  <si>
    <t>E)</t>
  </si>
  <si>
    <t>Loyers</t>
  </si>
  <si>
    <t>F)</t>
  </si>
  <si>
    <t>G)</t>
  </si>
  <si>
    <t>H)</t>
  </si>
  <si>
    <t>I)</t>
  </si>
  <si>
    <t>J)</t>
  </si>
  <si>
    <t>K)</t>
  </si>
  <si>
    <t>L)</t>
  </si>
  <si>
    <t>Indemnités versées par une assurance privée</t>
  </si>
  <si>
    <t>M)</t>
  </si>
  <si>
    <t>Total des pertes financières = A + B + C + D + E + F + G - H - I - J - K - L - M</t>
  </si>
  <si>
    <t>Commentaire général</t>
  </si>
  <si>
    <t>=&gt; Calcul Dommage</t>
  </si>
  <si>
    <t>Montant global estimé des pertes financières non-couvertes selon Onglet Calcul Dommage</t>
  </si>
  <si>
    <t>6.</t>
  </si>
  <si>
    <t xml:space="preserve">Remplir l'onglet 'Calcul Dommage' </t>
  </si>
  <si>
    <t>Calcul Dommage</t>
  </si>
  <si>
    <t>3) Pertes financières estimées</t>
  </si>
  <si>
    <t>Derniers comptes annuels révisés ou approuvés</t>
  </si>
  <si>
    <t xml:space="preserve">Les comptes annuels provisoires du dernier exercice </t>
  </si>
  <si>
    <t xml:space="preserve">soit fournir la preuve du paiement déjà effectué à cette/ces personne(s)
</t>
  </si>
  <si>
    <t>Budget des manifestations ou des projets</t>
  </si>
  <si>
    <t>Copie des factures ou autres pièces justificatives attestant du dommage,</t>
  </si>
  <si>
    <t>IPFE_</t>
  </si>
  <si>
    <t># de dossier:</t>
  </si>
  <si>
    <t xml:space="preserve"># de dossier: </t>
  </si>
  <si>
    <r>
      <t xml:space="preserve">(format </t>
    </r>
    <r>
      <rPr>
        <b/>
        <sz val="10"/>
        <rFont val="Arial"/>
        <family val="2"/>
      </rPr>
      <t>CH</t>
    </r>
    <r>
      <rPr>
        <sz val="10"/>
        <rFont val="Arial"/>
        <family val="2"/>
      </rPr>
      <t xml:space="preserve">1234567890123456789 - commencer par CH suivi de 19 chiffres </t>
    </r>
    <r>
      <rPr>
        <u/>
        <sz val="10"/>
        <rFont val="Arial"/>
        <family val="2"/>
      </rPr>
      <t>sans espace</t>
    </r>
    <r>
      <rPr>
        <sz val="10"/>
        <rFont val="Arial"/>
        <family val="2"/>
      </rPr>
      <t xml:space="preserve"> )</t>
    </r>
  </si>
  <si>
    <t xml:space="preserve">Données bancaires pour le virement </t>
  </si>
  <si>
    <t>Une demande d’indemnité en cas de réduction de l’horaire de travail des employé·e·s a-t-elle été envoyée ?</t>
  </si>
  <si>
    <t>Une demande de couverture des dommages via une  assurance privée a-t-elle été déposée ?</t>
  </si>
  <si>
    <t>Durée des manifestations ou des projets (dates de début et de fin) ou nombre de représentations (en précisant les dates)</t>
  </si>
  <si>
    <t>Manifestations ou projets annulés, partiellement annulés  ou reportés ?</t>
  </si>
  <si>
    <t>Les manifestations ou les projets ont-t-ils un lien avec d’autres cantons (par exemple le lieu de représentation, un partenariat avec des entreprises culturelles d’un autre canton ?</t>
  </si>
  <si>
    <t>Court descriptif du type de dommage subi (nature des coûts encourus et/ou des recettes perdues)</t>
  </si>
  <si>
    <t>lieu</t>
  </si>
  <si>
    <t>date</t>
  </si>
  <si>
    <t>Introduction</t>
  </si>
  <si>
    <t>La perte financière est calculée en fonction des dépenses ainsi que des indemnités et revenus.</t>
  </si>
  <si>
    <t>Subvention Ville de Genève</t>
  </si>
  <si>
    <t>Contribution Loterie Romande</t>
  </si>
  <si>
    <t>Subvention fonds intercommunal</t>
  </si>
  <si>
    <t>Tableau des subventions</t>
  </si>
  <si>
    <t>Subventions monétaires des collectivités publiques :</t>
  </si>
  <si>
    <t>Subvention  canton de Genève</t>
  </si>
  <si>
    <t>Total</t>
  </si>
  <si>
    <t>But lucratif</t>
  </si>
  <si>
    <t>Exemples de justificatifs admis: Contrats de travail signés par l'employé et le/la requérant/e; Preuve écrite du versement du salaire. Tous les justificatifs doivent au minimum documenter le montant des salaires. N.B.: Il faut insérer les salaires bruts des employés ci-dessus et non pas uniquement les charges sociales.</t>
  </si>
  <si>
    <t>Exemples de justificatifs admis: Factures émises par une tierce partie dans le domaine de la communication. Tous les justificatifs doivent au minimum documenter le montant des dépenses en communication.</t>
  </si>
  <si>
    <t>Exemples de justificatifs admis: Contrats de mandat signés par l'acteur/actrice culturel/le et le/la requérant/e; Confirmation signée de la tierce partie. Tous les justificatifs doivent au minimum documenter le montant des cachets. N.B.: en cas de cachets versés à un/une acteur/actrice culturel/le indépendant/e, merci de fournir une attestation.</t>
  </si>
  <si>
    <t>Exemples de justificatifs admis: Factures payées pour des frais engagés pour un projet annulé. Tous les justificatifs doivent au minimum documenter le montant des frais non remboursables.</t>
  </si>
  <si>
    <t>Exemples de justificatifs admis: Factures payées pour des frais divers. Tous les justificatifs doivent au minimum documenter le montant des frais non remboursables.</t>
  </si>
  <si>
    <t xml:space="preserve">Date de reprise des activités de l’entreprise culturelle </t>
  </si>
  <si>
    <t xml:space="preserve">Commentaires sur d’éventuelles mesures sanitaires à respecter pour la réouverture </t>
  </si>
  <si>
    <t>Indiquer tous les revenus d'activités ordinaires reçus ou prévus.</t>
  </si>
  <si>
    <t>Exemples de justificatifs admis: Détails des différences entre revenus encaissés et revenus ordinaires, factures/ preuves de paiement des surcoûts. Tous les justificatifs doivent au minimum documenter le montant des autres charges.</t>
  </si>
  <si>
    <t xml:space="preserve">Indiquer tous les dons et contributions reçus et/ou planifiés </t>
  </si>
  <si>
    <t xml:space="preserve">Indiquer toutes les subventions publiques reçues et/ou planifiées </t>
  </si>
  <si>
    <t>3) Le montant total des pertes financières est ensuite automatiquement calculé et seul le 80% de ce dernier est retenu (art. 5 al. 2 de l'ordonnance)</t>
  </si>
  <si>
    <t>Nature / descriptif:</t>
  </si>
  <si>
    <t>EL</t>
  </si>
  <si>
    <t>Civilité</t>
  </si>
  <si>
    <t>NOM</t>
  </si>
  <si>
    <t>Prénom</t>
  </si>
  <si>
    <t>(Veuillez cocher les subventions reçues et indiquer le montant) :</t>
  </si>
  <si>
    <t>Canton de Genève</t>
  </si>
  <si>
    <t>Montant</t>
  </si>
  <si>
    <t>Ville de Genève</t>
  </si>
  <si>
    <t>Pro Helvetia</t>
  </si>
  <si>
    <t>Théâtre</t>
  </si>
  <si>
    <t>Pluridisciplinaire</t>
  </si>
  <si>
    <t>Autre</t>
  </si>
  <si>
    <t>Actuelles</t>
  </si>
  <si>
    <t>Enseignement</t>
  </si>
  <si>
    <t>Nom</t>
  </si>
  <si>
    <t>danse</t>
  </si>
  <si>
    <t>classique/contemporain</t>
  </si>
  <si>
    <t>Design</t>
  </si>
  <si>
    <t>arts-visuel</t>
  </si>
  <si>
    <t>subventions</t>
  </si>
  <si>
    <t>Canton GE 2020</t>
  </si>
  <si>
    <t>montant 2020</t>
  </si>
  <si>
    <t>Ville GE 2020</t>
  </si>
  <si>
    <t>Montant 2020</t>
  </si>
  <si>
    <t>Commune 2020</t>
  </si>
  <si>
    <t>Loro 2020</t>
  </si>
  <si>
    <t>Pro H 2020</t>
  </si>
  <si>
    <t>Autre nom</t>
  </si>
  <si>
    <t>Autre 2020</t>
  </si>
  <si>
    <t>Eligiblité</t>
  </si>
  <si>
    <t>Mesures de soutien selon l’Ordonnance COVID-19 du 14 octobre 2020 dans le secteur de la culture</t>
  </si>
  <si>
    <t>Lire attentivement les conditions d'octroi</t>
  </si>
  <si>
    <t>Remplir les champs du formulaire</t>
  </si>
  <si>
    <t>Formulaire de dépôt de demande</t>
  </si>
  <si>
    <t>2. Personne de contact</t>
  </si>
  <si>
    <t>3. Informations concernant l’activité culturelle</t>
  </si>
  <si>
    <t>4. Informations concernant les autres mesures entreprises pour couvrir les</t>
  </si>
  <si>
    <t>Loterie Romande</t>
  </si>
  <si>
    <t>Date de création de l'entreprise culturelle (jj.mm.aaaa)</t>
  </si>
  <si>
    <t>Autres subventions publiques (Veuillez indiquer le nom)</t>
  </si>
  <si>
    <t>Communes (Veuillez indiquer le nom de la/des commune/s)</t>
  </si>
  <si>
    <t>OFC</t>
  </si>
  <si>
    <t>Soutien privé (Veuillez indiquer le nom des fondations)</t>
  </si>
  <si>
    <t>Cachets payés ou à payer aux artistes (ou droits d'auteur,...)</t>
  </si>
  <si>
    <t xml:space="preserve">Nom du justificatif annexé </t>
  </si>
  <si>
    <t>Conformément aux conditions d'octroi, le principe de subsidiarité doit être appliqué. C'est pourquoi le/la requérant/e est tenu de fournir la preuve d'une demande de réduction du temps de travail à l'OCE, ainsi que de fournir les décomptes versés mensuellement.</t>
  </si>
  <si>
    <t xml:space="preserve">Autres indemnités </t>
  </si>
  <si>
    <t>Montant maximum autorisé (80%)</t>
  </si>
  <si>
    <t>Subvention Pro Helvetia</t>
  </si>
  <si>
    <t>Subvention OFC</t>
  </si>
  <si>
    <t>Civilité du répondant légal</t>
  </si>
  <si>
    <t>NOM du répondant légal</t>
  </si>
  <si>
    <t>Prénom du répondant légal</t>
  </si>
  <si>
    <t xml:space="preserve">Date création de l'entreprise </t>
  </si>
  <si>
    <t>Demand a déjà été faite dans le passé</t>
  </si>
  <si>
    <t>Nom commune</t>
  </si>
  <si>
    <t>OFC 2020</t>
  </si>
  <si>
    <t>OFC montant 2020</t>
  </si>
  <si>
    <t>Nom soutien privé</t>
  </si>
  <si>
    <t>Soutient privé 2020</t>
  </si>
  <si>
    <t>Montant soutien privé 2020</t>
  </si>
  <si>
    <t>Exemples de justificatifs admis: Contrats de bail signés; Preuves de paiement d'une location de salle non remboursable. Tous les justificatifs doivent au minimum documenter le montant des loyers.</t>
  </si>
  <si>
    <t>Conditions d'octroi</t>
  </si>
  <si>
    <t xml:space="preserve">autre banque </t>
  </si>
  <si>
    <t xml:space="preserve">NPA localité banque </t>
  </si>
  <si>
    <t>Perte financière estimée - Montant maximum autorisé (80%)</t>
  </si>
  <si>
    <t>C.</t>
  </si>
  <si>
    <t>D.</t>
  </si>
  <si>
    <t>E.</t>
  </si>
  <si>
    <t xml:space="preserve">Une demande IPFE a-t-elle été déposée auprès </t>
  </si>
  <si>
    <t>(champs à remplir par OCCS)</t>
  </si>
  <si>
    <t>du guichet COVID-Culture ?</t>
  </si>
  <si>
    <t xml:space="preserve">Une demande d’indemnité RHT a-t-elle été envoyée </t>
  </si>
  <si>
    <t>indiquez la décision prise</t>
  </si>
  <si>
    <t>Demande IPFE (indemnisation des pertes financières pour les entreprises culturelles)</t>
  </si>
  <si>
    <t>(nature des coûts encourus et/ou des recettes perdues)</t>
  </si>
  <si>
    <t>Les colonnes 2020 et 2021 sont remplies automatiquement en fonction des données annoncées dans l'onglet "Demande"</t>
  </si>
  <si>
    <t>2) Revenus et indemnités</t>
  </si>
  <si>
    <t>Revenus d’activités ordinaires</t>
  </si>
  <si>
    <t>Autre subvention publique</t>
  </si>
  <si>
    <t>Autre subvention privée</t>
  </si>
  <si>
    <t xml:space="preserve"> (Bilan, PP, annexes, rapport du réviseur) </t>
  </si>
  <si>
    <t>(et/ou le budget du projet annulé/reporté)</t>
  </si>
  <si>
    <t>majuscule correspondante</t>
  </si>
  <si>
    <t>Veuillez nommer votre pièce jointe précédée de la lettre</t>
  </si>
  <si>
    <t>Décomptes ou lettres de décision concernant:</t>
  </si>
  <si>
    <r>
      <t xml:space="preserve">Financement public de la culture </t>
    </r>
    <r>
      <rPr>
        <sz val="10"/>
        <color theme="1"/>
        <rFont val="Calibri"/>
        <family val="2"/>
        <scheme val="minor"/>
      </rPr>
      <t>(les indemnités covid-cultures sont des aides extraordinaires; ne pas les reporter dans ce formulaire)</t>
    </r>
  </si>
  <si>
    <t xml:space="preserve"> Apports de tiers 
(en particulier sponsoring, mécénat, dons)</t>
  </si>
  <si>
    <r>
      <t xml:space="preserve"> Indemnités pour réduction du temps de travail (RHT)
</t>
    </r>
    <r>
      <rPr>
        <sz val="11"/>
        <color theme="1"/>
        <rFont val="Calibri"/>
        <family val="2"/>
        <scheme val="minor"/>
      </rPr>
      <t>(Uniquement les décomptes effectifs reçus)</t>
    </r>
  </si>
  <si>
    <t>Court descriptif du type de dommage subi: projet annulé, reporté, réduit</t>
  </si>
  <si>
    <t xml:space="preserve"> </t>
  </si>
  <si>
    <r>
      <t xml:space="preserve">Pour que votre demande puisse être traitée, veuillez adresser par </t>
    </r>
    <r>
      <rPr>
        <u/>
        <sz val="13"/>
        <rFont val="Arial"/>
        <family val="2"/>
      </rPr>
      <t>courrier électronique</t>
    </r>
    <r>
      <rPr>
        <sz val="13"/>
        <rFont val="Arial"/>
        <family val="2"/>
      </rPr>
      <t xml:space="preserve"> à :</t>
    </r>
  </si>
  <si>
    <r>
      <t>le formulaire dûment complété et enregistré en format</t>
    </r>
    <r>
      <rPr>
        <sz val="13"/>
        <color rgb="FF00B050"/>
        <rFont val="Arial"/>
        <family val="2"/>
      </rPr>
      <t xml:space="preserve"> </t>
    </r>
    <r>
      <rPr>
        <b/>
        <u/>
        <sz val="13"/>
        <color rgb="FF00B050"/>
        <rFont val="Arial"/>
        <family val="2"/>
      </rPr>
      <t>EXCEL</t>
    </r>
    <r>
      <rPr>
        <u/>
        <sz val="13"/>
        <color rgb="FF00B050"/>
        <rFont val="Arial"/>
        <family val="2"/>
      </rPr>
      <t xml:space="preserve"> </t>
    </r>
    <r>
      <rPr>
        <sz val="13"/>
        <rFont val="Arial"/>
        <family val="2"/>
      </rPr>
      <t>(.xls uniquement)</t>
    </r>
  </si>
  <si>
    <r>
      <t xml:space="preserve">les différentes annexes au format </t>
    </r>
    <r>
      <rPr>
        <b/>
        <u/>
        <sz val="13"/>
        <color rgb="FFFF0000"/>
        <rFont val="Arial"/>
        <family val="2"/>
      </rPr>
      <t>PDF</t>
    </r>
  </si>
  <si>
    <t>En cas de demande incomplète, le canton fixe un court délai pour la communication des informations ou documents manquants. Si les informations ne sont pas fournies dans le délai supplémentaire, le canton ne répondra pas à la demande.</t>
  </si>
  <si>
    <r>
      <t>le formulaire dûment complété et enregistré en format</t>
    </r>
    <r>
      <rPr>
        <sz val="11"/>
        <color rgb="FF00B050"/>
        <rFont val="Arial"/>
        <family val="2"/>
      </rPr>
      <t xml:space="preserve"> </t>
    </r>
    <r>
      <rPr>
        <b/>
        <sz val="11"/>
        <color rgb="FF00B050"/>
        <rFont val="Arial"/>
        <family val="2"/>
      </rPr>
      <t>EXCEL</t>
    </r>
    <r>
      <rPr>
        <sz val="11"/>
        <rFont val="Arial"/>
        <family val="2"/>
      </rPr>
      <t xml:space="preserve"> (.xls uniquement)</t>
    </r>
  </si>
  <si>
    <r>
      <t xml:space="preserve">les différentes annexes en format </t>
    </r>
    <r>
      <rPr>
        <b/>
        <sz val="11"/>
        <color rgb="FFFF0000"/>
        <rFont val="Arial"/>
        <family val="2"/>
      </rPr>
      <t>PDF</t>
    </r>
  </si>
  <si>
    <r>
      <rPr>
        <b/>
        <sz val="12"/>
        <rFont val="Arial"/>
        <family val="2"/>
      </rPr>
      <t xml:space="preserve">F. </t>
    </r>
    <r>
      <rPr>
        <sz val="12"/>
        <rFont val="Arial"/>
        <family val="2"/>
      </rPr>
      <t xml:space="preserve">
</t>
    </r>
  </si>
  <si>
    <t>soit fournir la preuve du paiement déjà effectué des salaires</t>
  </si>
  <si>
    <t xml:space="preserve">F'. </t>
  </si>
  <si>
    <r>
      <rPr>
        <b/>
        <sz val="12"/>
        <rFont val="Arial"/>
        <family val="2"/>
      </rPr>
      <t xml:space="preserve">H. </t>
    </r>
    <r>
      <rPr>
        <sz val="12"/>
        <rFont val="Arial"/>
        <family val="2"/>
      </rPr>
      <t xml:space="preserve">Tableau de flux de trésorerie </t>
    </r>
  </si>
  <si>
    <t xml:space="preserve">G. </t>
  </si>
  <si>
    <t>Copie des factures ou autres pièces justificatives attestant du dommage, si les documents</t>
  </si>
  <si>
    <t>ne sont pas compréhensibles par eux-mêmes, merci de donner les explications nécessaires.</t>
  </si>
  <si>
    <t>l’entreprise culturelle (si le paiement doit être effectué à une date ultérieure).</t>
  </si>
  <si>
    <r>
      <t xml:space="preserve">Tous les autres frais
</t>
    </r>
    <r>
      <rPr>
        <sz val="11"/>
        <rFont val="Calibri"/>
        <family val="2"/>
        <scheme val="minor"/>
      </rPr>
      <t>(charges de production, frais divers)</t>
    </r>
  </si>
  <si>
    <t>Fiche analyse financière IPFE</t>
  </si>
  <si>
    <t>Requérant</t>
  </si>
  <si>
    <t># de dossier</t>
  </si>
  <si>
    <t>Date revue BER</t>
  </si>
  <si>
    <t>Préavis BER</t>
  </si>
  <si>
    <t>Comptes annuels</t>
  </si>
  <si>
    <t>Comptes audités?</t>
  </si>
  <si>
    <t>Commentaire BER</t>
  </si>
  <si>
    <t>Revenus</t>
  </si>
  <si>
    <t>./. Subvention non monétaire</t>
  </si>
  <si>
    <t>Produits financiers</t>
  </si>
  <si>
    <t>Dons et contributions</t>
  </si>
  <si>
    <t>Produits hors exploitation</t>
  </si>
  <si>
    <t>Produits exceptionnels ou hors période</t>
  </si>
  <si>
    <t>Total des revenues</t>
  </si>
  <si>
    <t>Subvention monétaire canton</t>
  </si>
  <si>
    <t>Subvention commune 1</t>
  </si>
  <si>
    <t>Subvention commune 2</t>
  </si>
  <si>
    <t>Subvention Pro Helvetia, Confédération</t>
  </si>
  <si>
    <t>Total subventions Etat GE</t>
  </si>
  <si>
    <t>Autres subventions publiques</t>
  </si>
  <si>
    <t>Subventions des pouvoirs publics</t>
  </si>
  <si>
    <t>Revenus sans subventions</t>
  </si>
  <si>
    <t>Résultat de l'exercice</t>
  </si>
  <si>
    <t>Capitaux étrangers</t>
  </si>
  <si>
    <t>Capitaux propres</t>
  </si>
  <si>
    <t>BER</t>
  </si>
  <si>
    <t>Requérent</t>
  </si>
  <si>
    <t>Différence</t>
  </si>
  <si>
    <t>A) Charges salaires</t>
  </si>
  <si>
    <t>B) Communication</t>
  </si>
  <si>
    <t>C) Cachets payés ou à payer aux artistes</t>
  </si>
  <si>
    <t>D) Frais non remboursables</t>
  </si>
  <si>
    <t>E) Loyers</t>
  </si>
  <si>
    <r>
      <t xml:space="preserve">F) Tous les autres frais </t>
    </r>
    <r>
      <rPr>
        <sz val="10"/>
        <rFont val="Arial"/>
        <family val="2"/>
      </rPr>
      <t>(en particulier achats), production spécifiques pour l'occasion</t>
    </r>
  </si>
  <si>
    <t>G) Autres charges</t>
  </si>
  <si>
    <t>Total charges</t>
  </si>
  <si>
    <t>H) Revenus éventuels d’activités ordinaires</t>
  </si>
  <si>
    <t>I) Financement public de la culture (aide publique)</t>
  </si>
  <si>
    <t>J)  Apports de tiers (en particulier sponsoring, mécénat, dons)</t>
  </si>
  <si>
    <t>K) Indemnités pour réduction du temps de travail</t>
  </si>
  <si>
    <t>L) Indemnités versées par une assurance privée</t>
  </si>
  <si>
    <t xml:space="preserve">M) Autres indemnités </t>
  </si>
  <si>
    <t>Total revenus / indemnités</t>
  </si>
  <si>
    <t>Total pertes financières</t>
  </si>
  <si>
    <t>Total indemnité maximale (80%)</t>
  </si>
  <si>
    <t>Points de contrôle</t>
  </si>
  <si>
    <t>1) Lien COVID?</t>
  </si>
  <si>
    <t>2) Subsidiarité?</t>
  </si>
  <si>
    <t>3) Justificatifs?</t>
  </si>
  <si>
    <t>4) Points de contrôle complémentaires:</t>
  </si>
  <si>
    <t>a) Continuité d'exploitation raisonnablement assurée?</t>
  </si>
  <si>
    <t>b) Montant de l'indemnité raisonnable?</t>
  </si>
  <si>
    <t>Si non, montant proposé par BER</t>
  </si>
  <si>
    <t>c) Fonds propres insuffisants?</t>
  </si>
  <si>
    <t>Pré-avis BER</t>
  </si>
  <si>
    <t>A) en attente</t>
  </si>
  <si>
    <t>Conclusion BER</t>
  </si>
  <si>
    <t>Total selon requérant</t>
  </si>
  <si>
    <t>Soumission TVA</t>
  </si>
  <si>
    <r>
      <rPr>
        <b/>
        <u/>
        <sz val="12"/>
        <color rgb="FFFF0000"/>
        <rFont val="Calibri"/>
        <family val="2"/>
        <scheme val="minor"/>
      </rPr>
      <t>Remarque</t>
    </r>
    <r>
      <rPr>
        <b/>
        <sz val="12"/>
        <color rgb="FFFF0000"/>
        <rFont val="Calibri"/>
        <family val="2"/>
        <scheme val="minor"/>
      </rPr>
      <t xml:space="preserve"> : Les montants sont à inscrire TTC si l'entité n'est pas soumise TVA et HT si celle-ci est soumise. </t>
    </r>
  </si>
  <si>
    <r>
      <t>le relevé d'identité bancaire (</t>
    </r>
    <r>
      <rPr>
        <b/>
        <sz val="13"/>
        <color rgb="FFFF0000"/>
        <rFont val="Arial"/>
        <family val="2"/>
      </rPr>
      <t>RIB</t>
    </r>
    <r>
      <rPr>
        <sz val="13"/>
        <rFont val="Arial"/>
        <family val="2"/>
      </rPr>
      <t xml:space="preserve">) </t>
    </r>
    <r>
      <rPr>
        <b/>
        <u/>
        <sz val="13"/>
        <rFont val="Arial"/>
        <family val="2"/>
      </rPr>
      <t>ou</t>
    </r>
  </si>
  <si>
    <r>
      <t>une copie (scan) de votre</t>
    </r>
    <r>
      <rPr>
        <b/>
        <sz val="13"/>
        <color rgb="FFFF0000"/>
        <rFont val="Arial"/>
        <family val="2"/>
      </rPr>
      <t xml:space="preserve"> BVR</t>
    </r>
    <r>
      <rPr>
        <sz val="13"/>
        <rFont val="Arial"/>
        <family val="2"/>
      </rPr>
      <t xml:space="preserve">  - bulletin de versement (pour les comptes Postfinance)</t>
    </r>
  </si>
  <si>
    <r>
      <t xml:space="preserve"> Apports de tiers 
</t>
    </r>
    <r>
      <rPr>
        <sz val="11"/>
        <color theme="1"/>
        <rFont val="Calibri"/>
        <family val="2"/>
        <scheme val="minor"/>
      </rPr>
      <t>(en particulier sponsoring, mécénat, dons)</t>
    </r>
  </si>
  <si>
    <t>5. Informations concernant les indemnités pour pertes financières</t>
  </si>
  <si>
    <t>oui/non</t>
  </si>
  <si>
    <t xml:space="preserve"> octobre - décembre 2020 </t>
  </si>
  <si>
    <t xml:space="preserve">janvier - avril 2021 </t>
  </si>
  <si>
    <t xml:space="preserve">mai - août 2021 </t>
  </si>
  <si>
    <t>Notes importantes:</t>
  </si>
  <si>
    <r>
      <t xml:space="preserve">Autres charges 
</t>
    </r>
    <r>
      <rPr>
        <sz val="11"/>
        <color theme="1"/>
        <rFont val="Calibri"/>
        <family val="2"/>
        <scheme val="minor"/>
      </rPr>
      <t>(dont les revenus manquants découlant d'une ouverture réduite ou de la réalisation réduite de projets culturels)</t>
    </r>
  </si>
  <si>
    <t>Certificat covid</t>
  </si>
  <si>
    <t>&gt;&gt; Cliquez sur le lien:</t>
  </si>
  <si>
    <r>
      <t xml:space="preserve">- Avec l'extension du </t>
    </r>
    <r>
      <rPr>
        <b/>
        <i/>
        <sz val="16"/>
        <color theme="1"/>
        <rFont val="Calibri"/>
        <family val="2"/>
        <scheme val="minor"/>
      </rPr>
      <t>certificat covid</t>
    </r>
    <r>
      <rPr>
        <i/>
        <sz val="16"/>
        <color theme="1"/>
        <rFont val="Calibri"/>
        <family val="2"/>
        <scheme val="minor"/>
      </rPr>
      <t xml:space="preserve"> (dès le 13 sept. 2021), quels frais peuvent-être indemnisés)? </t>
    </r>
  </si>
  <si>
    <r>
      <t xml:space="preserve">-Les </t>
    </r>
    <r>
      <rPr>
        <b/>
        <i/>
        <sz val="16"/>
        <color theme="1"/>
        <rFont val="Calibri"/>
        <family val="2"/>
        <scheme val="minor"/>
      </rPr>
      <t>revenus manquants découlant d'une ouverture réduite</t>
    </r>
    <r>
      <rPr>
        <i/>
        <sz val="16"/>
        <color theme="1"/>
        <rFont val="Calibri"/>
        <family val="2"/>
        <scheme val="minor"/>
      </rPr>
      <t xml:space="preserve"> ou de la</t>
    </r>
    <r>
      <rPr>
        <b/>
        <i/>
        <sz val="16"/>
        <color theme="1"/>
        <rFont val="Calibri"/>
        <family val="2"/>
        <scheme val="minor"/>
      </rPr>
      <t xml:space="preserve"> réalisation réduite de projets culturels</t>
    </r>
    <r>
      <rPr>
        <i/>
        <sz val="16"/>
        <color theme="1"/>
        <rFont val="Calibri"/>
        <family val="2"/>
        <scheme val="minor"/>
      </rPr>
      <t xml:space="preserve"> peuvent être indemnisés sous le point "G) Autres charges"</t>
    </r>
  </si>
  <si>
    <r>
      <t>-Le/la requérant/e peut indiquer dans la case prévue à cet effet tout</t>
    </r>
    <r>
      <rPr>
        <b/>
        <i/>
        <sz val="16"/>
        <color theme="1"/>
        <rFont val="Calibri"/>
        <family val="2"/>
        <scheme val="minor"/>
      </rPr>
      <t xml:space="preserve"> commentaire </t>
    </r>
    <r>
      <rPr>
        <i/>
        <sz val="16"/>
        <color theme="1"/>
        <rFont val="Calibri"/>
        <family val="2"/>
        <scheme val="minor"/>
      </rPr>
      <t>nécessaire à la compréhension de la nature de la charge ou des indemnités/revenus.</t>
    </r>
  </si>
  <si>
    <r>
      <t xml:space="preserve">-Le/la requérant/e a l'obligation de documenter les montants sur la base de </t>
    </r>
    <r>
      <rPr>
        <b/>
        <i/>
        <sz val="16"/>
        <color theme="1"/>
        <rFont val="Calibri"/>
        <family val="2"/>
        <scheme val="minor"/>
      </rPr>
      <t>justificatifs</t>
    </r>
    <r>
      <rPr>
        <i/>
        <sz val="16"/>
        <color theme="1"/>
        <rFont val="Calibri"/>
        <family val="2"/>
        <scheme val="minor"/>
      </rPr>
      <t>.</t>
    </r>
  </si>
  <si>
    <t xml:space="preserve">mars - septembre 2020 </t>
  </si>
  <si>
    <t>Aide-mémoire pour les requérant·e·s et formulaire de dépôt de demande</t>
  </si>
  <si>
    <t>l'attestation avec signature manuscrite scannée</t>
  </si>
  <si>
    <t>1. Requérant·e</t>
  </si>
  <si>
    <t>Nom du ou de la répondant·e légal·e</t>
  </si>
  <si>
    <t>TITULAIRE</t>
  </si>
  <si>
    <t xml:space="preserve">Secteur culturel dans lequel le ou la requérant·e est actif·ve </t>
  </si>
  <si>
    <t>Courte description de l’activité culturelle (max 7 lignes)</t>
  </si>
  <si>
    <t>mars - sept. 2020 (complément)</t>
  </si>
  <si>
    <t>Réf. du dossier</t>
  </si>
  <si>
    <t>(1 à 5xxx, sans #)</t>
  </si>
  <si>
    <t>Réduction de l'horaire de travail des employé·e·s (RHT)</t>
  </si>
  <si>
    <t>Les indemnités COVID-Culture sont des aides extraordinaires. Ne pas les reporter dans ce formulaire.</t>
  </si>
  <si>
    <r>
      <t>-Le ou la requérant·e peut indiquer dans la case prévue à cet effet tout</t>
    </r>
    <r>
      <rPr>
        <b/>
        <i/>
        <sz val="16"/>
        <color theme="1"/>
        <rFont val="Calibri"/>
        <family val="2"/>
        <scheme val="minor"/>
      </rPr>
      <t xml:space="preserve"> commentaire </t>
    </r>
    <r>
      <rPr>
        <i/>
        <sz val="16"/>
        <color theme="1"/>
        <rFont val="Calibri"/>
        <family val="2"/>
        <scheme val="minor"/>
      </rPr>
      <t>nécessaire à la compréhension de la nature de la charge ou des indemnités/revenus.</t>
    </r>
  </si>
  <si>
    <r>
      <t xml:space="preserve">-Le ou la requérant·e a l'obligation de documenter les montants sur la base de </t>
    </r>
    <r>
      <rPr>
        <b/>
        <i/>
        <sz val="16"/>
        <color theme="1"/>
        <rFont val="Calibri"/>
        <family val="2"/>
        <scheme val="minor"/>
      </rPr>
      <t>justificatifs</t>
    </r>
    <r>
      <rPr>
        <i/>
        <sz val="16"/>
        <color theme="1"/>
        <rFont val="Calibri"/>
        <family val="2"/>
        <scheme val="minor"/>
      </rPr>
      <t>.</t>
    </r>
  </si>
  <si>
    <t>Exemples de justificatifs admis: Contrats de travail signés par l'employé·e et le ou la requérant·e; Preuve écrite du versement du salaire. Tous les justificatifs doivent au minimum documenter le montant des salaires. N.B.: Il faut insérer les salaires bruts des employé·es ci-dessus et non pas uniquement les charges sociales.</t>
  </si>
  <si>
    <t>Exemples de justificatifs admis: Contrats de mandat signés par l'acteur·trice culturel·le et le ou la requérant·e; Confirmation signée de la tierce partie. Tous les justificatifs doivent au minimum documenter le montant des cachets. N.B.: en cas de cachets versés à un·e acteur·trice culturel·le indépendant·e, merci de fournir une attestation.</t>
  </si>
  <si>
    <r>
      <t xml:space="preserve">Financement public de la culture </t>
    </r>
    <r>
      <rPr>
        <sz val="10"/>
        <color theme="1"/>
        <rFont val="Calibri"/>
        <family val="2"/>
        <scheme val="minor"/>
      </rPr>
      <t>(les indemnités COVID-Culture sont des aides extraordinaires. Ne pas les reporter dans ce formulaire)</t>
    </r>
  </si>
  <si>
    <t>qu’il ou elle a lu et compris tous les points du formulaire de dépôt de demande et qu’il ou elle les accepte.</t>
  </si>
  <si>
    <t>qu’il ou elle est autorisé·e à signer conformément aux statuts ou à l’inscription au Registre du commerce.</t>
  </si>
  <si>
    <t>Pour le·a requérant·e</t>
  </si>
  <si>
    <t xml:space="preserve">Le·a requérant·e confirme </t>
  </si>
  <si>
    <t>soit présenter une déclaration écrite de cession par le ou la salarié·e en faveur de</t>
  </si>
  <si>
    <r>
      <t xml:space="preserve"> Indemnités pour réduction du temps de travail (RHT)
</t>
    </r>
    <r>
      <rPr>
        <sz val="11"/>
        <color theme="1"/>
        <rFont val="Calibri"/>
        <family val="2"/>
        <scheme val="minor"/>
      </rPr>
      <t>(décomptes effectifs reçus et prévisions)</t>
    </r>
  </si>
  <si>
    <t>Janvier à avril 2022</t>
  </si>
  <si>
    <r>
      <rPr>
        <b/>
        <sz val="12"/>
        <rFont val="Arial"/>
        <family val="2"/>
      </rPr>
      <t>B.</t>
    </r>
    <r>
      <rPr>
        <sz val="12"/>
        <rFont val="Arial"/>
        <family val="2"/>
      </rPr>
      <t xml:space="preserve"> Les comptes annuels provisoires 2022 ou le budget 2022 actualisé</t>
    </r>
  </si>
  <si>
    <r>
      <rPr>
        <b/>
        <sz val="12"/>
        <rFont val="Arial"/>
        <family val="2"/>
      </rPr>
      <t>A.</t>
    </r>
    <r>
      <rPr>
        <sz val="12"/>
        <rFont val="Arial"/>
        <family val="2"/>
      </rPr>
      <t xml:space="preserve"> Les comptes annuels 2018, 2019, 2020 et 2021 révisés et/ou approuvés</t>
    </r>
  </si>
  <si>
    <t xml:space="preserve">septembre - déc. 2021 </t>
  </si>
  <si>
    <t>pour la période de janvier à avril 2022 ?</t>
  </si>
  <si>
    <t>Informations concernant les subventions publiques accordées en 2021 et 2022</t>
  </si>
  <si>
    <r>
      <t xml:space="preserve">Cachets payés ou 
à payer aux artistes 
</t>
    </r>
    <r>
      <rPr>
        <sz val="11"/>
        <color theme="1"/>
        <rFont val="Calibri"/>
        <family val="2"/>
        <scheme val="minor"/>
      </rPr>
      <t>(ou droits d'auteur·rice)</t>
    </r>
  </si>
  <si>
    <t>Conformément aux conditions d'octroi, le principe de subsidiarité doit être appliqué. C'est pourquoi le ou la requérant·e est tenu·e de fournir la preuve d'une demande de réduction du temps de travail à l'OCE, ainsi que de fournir les décomptes versés mensuellement.</t>
  </si>
  <si>
    <r>
      <t xml:space="preserve">Indemnisation des pertes financières pour les entreprises culturelles (IPFE) - </t>
    </r>
    <r>
      <rPr>
        <b/>
        <sz val="11"/>
        <color theme="4"/>
        <rFont val="Arial"/>
        <family val="2"/>
      </rPr>
      <t>mai à juin 2022</t>
    </r>
  </si>
  <si>
    <r>
      <t xml:space="preserve">Indemnisation des pertes financières pour les entreprises culturelles (IPFE) - </t>
    </r>
    <r>
      <rPr>
        <b/>
        <sz val="12"/>
        <color theme="3" tint="0.39997558519241921"/>
        <rFont val="Arial"/>
        <family val="2"/>
      </rPr>
      <t>mai à juin 2022</t>
    </r>
  </si>
  <si>
    <t xml:space="preserve">janvier - avril 2022 </t>
  </si>
  <si>
    <r>
      <t xml:space="preserve">Charges salaires 
</t>
    </r>
    <r>
      <rPr>
        <sz val="11"/>
        <color rgb="FFFF0000"/>
        <rFont val="Calibri"/>
        <family val="2"/>
        <scheme val="minor"/>
      </rPr>
      <t>(y compris charges sociales - 
part employeur·se)</t>
    </r>
  </si>
  <si>
    <t xml:space="preserve"> Mai 2022</t>
  </si>
  <si>
    <t>Juin  2022</t>
  </si>
  <si>
    <t>Juin 2022</t>
  </si>
  <si>
    <t>Mai à juin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</si>
</sst>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 #,##0_ ;_ * \-#,##0_ ;_ * &quot;-&quot;??_ ;_ @_ "/>
    <numFmt numFmtId="165" formatCode="0000"/>
  </numFmts>
  <fonts count="106">
    <font>
      <sz val="10"/>
      <name val="Arial"/>
      <family val="2"/>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3"/>
      <name val="Arial Bold"/>
      <family val="2"/>
    </font>
    <font>
      <sz val="12"/>
      <name val="Arial"/>
      <family val="2"/>
    </font>
    <font>
      <sz val="9"/>
      <name val="Arial"/>
      <family val="2"/>
    </font>
    <font>
      <sz val="12"/>
      <name val="Arial Italic"/>
      <family val="2"/>
    </font>
    <font>
      <sz val="12"/>
      <name val="Arial Bold"/>
      <family val="2"/>
    </font>
    <font>
      <sz val="16"/>
      <name val="Arial Bold"/>
      <family val="2"/>
    </font>
    <font>
      <sz val="10"/>
      <name val="Arial"/>
      <family val="2"/>
    </font>
    <font>
      <u/>
      <sz val="10"/>
      <color theme="10"/>
      <name val="Arial"/>
      <family val="2"/>
    </font>
    <font>
      <u/>
      <sz val="11"/>
      <color theme="10"/>
      <name val="Calibri"/>
      <family val="2"/>
      <scheme val="minor"/>
    </font>
    <font>
      <sz val="11"/>
      <color theme="1"/>
      <name val="Arial"/>
      <family val="2"/>
    </font>
    <font>
      <b/>
      <sz val="11"/>
      <color theme="1"/>
      <name val="Arial"/>
      <family val="2"/>
    </font>
    <font>
      <b/>
      <sz val="12"/>
      <color theme="1"/>
      <name val="Arial"/>
      <family val="2"/>
    </font>
    <font>
      <b/>
      <u/>
      <sz val="11"/>
      <color theme="1"/>
      <name val="Arial"/>
      <family val="2"/>
    </font>
    <font>
      <b/>
      <i/>
      <sz val="12"/>
      <color theme="1"/>
      <name val="Arial"/>
      <family val="2"/>
    </font>
    <font>
      <sz val="11"/>
      <name val="Arial Bold"/>
      <family val="2"/>
    </font>
    <font>
      <sz val="10"/>
      <name val="Arial Bold"/>
      <family val="2"/>
    </font>
    <font>
      <b/>
      <sz val="12"/>
      <name val="Arial"/>
      <family val="2"/>
    </font>
    <font>
      <u/>
      <sz val="12"/>
      <name val="Arial"/>
      <family val="2"/>
    </font>
    <font>
      <b/>
      <sz val="12"/>
      <color rgb="FFFF0000"/>
      <name val="Arial"/>
      <family val="2"/>
    </font>
    <font>
      <b/>
      <sz val="10"/>
      <name val="Arial"/>
      <family val="2"/>
    </font>
    <font>
      <u/>
      <sz val="10"/>
      <name val="Arial"/>
      <family val="2"/>
    </font>
    <font>
      <b/>
      <sz val="11"/>
      <color theme="1"/>
      <name val="Calibri"/>
      <family val="2"/>
      <scheme val="minor"/>
    </font>
    <font>
      <b/>
      <i/>
      <sz val="18"/>
      <color theme="1"/>
      <name val="Calibri"/>
      <family val="2"/>
      <scheme val="minor"/>
    </font>
    <font>
      <b/>
      <u/>
      <sz val="16"/>
      <color theme="1"/>
      <name val="Calibri"/>
      <family val="2"/>
      <scheme val="minor"/>
    </font>
    <font>
      <sz val="16"/>
      <color theme="1"/>
      <name val="Calibri"/>
      <family val="2"/>
      <scheme val="minor"/>
    </font>
    <font>
      <b/>
      <i/>
      <sz val="16"/>
      <color theme="1"/>
      <name val="Calibri"/>
      <family val="2"/>
      <scheme val="minor"/>
    </font>
    <font>
      <sz val="18"/>
      <color theme="1"/>
      <name val="Calibri"/>
      <family val="2"/>
      <scheme val="minor"/>
    </font>
    <font>
      <b/>
      <sz val="16"/>
      <color theme="1"/>
      <name val="Calibri"/>
      <family val="2"/>
      <scheme val="minor"/>
    </font>
    <font>
      <b/>
      <sz val="18"/>
      <color theme="1"/>
      <name val="Calibri"/>
      <family val="2"/>
      <scheme val="minor"/>
    </font>
    <font>
      <b/>
      <sz val="16"/>
      <color theme="8"/>
      <name val="Calibri"/>
      <family val="2"/>
      <scheme val="minor"/>
    </font>
    <font>
      <u/>
      <sz val="16"/>
      <color theme="1"/>
      <name val="Calibri"/>
      <family val="2"/>
      <scheme val="minor"/>
    </font>
    <font>
      <i/>
      <sz val="16"/>
      <color theme="1"/>
      <name val="Calibri"/>
      <family val="2"/>
      <scheme val="minor"/>
    </font>
    <font>
      <i/>
      <sz val="18"/>
      <color theme="1"/>
      <name val="Calibri"/>
      <family val="2"/>
      <scheme val="minor"/>
    </font>
    <font>
      <b/>
      <i/>
      <sz val="11"/>
      <color theme="1"/>
      <name val="Calibri"/>
      <family val="2"/>
      <scheme val="minor"/>
    </font>
    <font>
      <b/>
      <i/>
      <sz val="36"/>
      <color theme="1"/>
      <name val="Calibri"/>
      <family val="2"/>
      <scheme val="minor"/>
    </font>
    <font>
      <b/>
      <sz val="20"/>
      <color theme="1"/>
      <name val="Calibri"/>
      <family val="2"/>
      <scheme val="minor"/>
    </font>
    <font>
      <b/>
      <sz val="11"/>
      <color rgb="FFFF0000"/>
      <name val="Calibri"/>
      <family val="2"/>
      <scheme val="minor"/>
    </font>
    <font>
      <b/>
      <sz val="20"/>
      <color rgb="FF00B050"/>
      <name val="Calibri"/>
      <family val="2"/>
      <scheme val="minor"/>
    </font>
    <font>
      <sz val="14"/>
      <color theme="1"/>
      <name val="Calibri"/>
      <family val="2"/>
      <scheme val="minor"/>
    </font>
    <font>
      <b/>
      <sz val="10"/>
      <color rgb="FFFF0000"/>
      <name val="Arial"/>
      <family val="2"/>
    </font>
    <font>
      <u/>
      <sz val="12"/>
      <color theme="10"/>
      <name val="Arial"/>
      <family val="2"/>
    </font>
    <font>
      <b/>
      <sz val="24"/>
      <name val="Calibri"/>
      <family val="2"/>
      <scheme val="minor"/>
    </font>
    <font>
      <sz val="12"/>
      <color theme="1"/>
      <name val="Arial"/>
      <family val="2"/>
    </font>
    <font>
      <sz val="12"/>
      <color theme="1"/>
      <name val="Calibri"/>
      <family val="2"/>
      <scheme val="minor"/>
    </font>
    <font>
      <i/>
      <u/>
      <sz val="11"/>
      <color theme="1"/>
      <name val="Arial"/>
      <family val="2"/>
    </font>
    <font>
      <b/>
      <sz val="16"/>
      <name val="Calibri"/>
      <family val="2"/>
      <scheme val="minor"/>
    </font>
    <font>
      <b/>
      <sz val="12"/>
      <color theme="1"/>
      <name val="Calibri"/>
      <family val="2"/>
      <scheme val="minor"/>
    </font>
    <font>
      <b/>
      <sz val="12"/>
      <name val="Calibri "/>
    </font>
    <font>
      <b/>
      <sz val="12"/>
      <name val="Calibri"/>
      <family val="2"/>
      <scheme val="minor"/>
    </font>
    <font>
      <b/>
      <sz val="12"/>
      <name val="Cambria"/>
      <family val="2"/>
      <scheme val="major"/>
    </font>
    <font>
      <b/>
      <i/>
      <u/>
      <sz val="12"/>
      <color theme="1"/>
      <name val="Calibri"/>
      <family val="2"/>
      <scheme val="minor"/>
    </font>
    <font>
      <u/>
      <sz val="18"/>
      <color theme="1"/>
      <name val="Calibri"/>
      <family val="2"/>
      <scheme val="minor"/>
    </font>
    <font>
      <i/>
      <sz val="11"/>
      <color theme="1"/>
      <name val="Calibri"/>
      <family val="2"/>
      <scheme val="minor"/>
    </font>
    <font>
      <sz val="10"/>
      <color theme="1"/>
      <name val="Arial"/>
      <family val="2"/>
    </font>
    <font>
      <sz val="8"/>
      <name val="Arial"/>
      <family val="2"/>
    </font>
    <font>
      <sz val="11"/>
      <name val="Calibri"/>
      <family val="2"/>
      <scheme val="minor"/>
    </font>
    <font>
      <b/>
      <sz val="11"/>
      <name val="Arial"/>
      <family val="2"/>
    </font>
    <font>
      <i/>
      <sz val="10"/>
      <color theme="1"/>
      <name val="Arial"/>
      <family val="2"/>
    </font>
    <font>
      <b/>
      <i/>
      <sz val="12"/>
      <name val="Arial"/>
      <family val="2"/>
    </font>
    <font>
      <sz val="10"/>
      <color theme="1"/>
      <name val="Calibri"/>
      <family val="2"/>
      <scheme val="minor"/>
    </font>
    <font>
      <b/>
      <sz val="11"/>
      <color theme="4"/>
      <name val="Arial"/>
      <family val="2"/>
    </font>
    <font>
      <b/>
      <i/>
      <sz val="18"/>
      <color theme="4"/>
      <name val="Calibri"/>
      <family val="2"/>
      <scheme val="minor"/>
    </font>
    <font>
      <sz val="13"/>
      <name val="Arial"/>
      <family val="2"/>
    </font>
    <font>
      <sz val="13"/>
      <color rgb="FF00B050"/>
      <name val="Arial"/>
      <family val="2"/>
    </font>
    <font>
      <b/>
      <sz val="17"/>
      <color theme="1"/>
      <name val="Arial"/>
      <family val="2"/>
    </font>
    <font>
      <u/>
      <sz val="13"/>
      <name val="Arial"/>
      <family val="2"/>
    </font>
    <font>
      <u/>
      <sz val="14"/>
      <color theme="10"/>
      <name val="Arial"/>
      <family val="2"/>
    </font>
    <font>
      <b/>
      <sz val="13"/>
      <color rgb="FFFF0000"/>
      <name val="Arial"/>
      <family val="2"/>
    </font>
    <font>
      <b/>
      <u/>
      <sz val="13"/>
      <color rgb="FF00B050"/>
      <name val="Arial"/>
      <family val="2"/>
    </font>
    <font>
      <u/>
      <sz val="13"/>
      <color rgb="FF00B050"/>
      <name val="Arial"/>
      <family val="2"/>
    </font>
    <font>
      <b/>
      <u/>
      <sz val="13"/>
      <color rgb="FFFF0000"/>
      <name val="Arial"/>
      <family val="2"/>
    </font>
    <font>
      <sz val="11"/>
      <name val="Arial"/>
      <family val="2"/>
    </font>
    <font>
      <sz val="11"/>
      <color rgb="FF00B050"/>
      <name val="Arial"/>
      <family val="2"/>
    </font>
    <font>
      <b/>
      <sz val="11"/>
      <color rgb="FF00B050"/>
      <name val="Arial"/>
      <family val="2"/>
    </font>
    <font>
      <b/>
      <sz val="11"/>
      <color rgb="FFFF0000"/>
      <name val="Arial"/>
      <family val="2"/>
    </font>
    <font>
      <b/>
      <sz val="14"/>
      <color theme="1"/>
      <name val="Calibri"/>
      <family val="2"/>
      <scheme val="minor"/>
    </font>
    <font>
      <sz val="10"/>
      <color theme="1"/>
      <name val="HK Grotesk"/>
    </font>
    <font>
      <sz val="10"/>
      <name val="HK Grotesk"/>
    </font>
    <font>
      <b/>
      <u/>
      <sz val="11"/>
      <color theme="1"/>
      <name val="Calibri"/>
      <family val="2"/>
      <scheme val="minor"/>
    </font>
    <font>
      <u/>
      <sz val="11"/>
      <color theme="1"/>
      <name val="Calibri"/>
      <family val="2"/>
      <scheme val="minor"/>
    </font>
    <font>
      <b/>
      <sz val="12"/>
      <color rgb="FFFF0000"/>
      <name val="Calibri"/>
      <family val="2"/>
      <scheme val="minor"/>
    </font>
    <font>
      <b/>
      <u/>
      <sz val="12"/>
      <color rgb="FFFF0000"/>
      <name val="Calibri"/>
      <family val="2"/>
      <scheme val="minor"/>
    </font>
    <font>
      <b/>
      <u/>
      <sz val="13"/>
      <name val="Arial"/>
      <family val="2"/>
    </font>
    <font>
      <u/>
      <sz val="16"/>
      <color theme="10"/>
      <name val="Calibri"/>
      <family val="2"/>
      <scheme val="minor"/>
    </font>
    <font>
      <b/>
      <i/>
      <u/>
      <sz val="16"/>
      <color theme="10"/>
      <name val="Calibri"/>
      <family val="2"/>
      <scheme val="minor"/>
    </font>
    <font>
      <b/>
      <u/>
      <sz val="16"/>
      <color theme="10"/>
      <name val="Calibri"/>
      <family val="2"/>
      <scheme val="minor"/>
    </font>
    <font>
      <b/>
      <sz val="12"/>
      <color theme="3" tint="0.39997558519241921"/>
      <name val="Arial"/>
      <family val="2"/>
    </font>
    <font>
      <sz val="13"/>
      <color theme="3" tint="0.39997558519241921"/>
      <name val="Arial Bold"/>
    </font>
    <font>
      <sz val="13"/>
      <color theme="3" tint="0.39997558519241921"/>
      <name val="Arial Bold"/>
      <family val="2"/>
    </font>
    <font>
      <sz val="11"/>
      <color rgb="FFFF0000"/>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4" tint="0.59999389629810485"/>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FF0000"/>
      </left>
      <right style="thin">
        <color rgb="FFFF0000"/>
      </right>
      <top style="thin">
        <color rgb="FFFF0000"/>
      </top>
      <bottom style="thin">
        <color rgb="FFFF0000"/>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bottom style="dotted">
        <color indexed="64"/>
      </bottom>
      <diagonal/>
    </border>
    <border>
      <left/>
      <right/>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FF0000"/>
      </right>
      <top/>
      <bottom/>
      <diagonal/>
    </border>
    <border>
      <left style="thin">
        <color rgb="FFFF0000"/>
      </left>
      <right/>
      <top style="thin">
        <color rgb="FFFF0000"/>
      </top>
      <bottom/>
      <diagonal/>
    </border>
    <border>
      <left style="thin">
        <color rgb="FFFF0000"/>
      </left>
      <right/>
      <top style="thin">
        <color rgb="FFFF0000"/>
      </top>
      <bottom style="thin">
        <color rgb="FFFF0000"/>
      </bottom>
      <diagonal/>
    </border>
  </borders>
  <cellStyleXfs count="20">
    <xf numFmtId="0" fontId="0" fillId="0" borderId="0"/>
    <xf numFmtId="43" fontId="22" fillId="0" borderId="0" applyFont="0" applyFill="0" applyBorder="0" applyAlignment="0" applyProtection="0"/>
    <xf numFmtId="0" fontId="23" fillId="0" borderId="0" applyNumberFormat="0" applyFill="0" applyBorder="0" applyAlignment="0" applyProtection="0"/>
    <xf numFmtId="0" fontId="15" fillId="0" borderId="0"/>
    <xf numFmtId="0" fontId="24" fillId="0" borderId="0" applyNumberFormat="0" applyFill="0" applyBorder="0" applyAlignment="0" applyProtection="0"/>
    <xf numFmtId="0" fontId="22" fillId="0" borderId="0"/>
    <xf numFmtId="43" fontId="15" fillId="0" borderId="0" applyFont="0" applyFill="0" applyBorder="0" applyAlignment="0" applyProtection="0"/>
    <xf numFmtId="0" fontId="14" fillId="0" borderId="0"/>
    <xf numFmtId="43" fontId="14" fillId="0" borderId="0" applyFont="0" applyFill="0" applyBorder="0" applyAlignment="0" applyProtection="0"/>
    <xf numFmtId="0" fontId="13" fillId="0" borderId="0"/>
    <xf numFmtId="43" fontId="13" fillId="0" borderId="0" applyFont="0" applyFill="0" applyBorder="0" applyAlignment="0" applyProtection="0"/>
    <xf numFmtId="0" fontId="12" fillId="0" borderId="0"/>
    <xf numFmtId="0" fontId="11" fillId="0" borderId="0"/>
    <xf numFmtId="0" fontId="11" fillId="0" borderId="0"/>
    <xf numFmtId="0" fontId="69" fillId="0" borderId="0"/>
    <xf numFmtId="43" fontId="69" fillId="0" borderId="0" applyFont="0" applyFill="0" applyBorder="0" applyAlignment="0" applyProtection="0"/>
    <xf numFmtId="0" fontId="9" fillId="0" borderId="0"/>
    <xf numFmtId="0" fontId="2" fillId="0" borderId="0"/>
    <xf numFmtId="43" fontId="2" fillId="0" borderId="0" applyFont="0" applyFill="0" applyBorder="0" applyAlignment="0" applyProtection="0"/>
    <xf numFmtId="0" fontId="2" fillId="0" borderId="0"/>
  </cellStyleXfs>
  <cellXfs count="548">
    <xf numFmtId="0" fontId="0" fillId="0" borderId="0" xfId="0"/>
    <xf numFmtId="0" fontId="16" fillId="0" borderId="0" xfId="0" applyNumberFormat="1" applyFont="1"/>
    <xf numFmtId="0" fontId="17" fillId="0" borderId="0" xfId="0" applyNumberFormat="1" applyFont="1"/>
    <xf numFmtId="0" fontId="19" fillId="0" borderId="0" xfId="0" applyNumberFormat="1" applyFont="1"/>
    <xf numFmtId="0" fontId="15" fillId="0" borderId="0" xfId="3"/>
    <xf numFmtId="0" fontId="25" fillId="0" borderId="0" xfId="3" applyFont="1" applyAlignment="1">
      <alignment horizontal="left" vertical="top"/>
    </xf>
    <xf numFmtId="0" fontId="25" fillId="0" borderId="0" xfId="3" applyFont="1" applyAlignment="1">
      <alignment horizontal="center" vertical="top"/>
    </xf>
    <xf numFmtId="0" fontId="26" fillId="0" borderId="0" xfId="3" applyFont="1" applyAlignment="1">
      <alignment horizontal="left" vertical="top"/>
    </xf>
    <xf numFmtId="0" fontId="27" fillId="0" borderId="0" xfId="3" applyFont="1" applyAlignment="1">
      <alignment horizontal="left" vertical="top"/>
    </xf>
    <xf numFmtId="0" fontId="27" fillId="0" borderId="1" xfId="3" applyFont="1" applyBorder="1" applyAlignment="1">
      <alignment horizontal="left" vertical="top"/>
    </xf>
    <xf numFmtId="0" fontId="27" fillId="0" borderId="2" xfId="3" applyFont="1" applyBorder="1" applyAlignment="1">
      <alignment horizontal="left" vertical="top"/>
    </xf>
    <xf numFmtId="0" fontId="25" fillId="0" borderId="2" xfId="3" applyFont="1" applyBorder="1" applyAlignment="1">
      <alignment horizontal="left" vertical="top"/>
    </xf>
    <xf numFmtId="0" fontId="25" fillId="0" borderId="2" xfId="3" applyFont="1" applyBorder="1" applyAlignment="1">
      <alignment horizontal="center" vertical="top"/>
    </xf>
    <xf numFmtId="0" fontId="25" fillId="0" borderId="3" xfId="3" applyFont="1" applyBorder="1" applyAlignment="1">
      <alignment horizontal="left" vertical="top"/>
    </xf>
    <xf numFmtId="0" fontId="28" fillId="0" borderId="0" xfId="3" applyFont="1" applyAlignment="1">
      <alignment horizontal="center" vertical="center"/>
    </xf>
    <xf numFmtId="0" fontId="25" fillId="0" borderId="5" xfId="3" applyFont="1" applyBorder="1" applyAlignment="1">
      <alignment horizontal="left" vertical="top"/>
    </xf>
    <xf numFmtId="0" fontId="27" fillId="0" borderId="4" xfId="3" quotePrefix="1" applyFont="1" applyBorder="1" applyAlignment="1">
      <alignment horizontal="center" vertical="center"/>
    </xf>
    <xf numFmtId="0" fontId="25" fillId="0" borderId="5" xfId="3" applyFont="1" applyBorder="1" applyAlignment="1">
      <alignment horizontal="left" vertical="center"/>
    </xf>
    <xf numFmtId="0" fontId="25" fillId="0" borderId="0" xfId="3" applyFont="1" applyAlignment="1">
      <alignment horizontal="left" vertical="center"/>
    </xf>
    <xf numFmtId="0" fontId="27" fillId="0" borderId="4" xfId="3" quotePrefix="1" applyFont="1" applyBorder="1" applyAlignment="1">
      <alignment horizontal="left" vertical="center"/>
    </xf>
    <xf numFmtId="0" fontId="27" fillId="0" borderId="0" xfId="3" quotePrefix="1" applyFont="1" applyAlignment="1">
      <alignment horizontal="left" vertical="center"/>
    </xf>
    <xf numFmtId="0" fontId="29" fillId="0" borderId="5" xfId="3" applyFont="1" applyBorder="1" applyAlignment="1">
      <alignment horizontal="left" vertical="center" wrapText="1"/>
    </xf>
    <xf numFmtId="0" fontId="25" fillId="0" borderId="4" xfId="3" applyFont="1" applyBorder="1" applyAlignment="1">
      <alignment horizontal="left" vertical="top"/>
    </xf>
    <xf numFmtId="0" fontId="25" fillId="0" borderId="7" xfId="3" applyFont="1" applyBorder="1" applyAlignment="1">
      <alignment horizontal="left" vertical="top"/>
    </xf>
    <xf numFmtId="0" fontId="25" fillId="0" borderId="7" xfId="3" applyFont="1" applyBorder="1" applyAlignment="1">
      <alignment horizontal="center" vertical="top"/>
    </xf>
    <xf numFmtId="0" fontId="25" fillId="0" borderId="8" xfId="3" applyFont="1" applyBorder="1" applyAlignment="1">
      <alignment horizontal="left" vertical="top"/>
    </xf>
    <xf numFmtId="0" fontId="25" fillId="0" borderId="0" xfId="3" applyFont="1"/>
    <xf numFmtId="0" fontId="25" fillId="0" borderId="0" xfId="3" applyFont="1" applyAlignment="1">
      <alignment horizontal="center"/>
    </xf>
    <xf numFmtId="0" fontId="22" fillId="0" borderId="0" xfId="5"/>
    <xf numFmtId="0" fontId="20" fillId="0" borderId="0" xfId="5" applyFont="1"/>
    <xf numFmtId="0" fontId="17" fillId="0" borderId="0" xfId="5" applyFont="1"/>
    <xf numFmtId="0" fontId="16" fillId="0" borderId="0" xfId="5" applyFont="1"/>
    <xf numFmtId="164" fontId="22" fillId="0" borderId="0" xfId="6" applyNumberFormat="1" applyFont="1"/>
    <xf numFmtId="164" fontId="17" fillId="0" borderId="0" xfId="6" applyNumberFormat="1" applyFont="1"/>
    <xf numFmtId="0" fontId="17" fillId="0" borderId="0" xfId="5" applyFont="1" applyAlignment="1">
      <alignment horizontal="left" vertical="top" wrapText="1"/>
    </xf>
    <xf numFmtId="0" fontId="17" fillId="0" borderId="0" xfId="5" applyFont="1" applyAlignment="1">
      <alignment horizontal="right"/>
    </xf>
    <xf numFmtId="164" fontId="0" fillId="0" borderId="0" xfId="6" applyNumberFormat="1" applyFont="1"/>
    <xf numFmtId="0" fontId="21" fillId="0" borderId="0" xfId="5" applyFont="1"/>
    <xf numFmtId="0" fontId="20" fillId="0" borderId="0" xfId="5" applyFont="1" applyAlignment="1">
      <alignment vertical="center"/>
    </xf>
    <xf numFmtId="164" fontId="22" fillId="0" borderId="0" xfId="6" applyNumberFormat="1" applyFont="1" applyAlignment="1">
      <alignment vertical="center"/>
    </xf>
    <xf numFmtId="0" fontId="22" fillId="0" borderId="0" xfId="5" applyAlignment="1">
      <alignment vertical="center"/>
    </xf>
    <xf numFmtId="0" fontId="31" fillId="0" borderId="0" xfId="5" applyFont="1"/>
    <xf numFmtId="0" fontId="18" fillId="0" borderId="0" xfId="5" applyFont="1"/>
    <xf numFmtId="164" fontId="22" fillId="0" borderId="0" xfId="6" applyNumberFormat="1" applyFont="1" applyAlignment="1">
      <alignment horizontal="center" vertical="center"/>
    </xf>
    <xf numFmtId="0" fontId="16" fillId="0" borderId="0" xfId="5" applyFont="1" applyAlignment="1">
      <alignment horizontal="center" vertical="center"/>
    </xf>
    <xf numFmtId="0" fontId="22" fillId="0" borderId="0" xfId="5" applyAlignment="1">
      <alignment horizontal="center" vertical="center"/>
    </xf>
    <xf numFmtId="0" fontId="27" fillId="0" borderId="0" xfId="3" quotePrefix="1" applyFont="1" applyAlignment="1">
      <alignment horizontal="left"/>
    </xf>
    <xf numFmtId="1" fontId="18" fillId="0" borderId="0" xfId="5" applyNumberFormat="1" applyFont="1"/>
    <xf numFmtId="0" fontId="22" fillId="0" borderId="6" xfId="5" applyBorder="1"/>
    <xf numFmtId="0" fontId="22" fillId="0" borderId="8" xfId="5" applyBorder="1"/>
    <xf numFmtId="0" fontId="22" fillId="0" borderId="10" xfId="5" applyBorder="1"/>
    <xf numFmtId="0" fontId="0" fillId="3" borderId="0" xfId="5" applyFont="1" applyFill="1"/>
    <xf numFmtId="0" fontId="32" fillId="0" borderId="10" xfId="5" applyFont="1" applyBorder="1"/>
    <xf numFmtId="0" fontId="33" fillId="0" borderId="0" xfId="0" applyNumberFormat="1" applyFont="1"/>
    <xf numFmtId="0" fontId="17" fillId="0" borderId="10" xfId="0" applyNumberFormat="1" applyFont="1" applyBorder="1"/>
    <xf numFmtId="0" fontId="30" fillId="0" borderId="0" xfId="0" applyNumberFormat="1" applyFont="1"/>
    <xf numFmtId="0" fontId="17" fillId="0" borderId="0" xfId="0" applyFont="1"/>
    <xf numFmtId="0" fontId="17" fillId="2" borderId="0" xfId="5" applyFont="1" applyFill="1" applyAlignment="1" applyProtection="1">
      <alignment horizontal="center"/>
      <protection locked="0"/>
    </xf>
    <xf numFmtId="14" fontId="17" fillId="2" borderId="0" xfId="5" applyNumberFormat="1" applyFont="1" applyFill="1" applyAlignment="1" applyProtection="1">
      <alignment horizontal="center"/>
      <protection locked="0"/>
    </xf>
    <xf numFmtId="164" fontId="25" fillId="0" borderId="0" xfId="3" applyNumberFormat="1" applyFont="1" applyAlignment="1">
      <alignment horizontal="left" vertical="top"/>
    </xf>
    <xf numFmtId="0" fontId="17" fillId="2" borderId="0" xfId="5" applyFont="1" applyFill="1" applyProtection="1">
      <protection locked="0"/>
    </xf>
    <xf numFmtId="0" fontId="15" fillId="0" borderId="0" xfId="3" applyAlignment="1">
      <alignment horizontal="right"/>
    </xf>
    <xf numFmtId="0" fontId="32" fillId="0" borderId="0" xfId="5" applyFont="1" applyAlignment="1">
      <alignment horizontal="left"/>
    </xf>
    <xf numFmtId="0" fontId="0" fillId="0" borderId="0" xfId="5" applyFont="1"/>
    <xf numFmtId="0" fontId="38" fillId="3" borderId="0" xfId="9" applyFont="1" applyFill="1"/>
    <xf numFmtId="0" fontId="13" fillId="3" borderId="0" xfId="9" applyFill="1"/>
    <xf numFmtId="0" fontId="39" fillId="3" borderId="1" xfId="9" applyFont="1" applyFill="1" applyBorder="1"/>
    <xf numFmtId="0" fontId="40" fillId="3" borderId="2" xfId="9" applyFont="1" applyFill="1" applyBorder="1"/>
    <xf numFmtId="0" fontId="40" fillId="3" borderId="3" xfId="9" applyFont="1" applyFill="1" applyBorder="1"/>
    <xf numFmtId="0" fontId="41" fillId="3" borderId="4" xfId="9" applyFont="1" applyFill="1" applyBorder="1"/>
    <xf numFmtId="0" fontId="40" fillId="3" borderId="0" xfId="9" applyFont="1" applyFill="1"/>
    <xf numFmtId="0" fontId="40" fillId="3" borderId="5" xfId="9" applyFont="1" applyFill="1" applyBorder="1"/>
    <xf numFmtId="0" fontId="42" fillId="3" borderId="0" xfId="9" applyFont="1" applyFill="1" applyAlignment="1">
      <alignment vertical="top" wrapText="1"/>
    </xf>
    <xf numFmtId="0" fontId="43" fillId="3" borderId="4" xfId="9" applyFont="1" applyFill="1" applyBorder="1"/>
    <xf numFmtId="0" fontId="43" fillId="3" borderId="0" xfId="9" applyFont="1" applyFill="1"/>
    <xf numFmtId="0" fontId="43" fillId="3" borderId="5" xfId="9" applyFont="1" applyFill="1" applyBorder="1"/>
    <xf numFmtId="0" fontId="44" fillId="3" borderId="0" xfId="9" applyFont="1" applyFill="1"/>
    <xf numFmtId="0" fontId="40" fillId="3" borderId="4" xfId="9" applyFont="1" applyFill="1" applyBorder="1"/>
    <xf numFmtId="0" fontId="13" fillId="3" borderId="4" xfId="9" applyFill="1" applyBorder="1"/>
    <xf numFmtId="0" fontId="48" fillId="3" borderId="0" xfId="9" quotePrefix="1" applyFont="1" applyFill="1" applyAlignment="1">
      <alignment wrapText="1"/>
    </xf>
    <xf numFmtId="0" fontId="13" fillId="3" borderId="6" xfId="9" applyFill="1" applyBorder="1"/>
    <xf numFmtId="0" fontId="49" fillId="3" borderId="0" xfId="9" applyFont="1" applyFill="1"/>
    <xf numFmtId="0" fontId="50" fillId="3" borderId="1" xfId="9" applyFont="1" applyFill="1" applyBorder="1" applyAlignment="1">
      <alignment vertical="center" textRotation="255"/>
    </xf>
    <xf numFmtId="0" fontId="13" fillId="3" borderId="2" xfId="9" applyFill="1" applyBorder="1" applyAlignment="1">
      <alignment vertical="center"/>
    </xf>
    <xf numFmtId="0" fontId="13" fillId="3" borderId="2" xfId="9" applyFill="1" applyBorder="1" applyAlignment="1">
      <alignment horizontal="right"/>
    </xf>
    <xf numFmtId="0" fontId="13" fillId="3" borderId="2" xfId="9" applyFill="1" applyBorder="1"/>
    <xf numFmtId="0" fontId="13" fillId="3" borderId="3" xfId="9" applyFill="1" applyBorder="1"/>
    <xf numFmtId="0" fontId="50" fillId="3" borderId="4" xfId="9" applyFont="1" applyFill="1" applyBorder="1" applyAlignment="1">
      <alignment vertical="center" textRotation="255"/>
    </xf>
    <xf numFmtId="0" fontId="13" fillId="3" borderId="5" xfId="9" applyFill="1" applyBorder="1"/>
    <xf numFmtId="0" fontId="37" fillId="3" borderId="4" xfId="9" applyFont="1" applyFill="1" applyBorder="1" applyAlignment="1">
      <alignment horizontal="right" vertical="top"/>
    </xf>
    <xf numFmtId="43" fontId="0" fillId="2" borderId="9" xfId="10" applyFont="1" applyFill="1" applyBorder="1" applyProtection="1">
      <protection locked="0"/>
    </xf>
    <xf numFmtId="43" fontId="0" fillId="3" borderId="13" xfId="10" applyFont="1" applyFill="1" applyBorder="1"/>
    <xf numFmtId="0" fontId="37" fillId="3" borderId="4" xfId="9" applyFont="1" applyFill="1" applyBorder="1" applyAlignment="1">
      <alignment horizontal="right" vertical="center"/>
    </xf>
    <xf numFmtId="0" fontId="50" fillId="3" borderId="6" xfId="9" applyFont="1" applyFill="1" applyBorder="1" applyAlignment="1">
      <alignment vertical="center" textRotation="255"/>
    </xf>
    <xf numFmtId="0" fontId="13" fillId="3" borderId="7" xfId="9" applyFill="1" applyBorder="1" applyAlignment="1">
      <alignment vertical="center"/>
    </xf>
    <xf numFmtId="0" fontId="13" fillId="3" borderId="7" xfId="9" applyFill="1" applyBorder="1"/>
    <xf numFmtId="0" fontId="13" fillId="3" borderId="8" xfId="9" applyFill="1" applyBorder="1"/>
    <xf numFmtId="0" fontId="51" fillId="3" borderId="0" xfId="9" applyFont="1" applyFill="1"/>
    <xf numFmtId="0" fontId="13" fillId="3" borderId="1" xfId="9" applyFill="1" applyBorder="1"/>
    <xf numFmtId="0" fontId="55" fillId="0" borderId="0" xfId="0" applyFont="1" applyAlignment="1">
      <alignment horizontal="right"/>
    </xf>
    <xf numFmtId="164" fontId="17" fillId="0" borderId="13" xfId="1" applyNumberFormat="1" applyFont="1" applyFill="1" applyBorder="1" applyAlignment="1" applyProtection="1">
      <alignment horizontal="right"/>
    </xf>
    <xf numFmtId="164" fontId="17" fillId="0" borderId="0" xfId="1" applyNumberFormat="1" applyFont="1" applyFill="1" applyBorder="1" applyAlignment="1" applyProtection="1">
      <alignment horizontal="right"/>
    </xf>
    <xf numFmtId="0" fontId="58" fillId="0" borderId="0" xfId="11" applyFont="1" applyAlignment="1">
      <alignment horizontal="left" vertical="center"/>
    </xf>
    <xf numFmtId="0" fontId="25" fillId="0" borderId="0" xfId="3" applyFont="1" applyAlignment="1">
      <alignment horizontal="right" vertical="top"/>
    </xf>
    <xf numFmtId="0" fontId="59" fillId="3" borderId="0" xfId="9" applyFont="1" applyFill="1"/>
    <xf numFmtId="0" fontId="59" fillId="3" borderId="0" xfId="9" applyFont="1" applyFill="1" applyAlignment="1">
      <alignment horizontal="right"/>
    </xf>
    <xf numFmtId="43" fontId="0" fillId="3" borderId="0" xfId="10" applyFont="1" applyFill="1" applyBorder="1"/>
    <xf numFmtId="165" fontId="58" fillId="0" borderId="0" xfId="11" applyNumberFormat="1" applyFont="1" applyFill="1" applyAlignment="1" applyProtection="1">
      <alignment horizontal="left" vertical="center"/>
    </xf>
    <xf numFmtId="0" fontId="22" fillId="0" borderId="0" xfId="5" applyFill="1"/>
    <xf numFmtId="0" fontId="25" fillId="0" borderId="0" xfId="3" applyFont="1" applyBorder="1" applyAlignment="1">
      <alignment horizontal="right" vertical="center"/>
    </xf>
    <xf numFmtId="0" fontId="60" fillId="0" borderId="0" xfId="3" applyFont="1" applyBorder="1" applyAlignment="1">
      <alignment horizontal="right" vertical="center"/>
    </xf>
    <xf numFmtId="165" fontId="58" fillId="4" borderId="13" xfId="11" applyNumberFormat="1" applyFont="1" applyFill="1" applyBorder="1" applyAlignment="1" applyProtection="1">
      <alignment horizontal="left" vertical="center"/>
      <protection locked="0"/>
    </xf>
    <xf numFmtId="0" fontId="22" fillId="0" borderId="0" xfId="5" applyFill="1" applyBorder="1" applyAlignment="1">
      <alignment horizontal="center" vertical="center"/>
    </xf>
    <xf numFmtId="0" fontId="25" fillId="0" borderId="0" xfId="3" applyFont="1" applyAlignment="1">
      <alignment horizontal="right" vertical="center"/>
    </xf>
    <xf numFmtId="0" fontId="22" fillId="4" borderId="16" xfId="5" applyFill="1" applyBorder="1" applyAlignment="1">
      <alignment vertical="center"/>
    </xf>
    <xf numFmtId="0" fontId="25" fillId="4" borderId="17" xfId="3" applyFont="1" applyFill="1" applyBorder="1" applyAlignment="1">
      <alignment horizontal="right" vertical="center"/>
    </xf>
    <xf numFmtId="165" fontId="58" fillId="4" borderId="18" xfId="11" applyNumberFormat="1" applyFont="1" applyFill="1" applyBorder="1" applyAlignment="1" applyProtection="1">
      <alignment horizontal="left" vertical="center"/>
    </xf>
    <xf numFmtId="0" fontId="25" fillId="4" borderId="16" xfId="3" applyFont="1" applyFill="1" applyBorder="1" applyAlignment="1">
      <alignment horizontal="right" vertical="center"/>
    </xf>
    <xf numFmtId="0" fontId="61" fillId="3" borderId="0" xfId="9" quotePrefix="1" applyFont="1" applyFill="1"/>
    <xf numFmtId="0" fontId="22" fillId="0" borderId="0" xfId="5" quotePrefix="1" applyAlignment="1">
      <alignment horizontal="right"/>
    </xf>
    <xf numFmtId="0" fontId="17" fillId="0" borderId="0" xfId="5" applyFont="1" applyAlignment="1">
      <alignment horizontal="left"/>
    </xf>
    <xf numFmtId="0" fontId="17" fillId="0" borderId="0" xfId="5" applyFont="1" applyAlignment="1">
      <alignment vertical="top" wrapText="1"/>
    </xf>
    <xf numFmtId="0" fontId="11" fillId="0" borderId="0" xfId="12"/>
    <xf numFmtId="0" fontId="62" fillId="0" borderId="0" xfId="12" applyFont="1"/>
    <xf numFmtId="0" fontId="59" fillId="0" borderId="0" xfId="12" applyFont="1"/>
    <xf numFmtId="0" fontId="66" fillId="7" borderId="13" xfId="13" applyFont="1" applyFill="1" applyBorder="1" applyAlignment="1">
      <alignment horizontal="right" vertical="center"/>
    </xf>
    <xf numFmtId="0" fontId="64" fillId="7" borderId="13" xfId="5" applyFont="1" applyFill="1" applyBorder="1"/>
    <xf numFmtId="0" fontId="64" fillId="7" borderId="13" xfId="5" applyFont="1" applyFill="1" applyBorder="1" applyAlignment="1">
      <alignment horizontal="left"/>
    </xf>
    <xf numFmtId="0" fontId="64" fillId="7" borderId="13" xfId="12" applyFont="1" applyFill="1" applyBorder="1"/>
    <xf numFmtId="0" fontId="64" fillId="7" borderId="13" xfId="12" applyFont="1" applyFill="1" applyBorder="1" applyAlignment="1">
      <alignment horizontal="left" indent="1"/>
    </xf>
    <xf numFmtId="14" fontId="11" fillId="0" borderId="0" xfId="12" applyNumberFormat="1"/>
    <xf numFmtId="0" fontId="42" fillId="3" borderId="0" xfId="9" applyFont="1" applyFill="1"/>
    <xf numFmtId="0" fontId="67" fillId="3" borderId="0" xfId="9" applyFont="1" applyFill="1"/>
    <xf numFmtId="0" fontId="0" fillId="3" borderId="0" xfId="0" applyFill="1"/>
    <xf numFmtId="0" fontId="69" fillId="3" borderId="0" xfId="14" applyFill="1"/>
    <xf numFmtId="0" fontId="13" fillId="0" borderId="0" xfId="9" applyFill="1" applyBorder="1" applyAlignment="1" applyProtection="1">
      <alignment horizontal="left" vertical="top"/>
      <protection locked="0"/>
    </xf>
    <xf numFmtId="0" fontId="13" fillId="3" borderId="0" xfId="9" applyFill="1" applyBorder="1"/>
    <xf numFmtId="0" fontId="45" fillId="3" borderId="0" xfId="9" quotePrefix="1" applyFont="1" applyFill="1" applyBorder="1"/>
    <xf numFmtId="0" fontId="46" fillId="3" borderId="0" xfId="9" applyFont="1" applyFill="1" applyBorder="1"/>
    <xf numFmtId="0" fontId="40" fillId="3" borderId="0" xfId="9" applyFont="1" applyFill="1" applyBorder="1"/>
    <xf numFmtId="0" fontId="40" fillId="3" borderId="6" xfId="9" applyFont="1" applyFill="1" applyBorder="1"/>
    <xf numFmtId="0" fontId="0" fillId="3" borderId="0" xfId="0" applyFill="1" applyBorder="1"/>
    <xf numFmtId="0" fontId="69" fillId="3" borderId="0" xfId="14" applyFill="1" applyBorder="1"/>
    <xf numFmtId="0" fontId="35" fillId="3" borderId="0" xfId="14" applyFont="1" applyFill="1" applyBorder="1"/>
    <xf numFmtId="0" fontId="37" fillId="3" borderId="0" xfId="14" applyFont="1" applyFill="1" applyBorder="1" applyAlignment="1">
      <alignment horizontal="right"/>
    </xf>
    <xf numFmtId="0" fontId="0" fillId="3" borderId="7" xfId="0" applyFill="1" applyBorder="1"/>
    <xf numFmtId="0" fontId="8" fillId="3" borderId="0" xfId="14" applyFont="1" applyFill="1" applyBorder="1"/>
    <xf numFmtId="0" fontId="8" fillId="3" borderId="4" xfId="14" applyFont="1" applyFill="1" applyBorder="1" applyAlignment="1">
      <alignment horizontal="right"/>
    </xf>
    <xf numFmtId="0" fontId="8" fillId="3" borderId="0" xfId="14" applyFont="1" applyFill="1" applyBorder="1" applyAlignment="1">
      <alignment horizontal="right"/>
    </xf>
    <xf numFmtId="43" fontId="68" fillId="2" borderId="9" xfId="15" applyNumberFormat="1" applyFont="1" applyFill="1" applyBorder="1" applyAlignment="1" applyProtection="1">
      <alignment horizontal="right"/>
      <protection locked="0"/>
    </xf>
    <xf numFmtId="164" fontId="22" fillId="0" borderId="0" xfId="6" applyNumberFormat="1" applyFont="1" applyFill="1"/>
    <xf numFmtId="0" fontId="22" fillId="0" borderId="0" xfId="5" quotePrefix="1" applyFill="1" applyAlignment="1">
      <alignment horizontal="right"/>
    </xf>
    <xf numFmtId="0" fontId="17" fillId="0" borderId="0" xfId="5" applyFont="1" applyFill="1" applyAlignment="1">
      <alignment horizontal="left"/>
    </xf>
    <xf numFmtId="0" fontId="17" fillId="0" borderId="0" xfId="5" applyFont="1" applyFill="1"/>
    <xf numFmtId="0" fontId="62" fillId="5" borderId="17" xfId="12" applyFont="1" applyFill="1" applyBorder="1" applyAlignment="1">
      <alignment horizontal="center"/>
    </xf>
    <xf numFmtId="0" fontId="5" fillId="3" borderId="0" xfId="9" applyFont="1" applyFill="1"/>
    <xf numFmtId="0" fontId="17" fillId="0" borderId="0" xfId="5" applyFont="1" applyProtection="1"/>
    <xf numFmtId="0" fontId="17" fillId="0" borderId="0" xfId="5" applyFont="1" applyAlignment="1" applyProtection="1">
      <alignment horizontal="left"/>
    </xf>
    <xf numFmtId="0" fontId="17" fillId="2" borderId="0" xfId="5" applyFont="1" applyFill="1" applyAlignment="1" applyProtection="1">
      <alignment horizontal="center"/>
      <protection locked="0"/>
    </xf>
    <xf numFmtId="0" fontId="63" fillId="5" borderId="17" xfId="5" applyFont="1" applyFill="1" applyBorder="1" applyAlignment="1">
      <alignment horizontal="center"/>
    </xf>
    <xf numFmtId="0" fontId="63" fillId="5" borderId="17" xfId="12" applyFont="1" applyFill="1" applyBorder="1" applyAlignment="1">
      <alignment horizontal="center"/>
    </xf>
    <xf numFmtId="0" fontId="68" fillId="0" borderId="19" xfId="9" applyFont="1" applyFill="1" applyBorder="1" applyAlignment="1" applyProtection="1">
      <alignment vertical="top" wrapText="1"/>
    </xf>
    <xf numFmtId="0" fontId="13" fillId="3" borderId="5" xfId="9" applyFill="1" applyBorder="1" applyAlignment="1"/>
    <xf numFmtId="0" fontId="13" fillId="3" borderId="0" xfId="9" applyFill="1" applyBorder="1" applyAlignment="1"/>
    <xf numFmtId="0" fontId="13" fillId="3" borderId="0" xfId="9" applyFill="1" applyBorder="1" applyAlignment="1">
      <alignment horizontal="right"/>
    </xf>
    <xf numFmtId="0" fontId="7" fillId="3" borderId="0" xfId="9" applyFont="1" applyFill="1" applyBorder="1"/>
    <xf numFmtId="0" fontId="6" fillId="3" borderId="0" xfId="9" applyFont="1" applyFill="1" applyBorder="1"/>
    <xf numFmtId="0" fontId="68" fillId="0" borderId="0" xfId="9" applyFont="1" applyFill="1" applyBorder="1" applyAlignment="1" applyProtection="1">
      <alignment vertical="top" wrapText="1"/>
    </xf>
    <xf numFmtId="0" fontId="13" fillId="0" borderId="0" xfId="9" applyFill="1" applyBorder="1"/>
    <xf numFmtId="0" fontId="13" fillId="3" borderId="3" xfId="9" applyFill="1" applyBorder="1" applyAlignment="1">
      <alignment horizontal="right"/>
    </xf>
    <xf numFmtId="0" fontId="13" fillId="3" borderId="0" xfId="9" applyFill="1" applyBorder="1" applyAlignment="1">
      <alignment vertical="center"/>
    </xf>
    <xf numFmtId="0" fontId="7" fillId="3" borderId="0" xfId="9" quotePrefix="1" applyFont="1" applyFill="1" applyBorder="1" applyAlignment="1">
      <alignment horizontal="right"/>
    </xf>
    <xf numFmtId="0" fontId="37" fillId="3" borderId="0" xfId="9" applyFont="1" applyFill="1" applyBorder="1" applyAlignment="1">
      <alignment horizontal="right"/>
    </xf>
    <xf numFmtId="0" fontId="37" fillId="3" borderId="0" xfId="9" applyFont="1" applyFill="1" applyBorder="1"/>
    <xf numFmtId="0" fontId="37" fillId="3" borderId="0" xfId="9" applyFont="1" applyFill="1" applyBorder="1" applyAlignment="1">
      <alignment vertical="top" wrapText="1"/>
    </xf>
    <xf numFmtId="0" fontId="37" fillId="3" borderId="0" xfId="9" applyFont="1" applyFill="1" applyBorder="1" applyAlignment="1">
      <alignment vertical="center"/>
    </xf>
    <xf numFmtId="0" fontId="4" fillId="3" borderId="0" xfId="9" applyFont="1" applyFill="1" applyBorder="1"/>
    <xf numFmtId="0" fontId="13" fillId="3" borderId="0" xfId="9" applyFill="1" applyBorder="1" applyAlignment="1">
      <alignment horizontal="right" vertical="center"/>
    </xf>
    <xf numFmtId="0" fontId="13" fillId="0" borderId="0" xfId="9" applyBorder="1" applyAlignment="1"/>
    <xf numFmtId="0" fontId="68" fillId="0" borderId="5" xfId="9" applyFont="1" applyFill="1" applyBorder="1" applyAlignment="1" applyProtection="1">
      <alignment vertical="top" wrapText="1"/>
    </xf>
    <xf numFmtId="0" fontId="13" fillId="0" borderId="0" xfId="9" applyBorder="1"/>
    <xf numFmtId="0" fontId="13" fillId="3" borderId="0" xfId="9" applyFill="1" applyBorder="1" applyAlignment="1">
      <alignment horizontal="left" vertical="center" wrapText="1"/>
    </xf>
    <xf numFmtId="0" fontId="71" fillId="3" borderId="0" xfId="9" applyFont="1" applyFill="1" applyBorder="1" applyAlignment="1">
      <alignment vertical="center"/>
    </xf>
    <xf numFmtId="0" fontId="37" fillId="3" borderId="0" xfId="9" applyFont="1" applyFill="1" applyBorder="1" applyAlignment="1">
      <alignment horizontal="left" vertical="center" wrapText="1"/>
    </xf>
    <xf numFmtId="0" fontId="13" fillId="0" borderId="0" xfId="9" applyBorder="1" applyAlignment="1">
      <alignment horizontal="left" vertical="top"/>
    </xf>
    <xf numFmtId="43" fontId="0" fillId="3" borderId="5" xfId="10" applyFont="1" applyFill="1" applyBorder="1"/>
    <xf numFmtId="0" fontId="57" fillId="3" borderId="0" xfId="9" applyFont="1" applyFill="1" applyBorder="1" applyAlignment="1"/>
    <xf numFmtId="0" fontId="52" fillId="3" borderId="0" xfId="9" applyFont="1" applyFill="1" applyBorder="1"/>
    <xf numFmtId="0" fontId="53" fillId="3" borderId="0" xfId="9" applyFont="1" applyFill="1" applyBorder="1"/>
    <xf numFmtId="0" fontId="44" fillId="3" borderId="0" xfId="9" applyFont="1" applyFill="1" applyBorder="1" applyAlignment="1">
      <alignment horizontal="right"/>
    </xf>
    <xf numFmtId="0" fontId="51" fillId="3" borderId="0" xfId="9" applyFont="1" applyFill="1" applyBorder="1"/>
    <xf numFmtId="0" fontId="54" fillId="3" borderId="0" xfId="9" applyFont="1" applyFill="1" applyBorder="1"/>
    <xf numFmtId="0" fontId="0" fillId="3" borderId="2" xfId="0" applyFill="1" applyBorder="1"/>
    <xf numFmtId="0" fontId="69" fillId="3" borderId="2" xfId="14" applyFill="1" applyBorder="1"/>
    <xf numFmtId="0" fontId="69" fillId="3" borderId="3" xfId="14" applyFill="1" applyBorder="1"/>
    <xf numFmtId="0" fontId="69" fillId="3" borderId="5" xfId="14" applyFill="1" applyBorder="1"/>
    <xf numFmtId="0" fontId="0" fillId="3" borderId="8" xfId="0" applyFill="1" applyBorder="1"/>
    <xf numFmtId="0" fontId="4" fillId="3" borderId="4" xfId="14" applyFont="1" applyFill="1" applyBorder="1" applyAlignment="1">
      <alignment horizontal="right"/>
    </xf>
    <xf numFmtId="0" fontId="22" fillId="0" borderId="0" xfId="5" applyFill="1" applyAlignment="1">
      <alignment horizontal="right"/>
    </xf>
    <xf numFmtId="0" fontId="17" fillId="0" borderId="0" xfId="5" applyFont="1" applyFill="1" applyProtection="1"/>
    <xf numFmtId="0" fontId="17" fillId="0" borderId="0" xfId="5" applyFont="1" applyFill="1" applyAlignment="1" applyProtection="1">
      <alignment horizontal="left"/>
    </xf>
    <xf numFmtId="0" fontId="17" fillId="0" borderId="10" xfId="0" applyNumberFormat="1" applyFont="1" applyFill="1" applyBorder="1"/>
    <xf numFmtId="0" fontId="32" fillId="0" borderId="10" xfId="5" applyFont="1" applyFill="1" applyBorder="1"/>
    <xf numFmtId="164" fontId="17" fillId="0" borderId="0" xfId="6" applyNumberFormat="1" applyFont="1" applyFill="1"/>
    <xf numFmtId="0" fontId="17" fillId="0" borderId="0" xfId="0" applyNumberFormat="1" applyFont="1" applyFill="1"/>
    <xf numFmtId="0" fontId="62" fillId="0" borderId="0" xfId="12" applyFont="1" applyBorder="1" applyAlignment="1">
      <alignment horizontal="center"/>
    </xf>
    <xf numFmtId="14" fontId="17" fillId="2" borderId="10" xfId="5" applyNumberFormat="1" applyFont="1" applyFill="1" applyBorder="1" applyAlignment="1" applyProtection="1">
      <alignment vertical="center"/>
      <protection locked="0"/>
    </xf>
    <xf numFmtId="0" fontId="37" fillId="3" borderId="0" xfId="9" applyFont="1" applyFill="1" applyBorder="1" applyAlignment="1">
      <alignment horizontal="left" vertical="top" wrapText="1"/>
    </xf>
    <xf numFmtId="0" fontId="3" fillId="3" borderId="0" xfId="9" applyFont="1" applyFill="1" applyBorder="1"/>
    <xf numFmtId="17" fontId="2" fillId="3" borderId="0" xfId="9" quotePrefix="1" applyNumberFormat="1" applyFont="1" applyFill="1" applyBorder="1" applyAlignment="1">
      <alignment horizontal="center" vertical="center"/>
    </xf>
    <xf numFmtId="0" fontId="2" fillId="3" borderId="0" xfId="9" quotePrefix="1" applyFont="1" applyFill="1" applyBorder="1" applyAlignment="1">
      <alignment horizontal="center"/>
    </xf>
    <xf numFmtId="0" fontId="32" fillId="0" borderId="0" xfId="5" applyFont="1"/>
    <xf numFmtId="0" fontId="22" fillId="3" borderId="0" xfId="5" applyFill="1" applyAlignment="1">
      <alignment horizontal="center" vertical="center"/>
    </xf>
    <xf numFmtId="0" fontId="35" fillId="0" borderId="0" xfId="5" applyFont="1"/>
    <xf numFmtId="0" fontId="72" fillId="8" borderId="9" xfId="5" applyFont="1" applyFill="1" applyBorder="1" applyAlignment="1" applyProtection="1">
      <alignment horizontal="center" vertical="center"/>
      <protection locked="0"/>
    </xf>
    <xf numFmtId="0" fontId="17" fillId="2" borderId="0" xfId="5" applyFont="1" applyFill="1" applyAlignment="1" applyProtection="1">
      <alignment horizontal="center"/>
      <protection locked="0"/>
    </xf>
    <xf numFmtId="0" fontId="35" fillId="3" borderId="0" xfId="14" applyFont="1" applyFill="1" applyBorder="1" applyAlignment="1">
      <alignment horizontal="center"/>
    </xf>
    <xf numFmtId="43" fontId="49" fillId="3" borderId="9" xfId="15" applyFont="1" applyFill="1" applyBorder="1" applyAlignment="1" applyProtection="1">
      <alignment horizontal="right"/>
      <protection locked="0"/>
    </xf>
    <xf numFmtId="43" fontId="49" fillId="3" borderId="9" xfId="15" applyFont="1" applyFill="1" applyBorder="1" applyAlignment="1" applyProtection="1">
      <alignment horizontal="right"/>
    </xf>
    <xf numFmtId="43" fontId="68" fillId="2" borderId="9" xfId="15" applyNumberFormat="1" applyFont="1" applyFill="1" applyBorder="1" applyAlignment="1" applyProtection="1">
      <alignment horizontal="right"/>
    </xf>
    <xf numFmtId="0" fontId="17" fillId="2" borderId="0" xfId="5" applyFont="1" applyFill="1" applyAlignment="1" applyProtection="1">
      <alignment horizontal="center"/>
      <protection locked="0"/>
    </xf>
    <xf numFmtId="0" fontId="0" fillId="0" borderId="0" xfId="5" applyFont="1" applyAlignment="1">
      <alignment horizontal="right"/>
    </xf>
    <xf numFmtId="0" fontId="35" fillId="2" borderId="11" xfId="5" applyFont="1" applyFill="1" applyBorder="1" applyAlignment="1" applyProtection="1">
      <alignment horizontal="left" vertical="center" indent="1"/>
      <protection locked="0"/>
    </xf>
    <xf numFmtId="0" fontId="73" fillId="3" borderId="0" xfId="14" applyFont="1" applyFill="1" applyBorder="1"/>
    <xf numFmtId="0" fontId="73" fillId="3" borderId="0" xfId="14" applyFont="1" applyFill="1" applyBorder="1" applyAlignment="1">
      <alignment horizontal="right"/>
    </xf>
    <xf numFmtId="0" fontId="2" fillId="3" borderId="0" xfId="14" applyFont="1" applyFill="1" applyBorder="1" applyAlignment="1">
      <alignment horizontal="right"/>
    </xf>
    <xf numFmtId="0" fontId="74" fillId="0" borderId="0" xfId="5" applyFont="1" applyAlignment="1">
      <alignment horizontal="left"/>
    </xf>
    <xf numFmtId="0" fontId="52" fillId="3" borderId="0" xfId="14" applyFont="1" applyFill="1" applyBorder="1"/>
    <xf numFmtId="0" fontId="77" fillId="3" borderId="0" xfId="9" applyFont="1" applyFill="1"/>
    <xf numFmtId="0" fontId="17" fillId="0" borderId="0" xfId="5" quotePrefix="1" applyFont="1" applyFill="1" applyAlignment="1">
      <alignment horizontal="left" vertical="top" wrapText="1"/>
    </xf>
    <xf numFmtId="0" fontId="17" fillId="0" borderId="0" xfId="5" applyFont="1" applyFill="1" applyAlignment="1">
      <alignment horizontal="left" vertical="top" wrapText="1"/>
    </xf>
    <xf numFmtId="0" fontId="80" fillId="0" borderId="4" xfId="3" applyFont="1" applyBorder="1" applyAlignment="1">
      <alignment horizontal="left" vertical="top" indent="1"/>
    </xf>
    <xf numFmtId="0" fontId="80" fillId="0" borderId="0" xfId="3" applyFont="1" applyAlignment="1">
      <alignment horizontal="left" vertical="top"/>
    </xf>
    <xf numFmtId="0" fontId="27" fillId="0" borderId="6" xfId="3" applyFont="1" applyBorder="1" applyAlignment="1">
      <alignment horizontal="left" vertical="top"/>
    </xf>
    <xf numFmtId="0" fontId="27" fillId="0" borderId="7" xfId="3" applyFont="1" applyBorder="1" applyAlignment="1">
      <alignment horizontal="left" vertical="top"/>
    </xf>
    <xf numFmtId="0" fontId="58" fillId="0" borderId="0" xfId="3" applyFont="1" applyAlignment="1">
      <alignment horizontal="left" vertical="center"/>
    </xf>
    <xf numFmtId="0" fontId="58" fillId="0" borderId="4" xfId="3" applyFont="1" applyBorder="1" applyAlignment="1">
      <alignment horizontal="left" vertical="center"/>
    </xf>
    <xf numFmtId="0" fontId="1" fillId="0" borderId="5" xfId="3" applyFont="1" applyBorder="1" applyAlignment="1">
      <alignment horizontal="left" vertical="center"/>
    </xf>
    <xf numFmtId="0" fontId="2" fillId="3" borderId="0" xfId="9" applyFont="1" applyFill="1"/>
    <xf numFmtId="0" fontId="25" fillId="0" borderId="0" xfId="3" applyFont="1" applyFill="1" applyAlignment="1">
      <alignment horizontal="left" vertical="top"/>
    </xf>
    <xf numFmtId="0" fontId="20" fillId="0" borderId="0" xfId="5" applyFont="1" applyFill="1" applyAlignment="1">
      <alignment vertical="center"/>
    </xf>
    <xf numFmtId="0" fontId="31" fillId="0" borderId="0" xfId="5" applyFont="1" applyFill="1"/>
    <xf numFmtId="0" fontId="18" fillId="0" borderId="0" xfId="5" applyFont="1" applyFill="1"/>
    <xf numFmtId="0" fontId="27" fillId="0" borderId="0" xfId="3" quotePrefix="1" applyFont="1" applyFill="1" applyAlignment="1">
      <alignment horizontal="left"/>
    </xf>
    <xf numFmtId="0" fontId="27" fillId="0" borderId="0" xfId="3" quotePrefix="1" applyFont="1" applyFill="1" applyAlignment="1">
      <alignment horizontal="left" vertical="center"/>
    </xf>
    <xf numFmtId="0" fontId="32" fillId="0" borderId="0" xfId="5" applyFont="1" applyFill="1" applyAlignment="1">
      <alignment horizontal="left"/>
    </xf>
    <xf numFmtId="0" fontId="17" fillId="0" borderId="0" xfId="5" quotePrefix="1" applyFont="1" applyFill="1" applyAlignment="1">
      <alignment horizontal="right"/>
    </xf>
    <xf numFmtId="0" fontId="15" fillId="0" borderId="0" xfId="3" applyFill="1"/>
    <xf numFmtId="0" fontId="22" fillId="0" borderId="4" xfId="5" applyFont="1" applyBorder="1"/>
    <xf numFmtId="0" fontId="22" fillId="0" borderId="0" xfId="5" applyFont="1"/>
    <xf numFmtId="0" fontId="22" fillId="0" borderId="0" xfId="5" applyFont="1" applyFill="1"/>
    <xf numFmtId="0" fontId="22" fillId="0" borderId="5" xfId="5" applyFont="1" applyBorder="1"/>
    <xf numFmtId="0" fontId="78" fillId="0" borderId="4" xfId="5" applyFont="1" applyBorder="1" applyAlignment="1">
      <alignment horizontal="center" wrapText="1"/>
    </xf>
    <xf numFmtId="0" fontId="78" fillId="0" borderId="4" xfId="5" applyFont="1" applyBorder="1" applyAlignment="1">
      <alignment horizontal="center" vertical="center" wrapText="1"/>
    </xf>
    <xf numFmtId="0" fontId="78" fillId="0" borderId="0" xfId="5" applyFont="1" applyAlignment="1">
      <alignment horizontal="left" vertical="center" wrapText="1"/>
    </xf>
    <xf numFmtId="0" fontId="78" fillId="0" borderId="5" xfId="5" applyFont="1" applyBorder="1" applyAlignment="1">
      <alignment horizontal="left" vertical="center" wrapText="1"/>
    </xf>
    <xf numFmtId="0" fontId="72" fillId="0" borderId="0" xfId="5" applyFont="1" applyFill="1" applyAlignment="1">
      <alignment horizontal="center" vertical="center"/>
    </xf>
    <xf numFmtId="0" fontId="35" fillId="0" borderId="0" xfId="5" applyFont="1" applyFill="1" applyAlignment="1">
      <alignment horizontal="center" vertical="center"/>
    </xf>
    <xf numFmtId="0" fontId="22" fillId="0" borderId="0" xfId="0" applyFont="1"/>
    <xf numFmtId="0" fontId="25" fillId="0" borderId="4" xfId="3" applyFont="1" applyBorder="1"/>
    <xf numFmtId="0" fontId="25" fillId="0" borderId="0" xfId="3" applyFont="1" applyFill="1"/>
    <xf numFmtId="0" fontId="25" fillId="0" borderId="5" xfId="3" applyFont="1" applyBorder="1"/>
    <xf numFmtId="164" fontId="22" fillId="0" borderId="0" xfId="6" applyNumberFormat="1" applyFont="1" applyAlignment="1">
      <alignment horizontal="center" vertical="top"/>
    </xf>
    <xf numFmtId="0" fontId="16" fillId="0" borderId="0" xfId="5" applyFont="1" applyAlignment="1">
      <alignment horizontal="center" vertical="top"/>
    </xf>
    <xf numFmtId="0" fontId="22" fillId="0" borderId="0" xfId="5" applyAlignment="1">
      <alignment horizontal="center" vertical="top"/>
    </xf>
    <xf numFmtId="0" fontId="37" fillId="3" borderId="0" xfId="9" applyFont="1" applyFill="1" applyBorder="1" applyAlignment="1">
      <alignment horizontal="left" vertical="top" wrapText="1"/>
    </xf>
    <xf numFmtId="0" fontId="23" fillId="0" borderId="0" xfId="2" applyFont="1" applyFill="1" applyAlignment="1">
      <alignment horizontal="right" vertical="center"/>
    </xf>
    <xf numFmtId="0" fontId="23" fillId="0" borderId="0" xfId="4" applyFont="1" applyAlignment="1">
      <alignment horizontal="right" vertical="center"/>
    </xf>
    <xf numFmtId="0" fontId="23" fillId="0" borderId="0" xfId="2" applyFont="1" applyAlignment="1">
      <alignment horizontal="right" vertical="center"/>
    </xf>
    <xf numFmtId="0" fontId="8" fillId="3" borderId="21" xfId="14" applyNumberFormat="1" applyFont="1" applyFill="1" applyBorder="1" applyAlignment="1">
      <alignment horizontal="right"/>
    </xf>
    <xf numFmtId="0" fontId="69" fillId="3" borderId="20" xfId="14" applyFill="1" applyBorder="1"/>
    <xf numFmtId="0" fontId="8" fillId="3" borderId="23" xfId="14" applyFont="1" applyFill="1" applyBorder="1" applyAlignment="1">
      <alignment horizontal="right"/>
    </xf>
    <xf numFmtId="0" fontId="69" fillId="3" borderId="22" xfId="14" applyFill="1" applyBorder="1"/>
    <xf numFmtId="0" fontId="90" fillId="0" borderId="0" xfId="5" applyFont="1"/>
    <xf numFmtId="0" fontId="32" fillId="0" borderId="0" xfId="5" quotePrefix="1" applyFont="1" applyFill="1" applyAlignment="1">
      <alignment horizontal="left" vertical="top" wrapText="1"/>
    </xf>
    <xf numFmtId="0" fontId="32" fillId="0" borderId="0" xfId="0" applyNumberFormat="1" applyFont="1"/>
    <xf numFmtId="0" fontId="2" fillId="3" borderId="0" xfId="17" applyFill="1" applyAlignment="1">
      <alignment vertical="center"/>
    </xf>
    <xf numFmtId="0" fontId="91" fillId="3" borderId="0" xfId="17" applyFont="1" applyFill="1" applyAlignment="1">
      <alignment vertical="center"/>
    </xf>
    <xf numFmtId="0" fontId="2" fillId="3" borderId="0" xfId="17" applyFill="1" applyAlignment="1">
      <alignment horizontal="right" vertical="center"/>
    </xf>
    <xf numFmtId="0" fontId="2" fillId="3" borderId="9" xfId="17" applyFill="1" applyBorder="1" applyAlignment="1">
      <alignment vertical="center"/>
    </xf>
    <xf numFmtId="0" fontId="2" fillId="2" borderId="9" xfId="17" applyFill="1" applyBorder="1" applyAlignment="1">
      <alignment vertical="center"/>
    </xf>
    <xf numFmtId="14" fontId="2" fillId="2" borderId="9" xfId="17" applyNumberFormat="1" applyFill="1" applyBorder="1" applyAlignment="1">
      <alignment vertical="center"/>
    </xf>
    <xf numFmtId="0" fontId="49" fillId="3" borderId="1" xfId="17" applyFont="1" applyFill="1" applyBorder="1" applyAlignment="1">
      <alignment vertical="center"/>
    </xf>
    <xf numFmtId="0" fontId="49" fillId="3" borderId="2" xfId="17" applyFont="1" applyFill="1" applyBorder="1" applyAlignment="1">
      <alignment vertical="center"/>
    </xf>
    <xf numFmtId="0" fontId="37" fillId="3" borderId="2" xfId="17" applyFont="1" applyFill="1" applyBorder="1" applyAlignment="1">
      <alignment vertical="center"/>
    </xf>
    <xf numFmtId="0" fontId="37" fillId="3" borderId="2" xfId="17" applyFont="1" applyFill="1" applyBorder="1" applyAlignment="1">
      <alignment horizontal="center" vertical="center"/>
    </xf>
    <xf numFmtId="0" fontId="37" fillId="3" borderId="2" xfId="17" applyFont="1" applyFill="1" applyBorder="1" applyAlignment="1">
      <alignment horizontal="left" vertical="center"/>
    </xf>
    <xf numFmtId="0" fontId="68" fillId="3" borderId="4" xfId="17" applyFont="1" applyFill="1" applyBorder="1" applyAlignment="1">
      <alignment vertical="center"/>
    </xf>
    <xf numFmtId="0" fontId="68" fillId="3" borderId="0" xfId="17" applyFont="1" applyFill="1" applyAlignment="1">
      <alignment vertical="center"/>
    </xf>
    <xf numFmtId="0" fontId="2" fillId="3" borderId="0" xfId="17" quotePrefix="1" applyFill="1" applyAlignment="1">
      <alignment vertical="center"/>
    </xf>
    <xf numFmtId="0" fontId="2" fillId="3" borderId="4" xfId="17" applyFill="1" applyBorder="1" applyAlignment="1">
      <alignment vertical="center"/>
    </xf>
    <xf numFmtId="0" fontId="37" fillId="3" borderId="0" xfId="17" applyFont="1" applyFill="1" applyAlignment="1">
      <alignment vertical="center"/>
    </xf>
    <xf numFmtId="0" fontId="2" fillId="3" borderId="4" xfId="17" quotePrefix="1" applyFill="1" applyBorder="1" applyAlignment="1">
      <alignment horizontal="right" vertical="center"/>
    </xf>
    <xf numFmtId="0" fontId="2" fillId="3" borderId="0" xfId="17" quotePrefix="1" applyFill="1" applyAlignment="1">
      <alignment horizontal="right" vertical="center"/>
    </xf>
    <xf numFmtId="0" fontId="37" fillId="3" borderId="4" xfId="17" applyFont="1" applyFill="1" applyBorder="1" applyAlignment="1">
      <alignment horizontal="right" vertical="center"/>
    </xf>
    <xf numFmtId="0" fontId="37" fillId="3" borderId="0" xfId="17" applyFont="1" applyFill="1" applyAlignment="1">
      <alignment horizontal="right" vertical="center"/>
    </xf>
    <xf numFmtId="43" fontId="37" fillId="2" borderId="9" xfId="18" applyFont="1" applyFill="1" applyBorder="1" applyAlignment="1">
      <alignment horizontal="right" vertical="center"/>
    </xf>
    <xf numFmtId="164" fontId="0" fillId="3" borderId="0" xfId="18" applyNumberFormat="1" applyFont="1" applyFill="1" applyBorder="1" applyAlignment="1">
      <alignment vertical="center"/>
    </xf>
    <xf numFmtId="0" fontId="68" fillId="3" borderId="4" xfId="17" applyFont="1" applyFill="1" applyBorder="1" applyAlignment="1">
      <alignment horizontal="right" vertical="center"/>
    </xf>
    <xf numFmtId="0" fontId="68" fillId="3" borderId="0" xfId="17" applyFont="1" applyFill="1" applyAlignment="1">
      <alignment horizontal="right" vertical="center"/>
    </xf>
    <xf numFmtId="43" fontId="68" fillId="2" borderId="9" xfId="18" applyFont="1" applyFill="1" applyBorder="1" applyAlignment="1">
      <alignment horizontal="right" vertical="center"/>
    </xf>
    <xf numFmtId="0" fontId="2" fillId="3" borderId="0" xfId="17" applyFill="1" applyAlignment="1">
      <alignment horizontal="center" vertical="center"/>
    </xf>
    <xf numFmtId="43" fontId="37" fillId="3" borderId="9" xfId="18" applyFont="1" applyFill="1" applyBorder="1" applyAlignment="1">
      <alignment horizontal="right" vertical="center"/>
    </xf>
    <xf numFmtId="0" fontId="2" fillId="3" borderId="4" xfId="17" applyFill="1" applyBorder="1" applyAlignment="1">
      <alignment horizontal="right" vertical="center"/>
    </xf>
    <xf numFmtId="43" fontId="0" fillId="3" borderId="0" xfId="18" applyFont="1" applyFill="1" applyBorder="1" applyAlignment="1">
      <alignment horizontal="right" vertical="center"/>
    </xf>
    <xf numFmtId="43" fontId="49" fillId="3" borderId="9" xfId="18" applyFont="1" applyFill="1" applyBorder="1" applyAlignment="1">
      <alignment horizontal="right" vertical="center"/>
    </xf>
    <xf numFmtId="43" fontId="2" fillId="3" borderId="0" xfId="17" applyNumberFormat="1" applyFill="1" applyAlignment="1">
      <alignment horizontal="right" vertical="center"/>
    </xf>
    <xf numFmtId="43" fontId="37" fillId="3" borderId="9" xfId="17" applyNumberFormat="1" applyFont="1" applyFill="1" applyBorder="1" applyAlignment="1">
      <alignment horizontal="right" vertical="center"/>
    </xf>
    <xf numFmtId="43" fontId="37" fillId="3" borderId="0" xfId="18" applyFont="1" applyFill="1" applyBorder="1" applyAlignment="1">
      <alignment horizontal="right" vertical="center"/>
    </xf>
    <xf numFmtId="0" fontId="2" fillId="3" borderId="6" xfId="17" applyFill="1" applyBorder="1" applyAlignment="1">
      <alignment vertical="center"/>
    </xf>
    <xf numFmtId="0" fontId="2" fillId="3" borderId="7" xfId="17" applyFill="1" applyBorder="1" applyAlignment="1">
      <alignment vertical="center"/>
    </xf>
    <xf numFmtId="0" fontId="37" fillId="3" borderId="1" xfId="17" applyFont="1" applyFill="1" applyBorder="1" applyAlignment="1">
      <alignment vertical="center"/>
    </xf>
    <xf numFmtId="0" fontId="2" fillId="3" borderId="2" xfId="17" applyFill="1" applyBorder="1" applyAlignment="1">
      <alignment vertical="center"/>
    </xf>
    <xf numFmtId="0" fontId="37" fillId="3" borderId="4" xfId="17" applyFont="1" applyFill="1" applyBorder="1" applyAlignment="1">
      <alignment vertical="center"/>
    </xf>
    <xf numFmtId="0" fontId="94" fillId="3" borderId="0" xfId="17" applyFont="1" applyFill="1" applyAlignment="1">
      <alignment horizontal="center" vertical="center"/>
    </xf>
    <xf numFmtId="0" fontId="37" fillId="3" borderId="4" xfId="19" applyFont="1" applyFill="1" applyBorder="1" applyAlignment="1">
      <alignment vertical="center" wrapText="1"/>
    </xf>
    <xf numFmtId="0" fontId="37" fillId="3" borderId="0" xfId="19" applyFont="1" applyFill="1" applyAlignment="1">
      <alignment vertical="center" wrapText="1"/>
    </xf>
    <xf numFmtId="43" fontId="0" fillId="0" borderId="9" xfId="18" applyFont="1" applyFill="1" applyBorder="1" applyAlignment="1">
      <alignment vertical="center"/>
    </xf>
    <xf numFmtId="43" fontId="0" fillId="3" borderId="0" xfId="18" applyFont="1" applyFill="1" applyBorder="1" applyAlignment="1">
      <alignment vertical="center"/>
    </xf>
    <xf numFmtId="0" fontId="37" fillId="3" borderId="4" xfId="19" applyFont="1" applyFill="1" applyBorder="1" applyAlignment="1">
      <alignment horizontal="right" vertical="center"/>
    </xf>
    <xf numFmtId="0" fontId="37" fillId="3" borderId="0" xfId="19" applyFont="1" applyFill="1" applyAlignment="1">
      <alignment horizontal="right" vertical="center"/>
    </xf>
    <xf numFmtId="0" fontId="2" fillId="3" borderId="0" xfId="17" applyFill="1" applyAlignment="1">
      <alignment horizontal="left" vertical="top"/>
    </xf>
    <xf numFmtId="43" fontId="0" fillId="3" borderId="9" xfId="18" applyFont="1" applyFill="1" applyBorder="1" applyAlignment="1">
      <alignment vertical="center"/>
    </xf>
    <xf numFmtId="0" fontId="2" fillId="3" borderId="0" xfId="19" applyFill="1" applyAlignment="1">
      <alignment horizontal="left" vertical="top" wrapText="1"/>
    </xf>
    <xf numFmtId="0" fontId="2" fillId="3" borderId="0" xfId="19" applyFill="1" applyAlignment="1">
      <alignment horizontal="left" vertical="top"/>
    </xf>
    <xf numFmtId="0" fontId="37" fillId="3" borderId="0" xfId="19" applyFont="1" applyFill="1" applyAlignment="1">
      <alignment horizontal="left" vertical="top" wrapText="1"/>
    </xf>
    <xf numFmtId="0" fontId="37" fillId="3" borderId="0" xfId="19" applyFont="1" applyFill="1" applyAlignment="1">
      <alignment horizontal="left" vertical="top"/>
    </xf>
    <xf numFmtId="43" fontId="37" fillId="3" borderId="13" xfId="18" applyFont="1" applyFill="1" applyBorder="1" applyAlignment="1">
      <alignment vertical="center"/>
    </xf>
    <xf numFmtId="43" fontId="35" fillId="3" borderId="0" xfId="18" applyFont="1" applyFill="1" applyBorder="1" applyAlignment="1">
      <alignment vertical="center"/>
    </xf>
    <xf numFmtId="43" fontId="37" fillId="3" borderId="0" xfId="18" applyFont="1" applyFill="1" applyBorder="1" applyAlignment="1">
      <alignment vertical="center"/>
    </xf>
    <xf numFmtId="0" fontId="37" fillId="3" borderId="4" xfId="19" applyFont="1" applyFill="1" applyBorder="1" applyAlignment="1">
      <alignment vertical="center"/>
    </xf>
    <xf numFmtId="0" fontId="37" fillId="3" borderId="4" xfId="19" applyFont="1" applyFill="1" applyBorder="1" applyAlignment="1">
      <alignment horizontal="right" vertical="center" wrapText="1"/>
    </xf>
    <xf numFmtId="43" fontId="37" fillId="3" borderId="13" xfId="18" applyFont="1" applyFill="1" applyBorder="1" applyAlignment="1">
      <alignment horizontal="center" vertical="center"/>
    </xf>
    <xf numFmtId="43" fontId="37" fillId="3" borderId="0" xfId="18" applyFont="1" applyFill="1" applyBorder="1" applyAlignment="1">
      <alignment horizontal="center" vertical="center"/>
    </xf>
    <xf numFmtId="0" fontId="62" fillId="3" borderId="4" xfId="17" applyFont="1" applyFill="1" applyBorder="1" applyAlignment="1">
      <alignment horizontal="right" vertical="center"/>
    </xf>
    <xf numFmtId="0" fontId="62" fillId="3" borderId="0" xfId="17" applyFont="1" applyFill="1" applyAlignment="1">
      <alignment horizontal="right" vertical="center"/>
    </xf>
    <xf numFmtId="164" fontId="2" fillId="3" borderId="9" xfId="17" applyNumberFormat="1" applyFill="1" applyBorder="1" applyAlignment="1">
      <alignment vertical="center"/>
    </xf>
    <xf numFmtId="43" fontId="37" fillId="3" borderId="13" xfId="17" applyNumberFormat="1" applyFont="1" applyFill="1" applyBorder="1" applyAlignment="1">
      <alignment vertical="center"/>
    </xf>
    <xf numFmtId="0" fontId="94" fillId="3" borderId="4" xfId="17" applyFont="1" applyFill="1" applyBorder="1" applyAlignment="1">
      <alignment horizontal="right" vertical="center"/>
    </xf>
    <xf numFmtId="0" fontId="95" fillId="3" borderId="4" xfId="17" applyFont="1" applyFill="1" applyBorder="1" applyAlignment="1">
      <alignment horizontal="right" vertical="center"/>
    </xf>
    <xf numFmtId="0" fontId="2" fillId="2" borderId="9" xfId="17" applyFill="1" applyBorder="1" applyAlignment="1">
      <alignment horizontal="left" vertical="top"/>
    </xf>
    <xf numFmtId="0" fontId="37" fillId="3" borderId="4" xfId="17" applyFont="1" applyFill="1" applyBorder="1" applyAlignment="1">
      <alignment horizontal="right"/>
    </xf>
    <xf numFmtId="0" fontId="2" fillId="3" borderId="0" xfId="17" applyFill="1"/>
    <xf numFmtId="164" fontId="2" fillId="3" borderId="0" xfId="17" applyNumberFormat="1" applyFill="1"/>
    <xf numFmtId="0" fontId="37" fillId="3" borderId="12" xfId="17" applyFont="1" applyFill="1" applyBorder="1" applyAlignment="1">
      <alignment vertical="center"/>
    </xf>
    <xf numFmtId="0" fontId="37" fillId="3" borderId="14" xfId="17" applyFont="1" applyFill="1" applyBorder="1" applyAlignment="1">
      <alignment vertical="center"/>
    </xf>
    <xf numFmtId="0" fontId="37" fillId="3" borderId="15" xfId="17" applyFont="1" applyFill="1" applyBorder="1" applyAlignment="1">
      <alignment vertical="center"/>
    </xf>
    <xf numFmtId="0" fontId="22" fillId="3" borderId="0" xfId="5" applyFill="1"/>
    <xf numFmtId="43" fontId="0" fillId="0" borderId="0" xfId="0" applyNumberFormat="1"/>
    <xf numFmtId="43" fontId="35" fillId="0" borderId="0" xfId="0" applyNumberFormat="1" applyFont="1"/>
    <xf numFmtId="0" fontId="17" fillId="2" borderId="0" xfId="5" applyFont="1" applyFill="1" applyAlignment="1" applyProtection="1">
      <alignment horizontal="center"/>
      <protection locked="0"/>
    </xf>
    <xf numFmtId="0" fontId="13" fillId="3" borderId="5" xfId="9" applyFill="1" applyBorder="1" applyAlignment="1">
      <alignment horizontal="right"/>
    </xf>
    <xf numFmtId="0" fontId="37" fillId="3" borderId="0" xfId="9" applyFont="1" applyFill="1" applyBorder="1" applyAlignment="1">
      <alignment horizontal="left" vertical="top" wrapText="1"/>
    </xf>
    <xf numFmtId="0" fontId="96" fillId="0" borderId="0" xfId="19" applyFont="1" applyFill="1" applyAlignment="1">
      <alignment vertical="center"/>
    </xf>
    <xf numFmtId="0" fontId="13" fillId="0" borderId="0" xfId="9" applyFill="1" applyBorder="1" applyAlignment="1">
      <alignment vertical="center"/>
    </xf>
    <xf numFmtId="0" fontId="13" fillId="0" borderId="0" xfId="9" applyFill="1" applyBorder="1" applyAlignment="1">
      <alignment horizontal="right"/>
    </xf>
    <xf numFmtId="0" fontId="13" fillId="0" borderId="0" xfId="9" applyFill="1" applyBorder="1" applyAlignment="1" applyProtection="1">
      <alignment horizontal="left" vertical="top"/>
    </xf>
    <xf numFmtId="0" fontId="82" fillId="0" borderId="4" xfId="4" applyFont="1" applyBorder="1" applyAlignment="1" applyProtection="1">
      <alignment horizontal="center" vertical="center"/>
    </xf>
    <xf numFmtId="0" fontId="72" fillId="0" borderId="0" xfId="5" applyFont="1" applyFill="1" applyBorder="1" applyAlignment="1" applyProtection="1">
      <alignment horizontal="center" vertical="center"/>
    </xf>
    <xf numFmtId="0" fontId="46" fillId="3" borderId="4" xfId="9" applyFont="1" applyFill="1" applyBorder="1"/>
    <xf numFmtId="0" fontId="13" fillId="3" borderId="4" xfId="9" applyFill="1" applyBorder="1" applyAlignment="1">
      <alignment vertical="top"/>
    </xf>
    <xf numFmtId="0" fontId="48" fillId="3" borderId="0" xfId="9" quotePrefix="1" applyFont="1" applyFill="1" applyAlignment="1">
      <alignment vertical="top" wrapText="1"/>
    </xf>
    <xf numFmtId="0" fontId="13" fillId="3" borderId="0" xfId="9" applyFill="1" applyAlignment="1">
      <alignment vertical="top"/>
    </xf>
    <xf numFmtId="0" fontId="5" fillId="3" borderId="0" xfId="9" applyFont="1" applyFill="1" applyAlignment="1">
      <alignment vertical="top"/>
    </xf>
    <xf numFmtId="0" fontId="13" fillId="3" borderId="4" xfId="9" applyFill="1" applyBorder="1" applyAlignment="1"/>
    <xf numFmtId="0" fontId="13" fillId="3" borderId="0" xfId="9" applyFill="1" applyAlignment="1"/>
    <xf numFmtId="0" fontId="5" fillId="3" borderId="0" xfId="9" applyFont="1" applyFill="1" applyAlignment="1"/>
    <xf numFmtId="0" fontId="99" fillId="0" borderId="0" xfId="2" quotePrefix="1" applyFont="1" applyFill="1" applyBorder="1" applyAlignment="1">
      <alignment horizontal="left" vertical="top" wrapText="1"/>
    </xf>
    <xf numFmtId="0" fontId="99" fillId="0" borderId="5" xfId="2" quotePrefix="1" applyFont="1" applyFill="1" applyBorder="1" applyAlignment="1">
      <alignment horizontal="left" vertical="top" wrapText="1"/>
    </xf>
    <xf numFmtId="0" fontId="18" fillId="0" borderId="0" xfId="5" applyFont="1" applyFill="1" applyAlignment="1">
      <alignment vertical="center"/>
    </xf>
    <xf numFmtId="0" fontId="0" fillId="0" borderId="0" xfId="5" applyFont="1" applyFill="1"/>
    <xf numFmtId="0" fontId="17" fillId="0" borderId="0" xfId="0" applyNumberFormat="1" applyFont="1" applyFill="1" applyBorder="1"/>
    <xf numFmtId="0" fontId="32" fillId="0" borderId="0" xfId="5" applyFont="1" applyFill="1" applyBorder="1"/>
    <xf numFmtId="0" fontId="0" fillId="0" borderId="0" xfId="5" applyFont="1" applyFill="1" applyBorder="1"/>
    <xf numFmtId="0" fontId="22" fillId="0" borderId="0" xfId="5" applyFill="1" applyBorder="1"/>
    <xf numFmtId="0" fontId="16" fillId="0" borderId="10" xfId="0" applyNumberFormat="1" applyFont="1" applyBorder="1"/>
    <xf numFmtId="0" fontId="87" fillId="0" borderId="0" xfId="5" applyFont="1" applyFill="1" applyAlignment="1">
      <alignment horizontal="center" vertical="center"/>
    </xf>
    <xf numFmtId="0" fontId="87" fillId="0" borderId="0" xfId="5" applyFont="1" applyFill="1" applyAlignment="1">
      <alignment vertical="center"/>
    </xf>
    <xf numFmtId="0" fontId="0" fillId="0" borderId="0" xfId="5" applyFont="1" applyFill="1" applyAlignment="1">
      <alignment horizontal="right"/>
    </xf>
    <xf numFmtId="0" fontId="0" fillId="0" borderId="0" xfId="0" applyFont="1" applyAlignment="1">
      <alignment horizontal="right"/>
    </xf>
    <xf numFmtId="0" fontId="103" fillId="0" borderId="0" xfId="5" applyFont="1"/>
    <xf numFmtId="0" fontId="104" fillId="0" borderId="0" xfId="5" applyFont="1"/>
    <xf numFmtId="0" fontId="104" fillId="0" borderId="0" xfId="0" applyNumberFormat="1" applyFont="1"/>
    <xf numFmtId="0" fontId="104" fillId="0" borderId="0" xfId="0" applyNumberFormat="1" applyFont="1" applyAlignment="1">
      <alignment vertical="top"/>
    </xf>
    <xf numFmtId="0" fontId="0" fillId="0" borderId="0" xfId="0" applyFont="1" applyBorder="1" applyAlignment="1">
      <alignment horizontal="right"/>
    </xf>
    <xf numFmtId="0" fontId="18" fillId="2" borderId="11" xfId="5" applyFont="1" applyFill="1" applyBorder="1" applyProtection="1">
      <protection locked="0"/>
    </xf>
    <xf numFmtId="0" fontId="18" fillId="2" borderId="31" xfId="5" applyFont="1" applyFill="1" applyBorder="1" applyAlignment="1" applyProtection="1">
      <alignment horizontal="center"/>
      <protection locked="0"/>
    </xf>
    <xf numFmtId="0" fontId="18" fillId="2" borderId="32" xfId="5" applyFont="1" applyFill="1" applyBorder="1" applyAlignment="1" applyProtection="1">
      <alignment horizontal="center"/>
      <protection locked="0"/>
    </xf>
    <xf numFmtId="17" fontId="37" fillId="3" borderId="0" xfId="9" quotePrefix="1" applyNumberFormat="1" applyFont="1" applyFill="1" applyBorder="1" applyAlignment="1">
      <alignment horizontal="center" vertical="center"/>
    </xf>
    <xf numFmtId="0" fontId="37" fillId="3" borderId="0" xfId="9" quotePrefix="1" applyFont="1" applyFill="1" applyBorder="1" applyAlignment="1">
      <alignment horizontal="center"/>
    </xf>
    <xf numFmtId="0" fontId="37" fillId="3" borderId="0" xfId="9" applyFont="1" applyFill="1" applyBorder="1" applyAlignment="1">
      <alignment horizontal="center"/>
    </xf>
    <xf numFmtId="0" fontId="23" fillId="0" borderId="0" xfId="2" applyAlignment="1" applyProtection="1">
      <alignment horizontal="right"/>
      <protection locked="0"/>
    </xf>
    <xf numFmtId="0" fontId="87" fillId="0" borderId="0" xfId="5" applyFont="1" applyAlignment="1">
      <alignment horizontal="left" vertical="center" wrapText="1"/>
    </xf>
    <xf numFmtId="0" fontId="27" fillId="0" borderId="0" xfId="3" applyFont="1" applyAlignment="1">
      <alignment horizontal="left" vertical="center"/>
    </xf>
    <xf numFmtId="0" fontId="27" fillId="0" borderId="0" xfId="3" applyFont="1" applyAlignment="1">
      <alignment horizontal="left" vertical="center" wrapText="1"/>
    </xf>
    <xf numFmtId="0" fontId="56" fillId="0" borderId="0" xfId="4" applyFont="1" applyAlignment="1">
      <alignment horizontal="right" vertical="center"/>
    </xf>
    <xf numFmtId="0" fontId="22" fillId="2" borderId="0" xfId="5" applyFill="1" applyAlignment="1" applyProtection="1">
      <alignment horizontal="left" vertical="top" wrapText="1"/>
      <protection locked="0"/>
    </xf>
    <xf numFmtId="0" fontId="23" fillId="2" borderId="0" xfId="2" applyFill="1" applyAlignment="1" applyProtection="1">
      <alignment horizontal="left"/>
      <protection locked="0"/>
    </xf>
    <xf numFmtId="0" fontId="17" fillId="2" borderId="0" xfId="5" applyFont="1" applyFill="1" applyAlignment="1" applyProtection="1">
      <alignment horizontal="left"/>
      <protection locked="0"/>
    </xf>
    <xf numFmtId="0" fontId="17" fillId="2" borderId="0" xfId="5" applyFont="1" applyFill="1" applyProtection="1">
      <protection locked="0"/>
    </xf>
    <xf numFmtId="0" fontId="56" fillId="0" borderId="0" xfId="2" quotePrefix="1" applyNumberFormat="1" applyFont="1" applyAlignment="1" applyProtection="1">
      <alignment horizontal="center"/>
    </xf>
    <xf numFmtId="0" fontId="17" fillId="2" borderId="0" xfId="5" applyFont="1" applyFill="1" applyAlignment="1" applyProtection="1">
      <alignment horizontal="center"/>
      <protection locked="0"/>
    </xf>
    <xf numFmtId="0" fontId="22" fillId="2" borderId="11" xfId="5" applyFill="1" applyBorder="1" applyAlignment="1">
      <alignment horizontal="center" vertical="center"/>
    </xf>
    <xf numFmtId="0" fontId="0" fillId="0" borderId="0" xfId="5" applyFont="1" applyFill="1" applyAlignment="1">
      <alignment horizontal="right"/>
    </xf>
    <xf numFmtId="0" fontId="0" fillId="0" borderId="0" xfId="0" applyFont="1" applyAlignment="1">
      <alignment horizontal="right"/>
    </xf>
    <xf numFmtId="0" fontId="0" fillId="0" borderId="30" xfId="0" applyFont="1" applyBorder="1" applyAlignment="1">
      <alignment horizontal="right"/>
    </xf>
    <xf numFmtId="0" fontId="17" fillId="0" borderId="0" xfId="5" applyFont="1" applyFill="1" applyAlignment="1" applyProtection="1">
      <alignment horizontal="center"/>
    </xf>
    <xf numFmtId="0" fontId="0" fillId="0" borderId="0" xfId="0" applyAlignment="1" applyProtection="1">
      <alignment horizontal="center"/>
    </xf>
    <xf numFmtId="0" fontId="22" fillId="0" borderId="0" xfId="5" applyFont="1" applyFill="1" applyAlignment="1">
      <alignment horizontal="right"/>
    </xf>
    <xf numFmtId="0" fontId="22" fillId="0" borderId="30" xfId="5" applyFont="1" applyFill="1" applyBorder="1" applyAlignment="1">
      <alignment horizontal="right"/>
    </xf>
    <xf numFmtId="0" fontId="0" fillId="0" borderId="0" xfId="0" applyAlignment="1"/>
    <xf numFmtId="0" fontId="0" fillId="0" borderId="30" xfId="0" applyBorder="1" applyAlignment="1"/>
    <xf numFmtId="0" fontId="2" fillId="3" borderId="0" xfId="14" applyFont="1" applyFill="1" applyBorder="1" applyAlignment="1" applyProtection="1">
      <alignment horizontal="right"/>
    </xf>
    <xf numFmtId="0" fontId="8" fillId="3" borderId="0" xfId="14" applyFont="1" applyFill="1" applyBorder="1" applyAlignment="1" applyProtection="1">
      <alignment horizontal="right"/>
    </xf>
    <xf numFmtId="0" fontId="4" fillId="3" borderId="0" xfId="14" applyFont="1" applyFill="1" applyBorder="1" applyAlignment="1" applyProtection="1">
      <alignment horizontal="right"/>
    </xf>
    <xf numFmtId="0" fontId="37" fillId="3" borderId="0" xfId="9" applyFont="1" applyFill="1" applyBorder="1" applyAlignment="1">
      <alignment horizontal="left" vertical="top" wrapText="1"/>
    </xf>
    <xf numFmtId="0" fontId="68" fillId="0" borderId="19" xfId="9" applyFont="1" applyFill="1" applyBorder="1" applyAlignment="1" applyProtection="1">
      <alignment horizontal="left" vertical="top" wrapText="1"/>
    </xf>
    <xf numFmtId="0" fontId="57" fillId="0" borderId="1" xfId="9" applyFont="1" applyBorder="1" applyAlignment="1">
      <alignment horizontal="center"/>
    </xf>
    <xf numFmtId="0" fontId="57" fillId="0" borderId="2" xfId="9" applyFont="1" applyBorder="1" applyAlignment="1">
      <alignment horizontal="center"/>
    </xf>
    <xf numFmtId="0" fontId="57" fillId="0" borderId="3" xfId="9" applyFont="1" applyBorder="1" applyAlignment="1">
      <alignment horizontal="center"/>
    </xf>
    <xf numFmtId="0" fontId="57" fillId="0" borderId="6" xfId="9" applyFont="1" applyBorder="1" applyAlignment="1">
      <alignment horizontal="center"/>
    </xf>
    <xf numFmtId="0" fontId="57" fillId="0" borderId="7" xfId="9" applyFont="1" applyBorder="1" applyAlignment="1">
      <alignment horizontal="center"/>
    </xf>
    <xf numFmtId="0" fontId="57" fillId="0" borderId="8" xfId="9" applyFont="1" applyBorder="1" applyAlignment="1">
      <alignment horizontal="center"/>
    </xf>
    <xf numFmtId="0" fontId="7" fillId="2" borderId="12" xfId="9" applyFont="1" applyFill="1" applyBorder="1" applyAlignment="1" applyProtection="1">
      <alignment horizontal="left" vertical="top" wrapText="1"/>
      <protection locked="0"/>
    </xf>
    <xf numFmtId="0" fontId="7" fillId="2" borderId="14" xfId="9" applyFont="1" applyFill="1" applyBorder="1" applyAlignment="1" applyProtection="1">
      <alignment horizontal="left" vertical="top" wrapText="1"/>
      <protection locked="0"/>
    </xf>
    <xf numFmtId="0" fontId="7" fillId="2" borderId="15" xfId="9" applyFont="1" applyFill="1" applyBorder="1" applyAlignment="1" applyProtection="1">
      <alignment horizontal="left" vertical="top" wrapText="1"/>
      <protection locked="0"/>
    </xf>
    <xf numFmtId="0" fontId="10" fillId="2" borderId="1" xfId="9" applyFont="1" applyFill="1" applyBorder="1" applyAlignment="1" applyProtection="1">
      <alignment horizontal="left" vertical="top" wrapText="1"/>
      <protection locked="0"/>
    </xf>
    <xf numFmtId="0" fontId="10" fillId="2" borderId="2" xfId="9" applyFont="1" applyFill="1" applyBorder="1" applyAlignment="1" applyProtection="1">
      <alignment horizontal="left" vertical="top" wrapText="1"/>
      <protection locked="0"/>
    </xf>
    <xf numFmtId="0" fontId="10" fillId="2" borderId="3" xfId="9" applyFont="1" applyFill="1" applyBorder="1" applyAlignment="1" applyProtection="1">
      <alignment horizontal="left" vertical="top" wrapText="1"/>
      <protection locked="0"/>
    </xf>
    <xf numFmtId="0" fontId="10" fillId="2" borderId="4" xfId="9" applyFont="1" applyFill="1" applyBorder="1" applyAlignment="1" applyProtection="1">
      <alignment horizontal="left" vertical="top" wrapText="1"/>
      <protection locked="0"/>
    </xf>
    <xf numFmtId="0" fontId="10" fillId="2" borderId="0" xfId="9" applyFont="1" applyFill="1" applyBorder="1" applyAlignment="1" applyProtection="1">
      <alignment horizontal="left" vertical="top" wrapText="1"/>
      <protection locked="0"/>
    </xf>
    <xf numFmtId="0" fontId="10" fillId="2" borderId="5" xfId="9" applyFont="1" applyFill="1" applyBorder="1" applyAlignment="1" applyProtection="1">
      <alignment horizontal="left" vertical="top" wrapText="1"/>
      <protection locked="0"/>
    </xf>
    <xf numFmtId="0" fontId="10" fillId="2" borderId="6" xfId="9" applyFont="1" applyFill="1" applyBorder="1" applyAlignment="1" applyProtection="1">
      <alignment horizontal="left" vertical="top" wrapText="1"/>
      <protection locked="0"/>
    </xf>
    <xf numFmtId="0" fontId="10" fillId="2" borderId="7" xfId="9" applyFont="1" applyFill="1" applyBorder="1" applyAlignment="1" applyProtection="1">
      <alignment horizontal="left" vertical="top" wrapText="1"/>
      <protection locked="0"/>
    </xf>
    <xf numFmtId="0" fontId="10" fillId="2" borderId="8" xfId="9" applyFont="1" applyFill="1" applyBorder="1" applyAlignment="1" applyProtection="1">
      <alignment horizontal="left" vertical="top" wrapText="1"/>
      <protection locked="0"/>
    </xf>
    <xf numFmtId="0" fontId="57" fillId="3" borderId="16" xfId="9" applyFont="1" applyFill="1" applyBorder="1" applyAlignment="1">
      <alignment horizontal="center"/>
    </xf>
    <xf numFmtId="0" fontId="57" fillId="3" borderId="17" xfId="9" applyFont="1" applyFill="1" applyBorder="1" applyAlignment="1">
      <alignment horizontal="center"/>
    </xf>
    <xf numFmtId="0" fontId="57" fillId="3" borderId="18" xfId="9" applyFont="1" applyFill="1" applyBorder="1" applyAlignment="1">
      <alignment horizontal="center"/>
    </xf>
    <xf numFmtId="0" fontId="40" fillId="3" borderId="4" xfId="9" applyFont="1" applyFill="1" applyBorder="1" applyAlignment="1">
      <alignment vertical="top" wrapText="1"/>
    </xf>
    <xf numFmtId="0" fontId="40" fillId="3" borderId="0" xfId="9" applyFont="1" applyFill="1" applyAlignment="1">
      <alignment vertical="top" wrapText="1"/>
    </xf>
    <xf numFmtId="0" fontId="40" fillId="3" borderId="5" xfId="9" applyFont="1" applyFill="1" applyBorder="1" applyAlignment="1">
      <alignment vertical="top" wrapText="1"/>
    </xf>
    <xf numFmtId="0" fontId="61" fillId="3" borderId="0" xfId="9" applyFont="1" applyFill="1" applyBorder="1" applyAlignment="1">
      <alignment horizontal="left" vertical="top" wrapText="1"/>
    </xf>
    <xf numFmtId="0" fontId="61" fillId="3" borderId="5" xfId="9" applyFont="1" applyFill="1" applyBorder="1" applyAlignment="1">
      <alignment horizontal="left" vertical="top" wrapText="1"/>
    </xf>
    <xf numFmtId="0" fontId="0" fillId="0" borderId="0" xfId="0" applyAlignment="1">
      <alignment vertical="top" wrapText="1"/>
    </xf>
    <xf numFmtId="49" fontId="47" fillId="0" borderId="0" xfId="9" quotePrefix="1" applyNumberFormat="1" applyFont="1" applyFill="1" applyBorder="1" applyAlignment="1">
      <alignment horizontal="left" wrapText="1"/>
    </xf>
    <xf numFmtId="49" fontId="47" fillId="0" borderId="5" xfId="9" quotePrefix="1" applyNumberFormat="1" applyFont="1" applyFill="1" applyBorder="1" applyAlignment="1">
      <alignment horizontal="left" wrapText="1"/>
    </xf>
    <xf numFmtId="0" fontId="47" fillId="3" borderId="0" xfId="9" quotePrefix="1" applyFont="1" applyFill="1" applyBorder="1" applyAlignment="1">
      <alignment horizontal="left" vertical="top" wrapText="1"/>
    </xf>
    <xf numFmtId="0" fontId="47" fillId="3" borderId="5" xfId="9" quotePrefix="1" applyFont="1" applyFill="1" applyBorder="1" applyAlignment="1">
      <alignment horizontal="left" vertical="top" wrapText="1"/>
    </xf>
    <xf numFmtId="0" fontId="47" fillId="0" borderId="0" xfId="9" quotePrefix="1" applyFont="1" applyFill="1" applyBorder="1" applyAlignment="1">
      <alignment horizontal="left" vertical="top" wrapText="1"/>
    </xf>
    <xf numFmtId="0" fontId="47" fillId="0" borderId="5" xfId="9" quotePrefix="1" applyFont="1" applyFill="1" applyBorder="1" applyAlignment="1">
      <alignment horizontal="left" vertical="top" wrapText="1"/>
    </xf>
    <xf numFmtId="0" fontId="47" fillId="3" borderId="7" xfId="9" quotePrefix="1" applyFont="1" applyFill="1" applyBorder="1" applyAlignment="1">
      <alignment horizontal="left" vertical="top" wrapText="1"/>
    </xf>
    <xf numFmtId="0" fontId="47" fillId="3" borderId="8" xfId="9" quotePrefix="1" applyFont="1" applyFill="1" applyBorder="1" applyAlignment="1">
      <alignment horizontal="left" vertical="top" wrapText="1"/>
    </xf>
    <xf numFmtId="0" fontId="101" fillId="0" borderId="0" xfId="2" quotePrefix="1" applyFont="1" applyFill="1" applyBorder="1" applyAlignment="1" applyProtection="1">
      <alignment horizontal="left" vertical="top" wrapText="1"/>
      <protection locked="0"/>
    </xf>
    <xf numFmtId="0" fontId="47" fillId="0" borderId="0" xfId="9" applyFont="1" applyFill="1" applyAlignment="1">
      <alignment horizontal="center" vertical="top"/>
    </xf>
    <xf numFmtId="0" fontId="13" fillId="2" borderId="12" xfId="9" applyFill="1" applyBorder="1" applyAlignment="1" applyProtection="1">
      <alignment horizontal="left" vertical="top" wrapText="1"/>
      <protection locked="0"/>
    </xf>
    <xf numFmtId="0" fontId="13" fillId="2" borderId="14" xfId="9" applyFill="1" applyBorder="1" applyAlignment="1" applyProtection="1">
      <alignment horizontal="left" vertical="top" wrapText="1"/>
      <protection locked="0"/>
    </xf>
    <xf numFmtId="0" fontId="13" fillId="2" borderId="15" xfId="9" applyFill="1" applyBorder="1" applyAlignment="1" applyProtection="1">
      <alignment horizontal="left" vertical="top" wrapText="1"/>
      <protection locked="0"/>
    </xf>
    <xf numFmtId="0" fontId="37" fillId="0" borderId="0" xfId="9" applyFont="1" applyFill="1" applyBorder="1" applyAlignment="1">
      <alignment horizontal="left" vertical="top" wrapText="1"/>
    </xf>
    <xf numFmtId="0" fontId="0" fillId="0" borderId="0" xfId="0" applyFill="1" applyAlignment="1">
      <alignment vertical="top" wrapText="1"/>
    </xf>
    <xf numFmtId="0" fontId="25" fillId="2" borderId="0" xfId="3" applyFont="1" applyFill="1" applyProtection="1">
      <protection locked="0"/>
    </xf>
    <xf numFmtId="0" fontId="34" fillId="4" borderId="10" xfId="5" applyFont="1" applyFill="1" applyBorder="1" applyAlignment="1">
      <alignment horizontal="center" vertical="center" wrapText="1"/>
    </xf>
    <xf numFmtId="14" fontId="17" fillId="2" borderId="10" xfId="5" applyNumberFormat="1" applyFont="1" applyFill="1" applyBorder="1" applyAlignment="1" applyProtection="1">
      <alignment horizontal="left" vertical="center"/>
      <protection locked="0"/>
    </xf>
    <xf numFmtId="0" fontId="78" fillId="0" borderId="1" xfId="5" applyFont="1" applyBorder="1" applyAlignment="1">
      <alignment horizontal="center" vertical="center" wrapText="1"/>
    </xf>
    <xf numFmtId="0" fontId="78" fillId="0" borderId="2" xfId="5" applyFont="1" applyBorder="1" applyAlignment="1">
      <alignment horizontal="center" vertical="center" wrapText="1"/>
    </xf>
    <xf numFmtId="0" fontId="78" fillId="0" borderId="3" xfId="5" applyFont="1" applyBorder="1" applyAlignment="1">
      <alignment horizontal="center" vertical="center" wrapText="1"/>
    </xf>
    <xf numFmtId="0" fontId="82" fillId="0" borderId="4" xfId="4" applyFont="1" applyBorder="1" applyAlignment="1" applyProtection="1">
      <alignment horizontal="center" vertical="top"/>
    </xf>
    <xf numFmtId="0" fontId="82" fillId="0" borderId="0" xfId="4" applyFont="1" applyAlignment="1" applyProtection="1">
      <alignment horizontal="center" vertical="top"/>
    </xf>
    <xf numFmtId="0" fontId="82" fillId="0" borderId="5" xfId="4" applyFont="1" applyBorder="1" applyAlignment="1" applyProtection="1">
      <alignment horizontal="center" vertical="top"/>
    </xf>
    <xf numFmtId="0" fontId="78" fillId="0" borderId="0" xfId="5" applyFont="1" applyAlignment="1">
      <alignment horizontal="left" wrapText="1"/>
    </xf>
    <xf numFmtId="0" fontId="78" fillId="0" borderId="5" xfId="5" applyFont="1" applyBorder="1" applyAlignment="1">
      <alignment horizontal="left" wrapText="1"/>
    </xf>
    <xf numFmtId="0" fontId="22" fillId="0" borderId="0" xfId="5" applyFont="1" applyAlignment="1">
      <alignment horizontal="left" vertical="center" wrapText="1"/>
    </xf>
    <xf numFmtId="0" fontId="22" fillId="0" borderId="5" xfId="5" applyFont="1" applyBorder="1" applyAlignment="1">
      <alignment horizontal="left" vertical="center" wrapText="1"/>
    </xf>
    <xf numFmtId="0" fontId="78" fillId="0" borderId="0" xfId="5" applyFont="1" applyAlignment="1">
      <alignment horizontal="left" vertical="center" wrapText="1"/>
    </xf>
    <xf numFmtId="0" fontId="78" fillId="0" borderId="5" xfId="5" applyFont="1" applyBorder="1" applyAlignment="1">
      <alignment horizontal="left" vertical="center" wrapText="1"/>
    </xf>
    <xf numFmtId="0" fontId="17" fillId="0" borderId="0" xfId="5" applyFont="1" applyFill="1" applyAlignment="1">
      <alignment horizontal="left" vertical="top" wrapText="1"/>
    </xf>
    <xf numFmtId="0" fontId="0" fillId="0" borderId="0" xfId="0" applyAlignment="1">
      <alignment horizontal="left" vertical="top" wrapText="1"/>
    </xf>
    <xf numFmtId="0" fontId="0" fillId="0" borderId="7" xfId="5" applyFont="1" applyBorder="1" applyAlignment="1">
      <alignment horizontal="left" wrapText="1"/>
    </xf>
    <xf numFmtId="0" fontId="22" fillId="0" borderId="7" xfId="5" applyBorder="1" applyAlignment="1">
      <alignment horizontal="left" wrapText="1"/>
    </xf>
    <xf numFmtId="0" fontId="17" fillId="0" borderId="0" xfId="5" applyFont="1" applyAlignment="1">
      <alignment horizontal="left" wrapText="1"/>
    </xf>
    <xf numFmtId="0" fontId="17" fillId="0" borderId="0" xfId="0" applyFont="1" applyAlignment="1"/>
    <xf numFmtId="0" fontId="37" fillId="3" borderId="12" xfId="17" applyFont="1" applyFill="1" applyBorder="1" applyAlignment="1">
      <alignment horizontal="center" vertical="center"/>
    </xf>
    <xf numFmtId="0" fontId="37" fillId="3" borderId="15" xfId="17" applyFont="1" applyFill="1" applyBorder="1" applyAlignment="1">
      <alignment horizontal="center" vertical="center"/>
    </xf>
    <xf numFmtId="164" fontId="2" fillId="3" borderId="24" xfId="17" applyNumberFormat="1" applyFill="1" applyBorder="1" applyAlignment="1">
      <alignment horizontal="center"/>
    </xf>
    <xf numFmtId="164" fontId="2" fillId="3" borderId="0" xfId="17" applyNumberFormat="1" applyFill="1" applyAlignment="1">
      <alignment horizontal="center"/>
    </xf>
    <xf numFmtId="164" fontId="92" fillId="2" borderId="25" xfId="18" applyNumberFormat="1" applyFont="1" applyFill="1" applyBorder="1" applyAlignment="1">
      <alignment horizontal="left" vertical="top" wrapText="1"/>
    </xf>
    <xf numFmtId="164" fontId="92" fillId="2" borderId="26" xfId="18" applyNumberFormat="1" applyFont="1" applyFill="1" applyBorder="1" applyAlignment="1">
      <alignment horizontal="left" vertical="top" wrapText="1"/>
    </xf>
    <xf numFmtId="164" fontId="92" fillId="2" borderId="24" xfId="18" applyNumberFormat="1" applyFont="1" applyFill="1" applyBorder="1" applyAlignment="1">
      <alignment horizontal="left" vertical="top" wrapText="1"/>
    </xf>
    <xf numFmtId="164" fontId="92" fillId="2" borderId="27" xfId="18" applyNumberFormat="1" applyFont="1" applyFill="1" applyBorder="1" applyAlignment="1">
      <alignment horizontal="left" vertical="top" wrapText="1"/>
    </xf>
    <xf numFmtId="164" fontId="92" fillId="2" borderId="28" xfId="18" applyNumberFormat="1" applyFont="1" applyFill="1" applyBorder="1" applyAlignment="1">
      <alignment horizontal="left" vertical="top" wrapText="1"/>
    </xf>
    <xf numFmtId="164" fontId="92" fillId="2" borderId="29" xfId="18" applyNumberFormat="1" applyFont="1" applyFill="1" applyBorder="1" applyAlignment="1">
      <alignment horizontal="left" vertical="top" wrapText="1"/>
    </xf>
    <xf numFmtId="43" fontId="92" fillId="2" borderId="12" xfId="18" applyFont="1" applyFill="1" applyBorder="1" applyAlignment="1">
      <alignment horizontal="left" vertical="top"/>
    </xf>
    <xf numFmtId="43" fontId="92" fillId="2" borderId="14" xfId="18" applyFont="1" applyFill="1" applyBorder="1" applyAlignment="1">
      <alignment horizontal="left" vertical="top"/>
    </xf>
    <xf numFmtId="43" fontId="92" fillId="2" borderId="15" xfId="18" applyFont="1" applyFill="1" applyBorder="1" applyAlignment="1">
      <alignment horizontal="left" vertical="top"/>
    </xf>
    <xf numFmtId="49" fontId="93" fillId="2" borderId="25" xfId="18" applyNumberFormat="1" applyFont="1" applyFill="1" applyBorder="1" applyAlignment="1">
      <alignment horizontal="left" vertical="top" wrapText="1"/>
    </xf>
    <xf numFmtId="49" fontId="93" fillId="2" borderId="26" xfId="18" applyNumberFormat="1" applyFont="1" applyFill="1" applyBorder="1" applyAlignment="1">
      <alignment horizontal="left" vertical="top" wrapText="1"/>
    </xf>
    <xf numFmtId="49" fontId="93" fillId="2" borderId="24" xfId="18" applyNumberFormat="1" applyFont="1" applyFill="1" applyBorder="1" applyAlignment="1">
      <alignment horizontal="left" vertical="top" wrapText="1"/>
    </xf>
    <xf numFmtId="49" fontId="93" fillId="2" borderId="27" xfId="18" applyNumberFormat="1" applyFont="1" applyFill="1" applyBorder="1" applyAlignment="1">
      <alignment horizontal="left" vertical="top" wrapText="1"/>
    </xf>
    <xf numFmtId="49" fontId="93" fillId="2" borderId="28" xfId="18" applyNumberFormat="1" applyFont="1" applyFill="1" applyBorder="1" applyAlignment="1">
      <alignment horizontal="left" vertical="top" wrapText="1"/>
    </xf>
    <xf numFmtId="49" fontId="93" fillId="2" borderId="29" xfId="18" applyNumberFormat="1" applyFont="1" applyFill="1" applyBorder="1" applyAlignment="1">
      <alignment horizontal="left" vertical="top" wrapText="1"/>
    </xf>
    <xf numFmtId="0" fontId="37" fillId="3" borderId="14" xfId="17" applyFont="1" applyFill="1" applyBorder="1" applyAlignment="1">
      <alignment horizontal="center" vertical="center"/>
    </xf>
    <xf numFmtId="49" fontId="92" fillId="2" borderId="12" xfId="18" applyNumberFormat="1" applyFont="1" applyFill="1" applyBorder="1" applyAlignment="1">
      <alignment horizontal="left" vertical="top" wrapText="1"/>
    </xf>
    <xf numFmtId="49" fontId="92" fillId="2" borderId="14" xfId="18" applyNumberFormat="1" applyFont="1" applyFill="1" applyBorder="1" applyAlignment="1">
      <alignment horizontal="left" vertical="top"/>
    </xf>
    <xf numFmtId="49" fontId="92" fillId="2" borderId="15" xfId="18" applyNumberFormat="1" applyFont="1" applyFill="1" applyBorder="1" applyAlignment="1">
      <alignment horizontal="left" vertical="top"/>
    </xf>
    <xf numFmtId="49" fontId="92" fillId="2" borderId="12" xfId="18" applyNumberFormat="1" applyFont="1" applyFill="1" applyBorder="1" applyAlignment="1">
      <alignment horizontal="left" vertical="top"/>
    </xf>
    <xf numFmtId="0" fontId="37" fillId="3" borderId="12" xfId="17" applyFont="1" applyFill="1" applyBorder="1" applyAlignment="1">
      <alignment horizontal="left" vertical="top"/>
    </xf>
    <xf numFmtId="0" fontId="37" fillId="3" borderId="14" xfId="17" applyFont="1" applyFill="1" applyBorder="1" applyAlignment="1">
      <alignment horizontal="left" vertical="top"/>
    </xf>
    <xf numFmtId="0" fontId="37" fillId="3" borderId="15" xfId="17" applyFont="1" applyFill="1" applyBorder="1" applyAlignment="1">
      <alignment horizontal="left" vertical="top"/>
    </xf>
    <xf numFmtId="0" fontId="92" fillId="2" borderId="25" xfId="17" applyFont="1" applyFill="1" applyBorder="1" applyAlignment="1">
      <alignment horizontal="left" vertical="top" wrapText="1"/>
    </xf>
    <xf numFmtId="0" fontId="92" fillId="2" borderId="19" xfId="17" applyFont="1" applyFill="1" applyBorder="1" applyAlignment="1">
      <alignment horizontal="left" vertical="top"/>
    </xf>
    <xf numFmtId="0" fontId="92" fillId="2" borderId="26" xfId="17" applyFont="1" applyFill="1" applyBorder="1" applyAlignment="1">
      <alignment horizontal="left" vertical="top"/>
    </xf>
    <xf numFmtId="0" fontId="92" fillId="2" borderId="24" xfId="17" applyFont="1" applyFill="1" applyBorder="1" applyAlignment="1">
      <alignment horizontal="left" vertical="top"/>
    </xf>
    <xf numFmtId="0" fontId="92" fillId="2" borderId="0" xfId="17" applyFont="1" applyFill="1" applyAlignment="1">
      <alignment horizontal="left" vertical="top"/>
    </xf>
    <xf numFmtId="0" fontId="92" fillId="2" borderId="27" xfId="17" applyFont="1" applyFill="1" applyBorder="1" applyAlignment="1">
      <alignment horizontal="left" vertical="top"/>
    </xf>
    <xf numFmtId="0" fontId="92" fillId="2" borderId="28" xfId="17" applyFont="1" applyFill="1" applyBorder="1" applyAlignment="1">
      <alignment horizontal="left" vertical="top"/>
    </xf>
    <xf numFmtId="0" fontId="92" fillId="2" borderId="10" xfId="17" applyFont="1" applyFill="1" applyBorder="1" applyAlignment="1">
      <alignment horizontal="left" vertical="top"/>
    </xf>
    <xf numFmtId="0" fontId="92" fillId="2" borderId="29" xfId="17" applyFont="1" applyFill="1" applyBorder="1" applyAlignment="1">
      <alignment horizontal="left" vertical="top"/>
    </xf>
    <xf numFmtId="43" fontId="93" fillId="2" borderId="12" xfId="18" applyFont="1" applyFill="1" applyBorder="1" applyAlignment="1">
      <alignment horizontal="left" vertical="top"/>
    </xf>
    <xf numFmtId="43" fontId="93" fillId="2" borderId="14" xfId="18" applyFont="1" applyFill="1" applyBorder="1" applyAlignment="1">
      <alignment horizontal="left" vertical="top"/>
    </xf>
    <xf numFmtId="43" fontId="93" fillId="2" borderId="15" xfId="18" applyFont="1" applyFill="1" applyBorder="1" applyAlignment="1">
      <alignment horizontal="left" vertical="top"/>
    </xf>
    <xf numFmtId="43" fontId="37" fillId="3" borderId="0" xfId="18" applyFont="1" applyFill="1" applyBorder="1" applyAlignment="1">
      <alignment horizontal="left" vertical="top"/>
    </xf>
    <xf numFmtId="0" fontId="47" fillId="0" borderId="0" xfId="9" quotePrefix="1" applyFont="1" applyFill="1" applyBorder="1" applyAlignment="1">
      <alignment horizontal="left" wrapText="1"/>
    </xf>
    <xf numFmtId="0" fontId="47" fillId="0" borderId="5" xfId="9" quotePrefix="1" applyFont="1" applyFill="1" applyBorder="1" applyAlignment="1">
      <alignment horizontal="left" wrapText="1"/>
    </xf>
    <xf numFmtId="0" fontId="100" fillId="0" borderId="0" xfId="2" quotePrefix="1" applyFont="1" applyFill="1" applyBorder="1" applyAlignment="1" applyProtection="1">
      <alignment horizontal="left" vertical="top" wrapText="1"/>
      <protection locked="0"/>
    </xf>
    <xf numFmtId="0" fontId="4" fillId="3" borderId="0" xfId="14" applyFont="1" applyFill="1" applyBorder="1" applyAlignment="1" applyProtection="1">
      <alignment horizontal="right"/>
      <protection locked="0"/>
    </xf>
    <xf numFmtId="0" fontId="8" fillId="3" borderId="0" xfId="14" applyFont="1" applyFill="1" applyBorder="1" applyAlignment="1" applyProtection="1">
      <alignment horizontal="right"/>
      <protection locked="0"/>
    </xf>
    <xf numFmtId="0" fontId="2" fillId="3" borderId="0" xfId="14" applyFont="1" applyFill="1" applyBorder="1" applyAlignment="1" applyProtection="1">
      <alignment horizontal="right"/>
      <protection locked="0"/>
    </xf>
    <xf numFmtId="0" fontId="62" fillId="5" borderId="16" xfId="12" applyFont="1" applyFill="1" applyBorder="1" applyAlignment="1">
      <alignment horizontal="center"/>
    </xf>
    <xf numFmtId="0" fontId="62" fillId="5" borderId="18" xfId="12" applyFont="1" applyFill="1" applyBorder="1" applyAlignment="1">
      <alignment horizontal="center"/>
    </xf>
    <xf numFmtId="0" fontId="62" fillId="5" borderId="17" xfId="12" applyFont="1" applyFill="1" applyBorder="1" applyAlignment="1">
      <alignment horizontal="center"/>
    </xf>
    <xf numFmtId="0" fontId="64" fillId="6" borderId="16" xfId="5" applyFont="1" applyFill="1" applyBorder="1" applyAlignment="1">
      <alignment horizontal="center"/>
    </xf>
    <xf numFmtId="0" fontId="64" fillId="6" borderId="18" xfId="5" applyFont="1" applyFill="1" applyBorder="1" applyAlignment="1">
      <alignment horizontal="center"/>
    </xf>
    <xf numFmtId="0" fontId="62" fillId="6" borderId="16" xfId="12" applyFont="1" applyFill="1" applyBorder="1" applyAlignment="1">
      <alignment horizontal="center"/>
    </xf>
    <xf numFmtId="0" fontId="62" fillId="6" borderId="18" xfId="12" applyFont="1" applyFill="1" applyBorder="1" applyAlignment="1">
      <alignment horizontal="center"/>
    </xf>
    <xf numFmtId="0" fontId="62" fillId="6" borderId="17" xfId="12" applyFont="1" applyFill="1" applyBorder="1" applyAlignment="1">
      <alignment horizontal="center"/>
    </xf>
    <xf numFmtId="0" fontId="65" fillId="6" borderId="16" xfId="5" applyFont="1" applyFill="1" applyBorder="1" applyAlignment="1">
      <alignment horizontal="center"/>
    </xf>
    <xf numFmtId="0" fontId="65" fillId="6" borderId="17" xfId="5" applyFont="1" applyFill="1" applyBorder="1" applyAlignment="1">
      <alignment horizontal="center"/>
    </xf>
    <xf numFmtId="0" fontId="65" fillId="6" borderId="18" xfId="5" applyFont="1" applyFill="1" applyBorder="1" applyAlignment="1">
      <alignment horizontal="center"/>
    </xf>
    <xf numFmtId="0" fontId="64" fillId="6" borderId="17" xfId="5" applyFont="1" applyFill="1" applyBorder="1" applyAlignment="1">
      <alignment horizontal="center"/>
    </xf>
    <xf numFmtId="0" fontId="63" fillId="5" borderId="16" xfId="5" applyFont="1" applyFill="1" applyBorder="1" applyAlignment="1">
      <alignment horizontal="center"/>
    </xf>
    <xf numFmtId="0" fontId="63" fillId="5" borderId="17" xfId="5" applyFont="1" applyFill="1" applyBorder="1" applyAlignment="1">
      <alignment horizontal="center"/>
    </xf>
    <xf numFmtId="0" fontId="63" fillId="5" borderId="18" xfId="5" applyFont="1" applyFill="1" applyBorder="1" applyAlignment="1">
      <alignment horizontal="center"/>
    </xf>
    <xf numFmtId="0" fontId="64" fillId="5" borderId="16" xfId="12" applyFont="1" applyFill="1" applyBorder="1" applyAlignment="1">
      <alignment horizontal="center"/>
    </xf>
    <xf numFmtId="0" fontId="64" fillId="5" borderId="17" xfId="12" applyFont="1" applyFill="1" applyBorder="1" applyAlignment="1">
      <alignment horizontal="center"/>
    </xf>
    <xf numFmtId="0" fontId="64" fillId="5" borderId="18" xfId="12" applyFont="1" applyFill="1" applyBorder="1" applyAlignment="1">
      <alignment horizontal="center"/>
    </xf>
    <xf numFmtId="0" fontId="63" fillId="5" borderId="16" xfId="12" applyFont="1" applyFill="1" applyBorder="1" applyAlignment="1">
      <alignment horizontal="center"/>
    </xf>
    <xf numFmtId="0" fontId="63" fillId="5" borderId="17" xfId="12" applyFont="1" applyFill="1" applyBorder="1" applyAlignment="1">
      <alignment horizontal="center"/>
    </xf>
    <xf numFmtId="0" fontId="63" fillId="5" borderId="18" xfId="12" applyFont="1" applyFill="1" applyBorder="1" applyAlignment="1">
      <alignment horizontal="center"/>
    </xf>
    <xf numFmtId="0" fontId="62" fillId="0" borderId="17" xfId="12" applyFont="1" applyBorder="1" applyAlignment="1">
      <alignment horizontal="center"/>
    </xf>
  </cellXfs>
  <cellStyles count="20">
    <cellStyle name="Comma 2" xfId="6" xr:uid="{00000000-0005-0000-0000-000000000000}"/>
    <cellStyle name="Comma 2 2" xfId="8" xr:uid="{00000000-0005-0000-0000-000001000000}"/>
    <cellStyle name="Comma 3" xfId="10" xr:uid="{00000000-0005-0000-0000-000002000000}"/>
    <cellStyle name="Comma 4" xfId="15" xr:uid="{00000000-0005-0000-0000-000003000000}"/>
    <cellStyle name="Hyperlink 2" xfId="4" xr:uid="{00000000-0005-0000-0000-000004000000}"/>
    <cellStyle name="Lien hypertexte" xfId="2" builtinId="8"/>
    <cellStyle name="Milliers" xfId="1" builtinId="3"/>
    <cellStyle name="Milliers 2" xfId="18" xr:uid="{00000000-0005-0000-0000-000007000000}"/>
    <cellStyle name="Normal" xfId="0" builtinId="0"/>
    <cellStyle name="Normal 2" xfId="3" xr:uid="{00000000-0005-0000-0000-000009000000}"/>
    <cellStyle name="Normal 2 2" xfId="5" xr:uid="{00000000-0005-0000-0000-00000A000000}"/>
    <cellStyle name="Normal 2 3" xfId="7" xr:uid="{00000000-0005-0000-0000-00000B000000}"/>
    <cellStyle name="Normal 2 4" xfId="11" xr:uid="{00000000-0005-0000-0000-00000C000000}"/>
    <cellStyle name="Normal 2 5" xfId="13" xr:uid="{00000000-0005-0000-0000-00000D000000}"/>
    <cellStyle name="Normal 3" xfId="9" xr:uid="{00000000-0005-0000-0000-00000E000000}"/>
    <cellStyle name="Normal 3 2" xfId="16" xr:uid="{00000000-0005-0000-0000-00000F000000}"/>
    <cellStyle name="Normal 3 3" xfId="19" xr:uid="{00000000-0005-0000-0000-000010000000}"/>
    <cellStyle name="Normal 4" xfId="12" xr:uid="{00000000-0005-0000-0000-000011000000}"/>
    <cellStyle name="Normal 5" xfId="14" xr:uid="{00000000-0005-0000-0000-000012000000}"/>
    <cellStyle name="Normal 6" xfId="17" xr:uid="{00000000-0005-0000-0000-000013000000}"/>
  </cellStyles>
  <dxfs count="86">
    <dxf>
      <font>
        <b/>
        <i val="0"/>
        <color rgb="FFFF0000"/>
      </font>
    </dxf>
    <dxf>
      <font>
        <color theme="0"/>
      </font>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theme="0"/>
      </font>
      <fill>
        <patternFill>
          <bgColor rgb="FFFF0000"/>
        </patternFill>
      </fill>
    </dxf>
    <dxf>
      <font>
        <b/>
        <i val="0"/>
        <color rgb="FFFF0000"/>
      </font>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19051</xdr:rowOff>
    </xdr:from>
    <xdr:to>
      <xdr:col>5</xdr:col>
      <xdr:colOff>149935</xdr:colOff>
      <xdr:row>4</xdr:row>
      <xdr:rowOff>95335</xdr:rowOff>
    </xdr:to>
    <xdr:pic>
      <xdr:nvPicPr>
        <xdr:cNvPr id="2" name="Picture 1">
          <a:extLst>
            <a:ext uri="{FF2B5EF4-FFF2-40B4-BE49-F238E27FC236}">
              <a16:creationId xmlns:a16="http://schemas.microsoft.com/office/drawing/2014/main" id="{73896CED-24CB-48E6-AB5D-02AE3EE3C5E6}"/>
            </a:ext>
          </a:extLst>
        </xdr:cNvPr>
        <xdr:cNvPicPr>
          <a:picLocks noChangeAspect="1"/>
        </xdr:cNvPicPr>
      </xdr:nvPicPr>
      <xdr:blipFill>
        <a:blip xmlns:r="http://schemas.openxmlformats.org/officeDocument/2006/relationships" r:embed="rId1"/>
        <a:stretch>
          <a:fillRect/>
        </a:stretch>
      </xdr:blipFill>
      <xdr:spPr>
        <a:xfrm>
          <a:off x="19050" y="19051"/>
          <a:ext cx="3467100" cy="7906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6</xdr:col>
      <xdr:colOff>593128</xdr:colOff>
      <xdr:row>3</xdr:row>
      <xdr:rowOff>97624</xdr:rowOff>
    </xdr:to>
    <xdr:pic>
      <xdr:nvPicPr>
        <xdr:cNvPr id="2" name="Picture 1">
          <a:extLst>
            <a:ext uri="{FF2B5EF4-FFF2-40B4-BE49-F238E27FC236}">
              <a16:creationId xmlns:a16="http://schemas.microsoft.com/office/drawing/2014/main" id="{76337D4D-0A26-4E3B-8B07-437D847AADD5}"/>
            </a:ext>
          </a:extLst>
        </xdr:cNvPr>
        <xdr:cNvPicPr>
          <a:picLocks noChangeAspect="1"/>
        </xdr:cNvPicPr>
      </xdr:nvPicPr>
      <xdr:blipFill>
        <a:blip xmlns:r="http://schemas.openxmlformats.org/officeDocument/2006/relationships" r:embed="rId1"/>
        <a:stretch>
          <a:fillRect/>
        </a:stretch>
      </xdr:blipFill>
      <xdr:spPr>
        <a:xfrm>
          <a:off x="19050" y="38100"/>
          <a:ext cx="2733675" cy="594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492652</xdr:colOff>
      <xdr:row>1</xdr:row>
      <xdr:rowOff>242701</xdr:rowOff>
    </xdr:from>
    <xdr:to>
      <xdr:col>16</xdr:col>
      <xdr:colOff>751823</xdr:colOff>
      <xdr:row>20</xdr:row>
      <xdr:rowOff>66535</xdr:rowOff>
    </xdr:to>
    <xdr:pic>
      <xdr:nvPicPr>
        <xdr:cNvPr id="2" name="Picture 1">
          <a:extLst>
            <a:ext uri="{FF2B5EF4-FFF2-40B4-BE49-F238E27FC236}">
              <a16:creationId xmlns:a16="http://schemas.microsoft.com/office/drawing/2014/main" id="{93D8519F-50CC-4639-B1A2-77B380B7CF19}"/>
            </a:ext>
          </a:extLst>
        </xdr:cNvPr>
        <xdr:cNvPicPr>
          <a:picLocks noChangeAspect="1"/>
        </xdr:cNvPicPr>
      </xdr:nvPicPr>
      <xdr:blipFill>
        <a:blip xmlns:r="http://schemas.openxmlformats.org/officeDocument/2006/relationships" r:embed="rId1"/>
        <a:stretch>
          <a:fillRect/>
        </a:stretch>
      </xdr:blipFill>
      <xdr:spPr>
        <a:xfrm>
          <a:off x="9858902" y="454368"/>
          <a:ext cx="7053671" cy="50943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63872</xdr:colOff>
      <xdr:row>0</xdr:row>
      <xdr:rowOff>15688</xdr:rowOff>
    </xdr:from>
    <xdr:to>
      <xdr:col>7</xdr:col>
      <xdr:colOff>1019285</xdr:colOff>
      <xdr:row>3</xdr:row>
      <xdr:rowOff>113312</xdr:rowOff>
    </xdr:to>
    <xdr:pic>
      <xdr:nvPicPr>
        <xdr:cNvPr id="2" name="Picture 1">
          <a:extLst>
            <a:ext uri="{FF2B5EF4-FFF2-40B4-BE49-F238E27FC236}">
              <a16:creationId xmlns:a16="http://schemas.microsoft.com/office/drawing/2014/main" id="{2B8F4094-BAF8-4C41-9488-774B51398084}"/>
            </a:ext>
          </a:extLst>
        </xdr:cNvPr>
        <xdr:cNvPicPr>
          <a:picLocks noChangeAspect="1"/>
        </xdr:cNvPicPr>
      </xdr:nvPicPr>
      <xdr:blipFill>
        <a:blip xmlns:r="http://schemas.openxmlformats.org/officeDocument/2006/relationships" r:embed="rId1"/>
        <a:stretch>
          <a:fillRect/>
        </a:stretch>
      </xdr:blipFill>
      <xdr:spPr>
        <a:xfrm>
          <a:off x="63872" y="15688"/>
          <a:ext cx="2714737" cy="6355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1805200</xdr:colOff>
      <xdr:row>114</xdr:row>
      <xdr:rowOff>9896</xdr:rowOff>
    </xdr:from>
    <xdr:to>
      <xdr:col>3</xdr:col>
      <xdr:colOff>215865</xdr:colOff>
      <xdr:row>117</xdr:row>
      <xdr:rowOff>97578</xdr:rowOff>
    </xdr:to>
    <xdr:sp macro="" textlink="">
      <xdr:nvSpPr>
        <xdr:cNvPr id="2" name="Rectangle 1">
          <a:extLst>
            <a:ext uri="{FF2B5EF4-FFF2-40B4-BE49-F238E27FC236}">
              <a16:creationId xmlns:a16="http://schemas.microsoft.com/office/drawing/2014/main" id="{D8AD54B5-5552-4B99-A2BA-A88CCE24A0C2}"/>
            </a:ext>
          </a:extLst>
        </xdr:cNvPr>
        <xdr:cNvSpPr/>
      </xdr:nvSpPr>
      <xdr:spPr>
        <a:xfrm>
          <a:off x="2014750" y="24755846"/>
          <a:ext cx="2592140" cy="57345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 Est-ce</a:t>
          </a:r>
          <a:r>
            <a:rPr lang="en-GB" sz="1100" baseline="0"/>
            <a:t> que la perte financière est en lien avec la situation du COVID-19?</a:t>
          </a:r>
          <a:endParaRPr lang="en-GB" sz="1100"/>
        </a:p>
      </xdr:txBody>
    </xdr:sp>
    <xdr:clientData/>
  </xdr:twoCellAnchor>
  <xdr:twoCellAnchor>
    <xdr:from>
      <xdr:col>1</xdr:col>
      <xdr:colOff>1797132</xdr:colOff>
      <xdr:row>120</xdr:row>
      <xdr:rowOff>15357</xdr:rowOff>
    </xdr:from>
    <xdr:to>
      <xdr:col>3</xdr:col>
      <xdr:colOff>207797</xdr:colOff>
      <xdr:row>123</xdr:row>
      <xdr:rowOff>103039</xdr:rowOff>
    </xdr:to>
    <xdr:sp macro="" textlink="">
      <xdr:nvSpPr>
        <xdr:cNvPr id="3" name="Rectangle 2">
          <a:extLst>
            <a:ext uri="{FF2B5EF4-FFF2-40B4-BE49-F238E27FC236}">
              <a16:creationId xmlns:a16="http://schemas.microsoft.com/office/drawing/2014/main" id="{B4DF69BB-B02B-489E-B371-65569FBEDBF7}"/>
            </a:ext>
          </a:extLst>
        </xdr:cNvPr>
        <xdr:cNvSpPr/>
      </xdr:nvSpPr>
      <xdr:spPr>
        <a:xfrm>
          <a:off x="2006682" y="25732857"/>
          <a:ext cx="2592140" cy="57345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 Est-ce que la</a:t>
          </a:r>
          <a:r>
            <a:rPr lang="en-GB" sz="1100" baseline="0"/>
            <a:t> perte financière se base sur des justificatifs?</a:t>
          </a:r>
          <a:endParaRPr lang="en-GB" sz="1100"/>
        </a:p>
      </xdr:txBody>
    </xdr:sp>
    <xdr:clientData/>
  </xdr:twoCellAnchor>
  <xdr:twoCellAnchor>
    <xdr:from>
      <xdr:col>1</xdr:col>
      <xdr:colOff>1761506</xdr:colOff>
      <xdr:row>126</xdr:row>
      <xdr:rowOff>68699</xdr:rowOff>
    </xdr:from>
    <xdr:to>
      <xdr:col>3</xdr:col>
      <xdr:colOff>172171</xdr:colOff>
      <xdr:row>129</xdr:row>
      <xdr:rowOff>154252</xdr:rowOff>
    </xdr:to>
    <xdr:sp macro="" textlink="">
      <xdr:nvSpPr>
        <xdr:cNvPr id="4" name="Rectangle 3">
          <a:extLst>
            <a:ext uri="{FF2B5EF4-FFF2-40B4-BE49-F238E27FC236}">
              <a16:creationId xmlns:a16="http://schemas.microsoft.com/office/drawing/2014/main" id="{4720D83F-15DB-4A93-B9B1-1B86A7E39D9D}"/>
            </a:ext>
          </a:extLst>
        </xdr:cNvPr>
        <xdr:cNvSpPr/>
      </xdr:nvSpPr>
      <xdr:spPr>
        <a:xfrm>
          <a:off x="1971056" y="26757749"/>
          <a:ext cx="2592140" cy="5713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3) L</a:t>
          </a:r>
          <a:r>
            <a:rPr lang="en-GB" sz="1100" baseline="0"/>
            <a:t>a subsidiarité de la demande est-elle respectée?</a:t>
          </a:r>
          <a:endParaRPr lang="en-GB" sz="1100"/>
        </a:p>
      </xdr:txBody>
    </xdr:sp>
    <xdr:clientData/>
  </xdr:twoCellAnchor>
  <xdr:twoCellAnchor>
    <xdr:from>
      <xdr:col>1</xdr:col>
      <xdr:colOff>1771476</xdr:colOff>
      <xdr:row>132</xdr:row>
      <xdr:rowOff>173881</xdr:rowOff>
    </xdr:from>
    <xdr:to>
      <xdr:col>3</xdr:col>
      <xdr:colOff>182141</xdr:colOff>
      <xdr:row>136</xdr:row>
      <xdr:rowOff>83432</xdr:rowOff>
    </xdr:to>
    <xdr:sp macro="" textlink="">
      <xdr:nvSpPr>
        <xdr:cNvPr id="5" name="Rectangle 4">
          <a:extLst>
            <a:ext uri="{FF2B5EF4-FFF2-40B4-BE49-F238E27FC236}">
              <a16:creationId xmlns:a16="http://schemas.microsoft.com/office/drawing/2014/main" id="{63FE34C6-885D-42C6-B91F-150297E4EB3C}"/>
            </a:ext>
          </a:extLst>
        </xdr:cNvPr>
        <xdr:cNvSpPr/>
      </xdr:nvSpPr>
      <xdr:spPr>
        <a:xfrm>
          <a:off x="1981026" y="27824956"/>
          <a:ext cx="2592140" cy="56677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4) Est-ce que le montant de l'indemnité</a:t>
          </a:r>
          <a:r>
            <a:rPr lang="en-GB" sz="1100" baseline="0"/>
            <a:t> semble </a:t>
          </a:r>
          <a:r>
            <a:rPr lang="en-GB" sz="1100" baseline="0">
              <a:solidFill>
                <a:schemeClr val="lt1"/>
              </a:solidFill>
              <a:effectLst/>
              <a:latin typeface="+mn-lt"/>
              <a:ea typeface="+mn-ea"/>
              <a:cs typeface="+mn-cs"/>
            </a:rPr>
            <a:t>raisonnable</a:t>
          </a:r>
          <a:r>
            <a:rPr lang="en-GB" sz="1100" baseline="0"/>
            <a:t> ?</a:t>
          </a:r>
          <a:r>
            <a:rPr lang="en-GB" sz="1100"/>
            <a:t> </a:t>
          </a:r>
        </a:p>
      </xdr:txBody>
    </xdr:sp>
    <xdr:clientData/>
  </xdr:twoCellAnchor>
  <xdr:twoCellAnchor>
    <xdr:from>
      <xdr:col>3</xdr:col>
      <xdr:colOff>277613</xdr:colOff>
      <xdr:row>121</xdr:row>
      <xdr:rowOff>144510</xdr:rowOff>
    </xdr:from>
    <xdr:to>
      <xdr:col>4</xdr:col>
      <xdr:colOff>397416</xdr:colOff>
      <xdr:row>126</xdr:row>
      <xdr:rowOff>164757</xdr:rowOff>
    </xdr:to>
    <xdr:cxnSp macro="">
      <xdr:nvCxnSpPr>
        <xdr:cNvPr id="6" name="Connector: Elbow 5">
          <a:extLst>
            <a:ext uri="{FF2B5EF4-FFF2-40B4-BE49-F238E27FC236}">
              <a16:creationId xmlns:a16="http://schemas.microsoft.com/office/drawing/2014/main" id="{5916DDF3-AA51-4747-97FA-76E195D000CB}"/>
            </a:ext>
          </a:extLst>
        </xdr:cNvPr>
        <xdr:cNvCxnSpPr/>
      </xdr:nvCxnSpPr>
      <xdr:spPr>
        <a:xfrm>
          <a:off x="4668638" y="26023935"/>
          <a:ext cx="1415203" cy="829872"/>
        </a:xfrm>
        <a:prstGeom prst="bentConnector3">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3</xdr:col>
      <xdr:colOff>225062</xdr:colOff>
      <xdr:row>127</xdr:row>
      <xdr:rowOff>176279</xdr:rowOff>
    </xdr:from>
    <xdr:to>
      <xdr:col>4</xdr:col>
      <xdr:colOff>397416</xdr:colOff>
      <xdr:row>127</xdr:row>
      <xdr:rowOff>176279</xdr:rowOff>
    </xdr:to>
    <xdr:cxnSp macro="">
      <xdr:nvCxnSpPr>
        <xdr:cNvPr id="7" name="Straight Arrow Connector 6">
          <a:extLst>
            <a:ext uri="{FF2B5EF4-FFF2-40B4-BE49-F238E27FC236}">
              <a16:creationId xmlns:a16="http://schemas.microsoft.com/office/drawing/2014/main" id="{EF1232DE-19AA-439D-B5B1-15820BA204FB}"/>
            </a:ext>
          </a:extLst>
        </xdr:cNvPr>
        <xdr:cNvCxnSpPr/>
      </xdr:nvCxnSpPr>
      <xdr:spPr>
        <a:xfrm>
          <a:off x="4616087" y="27008204"/>
          <a:ext cx="1467754" cy="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3</xdr:col>
      <xdr:colOff>276542</xdr:colOff>
      <xdr:row>115</xdr:row>
      <xdr:rowOff>157876</xdr:rowOff>
    </xdr:from>
    <xdr:to>
      <xdr:col>4</xdr:col>
      <xdr:colOff>381029</xdr:colOff>
      <xdr:row>115</xdr:row>
      <xdr:rowOff>157876</xdr:rowOff>
    </xdr:to>
    <xdr:cxnSp macro="">
      <xdr:nvCxnSpPr>
        <xdr:cNvPr id="8" name="Straight Arrow Connector 7">
          <a:extLst>
            <a:ext uri="{FF2B5EF4-FFF2-40B4-BE49-F238E27FC236}">
              <a16:creationId xmlns:a16="http://schemas.microsoft.com/office/drawing/2014/main" id="{5E501227-065E-4379-8352-5DA05D6C8783}"/>
            </a:ext>
          </a:extLst>
        </xdr:cNvPr>
        <xdr:cNvCxnSpPr/>
      </xdr:nvCxnSpPr>
      <xdr:spPr>
        <a:xfrm>
          <a:off x="4667567" y="25065751"/>
          <a:ext cx="1399887" cy="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454621</xdr:colOff>
      <xdr:row>114</xdr:row>
      <xdr:rowOff>81309</xdr:rowOff>
    </xdr:from>
    <xdr:to>
      <xdr:col>9</xdr:col>
      <xdr:colOff>242910</xdr:colOff>
      <xdr:row>117</xdr:row>
      <xdr:rowOff>174264</xdr:rowOff>
    </xdr:to>
    <xdr:sp macro="" textlink="">
      <xdr:nvSpPr>
        <xdr:cNvPr id="9" name="Rectangle 8">
          <a:extLst>
            <a:ext uri="{FF2B5EF4-FFF2-40B4-BE49-F238E27FC236}">
              <a16:creationId xmlns:a16="http://schemas.microsoft.com/office/drawing/2014/main" id="{B809C5F6-08A4-4B10-B05A-DE272AC9B231}"/>
            </a:ext>
          </a:extLst>
        </xdr:cNvPr>
        <xdr:cNvSpPr/>
      </xdr:nvSpPr>
      <xdr:spPr>
        <a:xfrm>
          <a:off x="6141046" y="24827259"/>
          <a:ext cx="5093714" cy="569205"/>
        </a:xfrm>
        <a:prstGeom prst="rect">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a:t>A) en</a:t>
          </a:r>
          <a:r>
            <a:rPr lang="en-GB" sz="2000" baseline="0"/>
            <a:t> attente</a:t>
          </a:r>
          <a:endParaRPr lang="en-GB" sz="2000"/>
        </a:p>
      </xdr:txBody>
    </xdr:sp>
    <xdr:clientData/>
  </xdr:twoCellAnchor>
  <xdr:twoCellAnchor>
    <xdr:from>
      <xdr:col>4</xdr:col>
      <xdr:colOff>455825</xdr:colOff>
      <xdr:row>126</xdr:row>
      <xdr:rowOff>97442</xdr:rowOff>
    </xdr:from>
    <xdr:to>
      <xdr:col>9</xdr:col>
      <xdr:colOff>244114</xdr:colOff>
      <xdr:row>130</xdr:row>
      <xdr:rowOff>12268</xdr:rowOff>
    </xdr:to>
    <xdr:sp macro="" textlink="">
      <xdr:nvSpPr>
        <xdr:cNvPr id="10" name="Rectangle 9">
          <a:extLst>
            <a:ext uri="{FF2B5EF4-FFF2-40B4-BE49-F238E27FC236}">
              <a16:creationId xmlns:a16="http://schemas.microsoft.com/office/drawing/2014/main" id="{A3061937-A49C-4514-B2E2-3367250FCA00}"/>
            </a:ext>
          </a:extLst>
        </xdr:cNvPr>
        <xdr:cNvSpPr/>
      </xdr:nvSpPr>
      <xdr:spPr>
        <a:xfrm>
          <a:off x="6142250" y="26786492"/>
          <a:ext cx="5093714" cy="562526"/>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a:t>B) à discuter</a:t>
          </a:r>
        </a:p>
      </xdr:txBody>
    </xdr:sp>
    <xdr:clientData/>
  </xdr:twoCellAnchor>
  <xdr:twoCellAnchor>
    <xdr:from>
      <xdr:col>4</xdr:col>
      <xdr:colOff>481937</xdr:colOff>
      <xdr:row>137</xdr:row>
      <xdr:rowOff>84090</xdr:rowOff>
    </xdr:from>
    <xdr:to>
      <xdr:col>9</xdr:col>
      <xdr:colOff>270226</xdr:colOff>
      <xdr:row>140</xdr:row>
      <xdr:rowOff>171772</xdr:rowOff>
    </xdr:to>
    <xdr:sp macro="" textlink="">
      <xdr:nvSpPr>
        <xdr:cNvPr id="11" name="Rectangle 10">
          <a:extLst>
            <a:ext uri="{FF2B5EF4-FFF2-40B4-BE49-F238E27FC236}">
              <a16:creationId xmlns:a16="http://schemas.microsoft.com/office/drawing/2014/main" id="{3CB9FC1F-31A1-4B3C-819F-6C72AC1D7E33}"/>
            </a:ext>
          </a:extLst>
        </xdr:cNvPr>
        <xdr:cNvSpPr/>
      </xdr:nvSpPr>
      <xdr:spPr>
        <a:xfrm>
          <a:off x="6168362" y="28554315"/>
          <a:ext cx="5093714" cy="563932"/>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a:t>C) aide immédiate</a:t>
          </a:r>
        </a:p>
      </xdr:txBody>
    </xdr:sp>
    <xdr:clientData/>
  </xdr:twoCellAnchor>
  <xdr:twoCellAnchor>
    <xdr:from>
      <xdr:col>1</xdr:col>
      <xdr:colOff>2513608</xdr:colOff>
      <xdr:row>118</xdr:row>
      <xdr:rowOff>20403</xdr:rowOff>
    </xdr:from>
    <xdr:to>
      <xdr:col>1</xdr:col>
      <xdr:colOff>3054628</xdr:colOff>
      <xdr:row>119</xdr:row>
      <xdr:rowOff>73249</xdr:rowOff>
    </xdr:to>
    <xdr:sp macro="" textlink="">
      <xdr:nvSpPr>
        <xdr:cNvPr id="12" name="TextBox 11">
          <a:extLst>
            <a:ext uri="{FF2B5EF4-FFF2-40B4-BE49-F238E27FC236}">
              <a16:creationId xmlns:a16="http://schemas.microsoft.com/office/drawing/2014/main" id="{FC71F49D-767C-4205-8DAA-D04063ADAAF8}"/>
            </a:ext>
          </a:extLst>
        </xdr:cNvPr>
        <xdr:cNvSpPr txBox="1"/>
      </xdr:nvSpPr>
      <xdr:spPr>
        <a:xfrm>
          <a:off x="2723158" y="25414053"/>
          <a:ext cx="541020" cy="2147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rPr>
            <a:t>Oui</a:t>
          </a:r>
        </a:p>
      </xdr:txBody>
    </xdr:sp>
    <xdr:clientData/>
  </xdr:twoCellAnchor>
  <xdr:twoCellAnchor>
    <xdr:from>
      <xdr:col>1</xdr:col>
      <xdr:colOff>2521228</xdr:colOff>
      <xdr:row>124</xdr:row>
      <xdr:rowOff>40793</xdr:rowOff>
    </xdr:from>
    <xdr:to>
      <xdr:col>1</xdr:col>
      <xdr:colOff>3062248</xdr:colOff>
      <xdr:row>125</xdr:row>
      <xdr:rowOff>93639</xdr:rowOff>
    </xdr:to>
    <xdr:sp macro="" textlink="">
      <xdr:nvSpPr>
        <xdr:cNvPr id="13" name="TextBox 12">
          <a:extLst>
            <a:ext uri="{FF2B5EF4-FFF2-40B4-BE49-F238E27FC236}">
              <a16:creationId xmlns:a16="http://schemas.microsoft.com/office/drawing/2014/main" id="{170E1BAF-209B-40CA-A8BB-9E873F606DC0}"/>
            </a:ext>
          </a:extLst>
        </xdr:cNvPr>
        <xdr:cNvSpPr txBox="1"/>
      </xdr:nvSpPr>
      <xdr:spPr>
        <a:xfrm>
          <a:off x="2730778" y="26405993"/>
          <a:ext cx="541020" cy="2147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rPr>
            <a:t>Oui</a:t>
          </a:r>
        </a:p>
      </xdr:txBody>
    </xdr:sp>
    <xdr:clientData/>
  </xdr:twoCellAnchor>
  <xdr:twoCellAnchor>
    <xdr:from>
      <xdr:col>1</xdr:col>
      <xdr:colOff>2536468</xdr:colOff>
      <xdr:row>130</xdr:row>
      <xdr:rowOff>119520</xdr:rowOff>
    </xdr:from>
    <xdr:to>
      <xdr:col>1</xdr:col>
      <xdr:colOff>3077488</xdr:colOff>
      <xdr:row>131</xdr:row>
      <xdr:rowOff>174988</xdr:rowOff>
    </xdr:to>
    <xdr:sp macro="" textlink="">
      <xdr:nvSpPr>
        <xdr:cNvPr id="14" name="TextBox 13">
          <a:extLst>
            <a:ext uri="{FF2B5EF4-FFF2-40B4-BE49-F238E27FC236}">
              <a16:creationId xmlns:a16="http://schemas.microsoft.com/office/drawing/2014/main" id="{B69A1077-AC5D-4799-84F6-281B2398565C}"/>
            </a:ext>
          </a:extLst>
        </xdr:cNvPr>
        <xdr:cNvSpPr txBox="1"/>
      </xdr:nvSpPr>
      <xdr:spPr>
        <a:xfrm>
          <a:off x="2746018" y="27456270"/>
          <a:ext cx="541020" cy="2078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rPr>
            <a:t>Oui</a:t>
          </a:r>
        </a:p>
      </xdr:txBody>
    </xdr:sp>
    <xdr:clientData/>
  </xdr:twoCellAnchor>
  <xdr:twoCellAnchor>
    <xdr:from>
      <xdr:col>1</xdr:col>
      <xdr:colOff>2512953</xdr:colOff>
      <xdr:row>137</xdr:row>
      <xdr:rowOff>65426</xdr:rowOff>
    </xdr:from>
    <xdr:to>
      <xdr:col>1</xdr:col>
      <xdr:colOff>3053973</xdr:colOff>
      <xdr:row>138</xdr:row>
      <xdr:rowOff>120895</xdr:rowOff>
    </xdr:to>
    <xdr:sp macro="" textlink="">
      <xdr:nvSpPr>
        <xdr:cNvPr id="15" name="TextBox 14">
          <a:extLst>
            <a:ext uri="{FF2B5EF4-FFF2-40B4-BE49-F238E27FC236}">
              <a16:creationId xmlns:a16="http://schemas.microsoft.com/office/drawing/2014/main" id="{C9090DBD-ED69-474C-8196-2A0F1AEED89F}"/>
            </a:ext>
          </a:extLst>
        </xdr:cNvPr>
        <xdr:cNvSpPr txBox="1"/>
      </xdr:nvSpPr>
      <xdr:spPr>
        <a:xfrm>
          <a:off x="2722503" y="28535651"/>
          <a:ext cx="541020" cy="2173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rPr>
            <a:t>Oui</a:t>
          </a:r>
        </a:p>
      </xdr:txBody>
    </xdr:sp>
    <xdr:clientData/>
  </xdr:twoCellAnchor>
  <xdr:twoCellAnchor>
    <xdr:from>
      <xdr:col>3</xdr:col>
      <xdr:colOff>283868</xdr:colOff>
      <xdr:row>114</xdr:row>
      <xdr:rowOff>53925</xdr:rowOff>
    </xdr:from>
    <xdr:to>
      <xdr:col>3</xdr:col>
      <xdr:colOff>824888</xdr:colOff>
      <xdr:row>115</xdr:row>
      <xdr:rowOff>106771</xdr:rowOff>
    </xdr:to>
    <xdr:sp macro="" textlink="">
      <xdr:nvSpPr>
        <xdr:cNvPr id="16" name="TextBox 15">
          <a:extLst>
            <a:ext uri="{FF2B5EF4-FFF2-40B4-BE49-F238E27FC236}">
              <a16:creationId xmlns:a16="http://schemas.microsoft.com/office/drawing/2014/main" id="{DE61C357-981B-44F5-82EF-F0517BE9A93C}"/>
            </a:ext>
          </a:extLst>
        </xdr:cNvPr>
        <xdr:cNvSpPr txBox="1"/>
      </xdr:nvSpPr>
      <xdr:spPr>
        <a:xfrm>
          <a:off x="4674893" y="24799875"/>
          <a:ext cx="541020" cy="2147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rPr>
            <a:t>Non</a:t>
          </a:r>
        </a:p>
      </xdr:txBody>
    </xdr:sp>
    <xdr:clientData/>
  </xdr:twoCellAnchor>
  <xdr:twoCellAnchor>
    <xdr:from>
      <xdr:col>3</xdr:col>
      <xdr:colOff>254611</xdr:colOff>
      <xdr:row>120</xdr:row>
      <xdr:rowOff>53665</xdr:rowOff>
    </xdr:from>
    <xdr:to>
      <xdr:col>3</xdr:col>
      <xdr:colOff>795631</xdr:colOff>
      <xdr:row>121</xdr:row>
      <xdr:rowOff>106512</xdr:rowOff>
    </xdr:to>
    <xdr:sp macro="" textlink="">
      <xdr:nvSpPr>
        <xdr:cNvPr id="17" name="TextBox 16">
          <a:extLst>
            <a:ext uri="{FF2B5EF4-FFF2-40B4-BE49-F238E27FC236}">
              <a16:creationId xmlns:a16="http://schemas.microsoft.com/office/drawing/2014/main" id="{D3D6F3E6-80DD-4887-85EE-CEA917DF1CAA}"/>
            </a:ext>
          </a:extLst>
        </xdr:cNvPr>
        <xdr:cNvSpPr txBox="1"/>
      </xdr:nvSpPr>
      <xdr:spPr>
        <a:xfrm>
          <a:off x="4645636" y="25771165"/>
          <a:ext cx="541020" cy="2147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rPr>
            <a:t>Non</a:t>
          </a:r>
        </a:p>
      </xdr:txBody>
    </xdr:sp>
    <xdr:clientData/>
  </xdr:twoCellAnchor>
  <xdr:twoCellAnchor>
    <xdr:from>
      <xdr:col>3</xdr:col>
      <xdr:colOff>262807</xdr:colOff>
      <xdr:row>126</xdr:row>
      <xdr:rowOff>74624</xdr:rowOff>
    </xdr:from>
    <xdr:to>
      <xdr:col>3</xdr:col>
      <xdr:colOff>803827</xdr:colOff>
      <xdr:row>127</xdr:row>
      <xdr:rowOff>127471</xdr:rowOff>
    </xdr:to>
    <xdr:sp macro="" textlink="">
      <xdr:nvSpPr>
        <xdr:cNvPr id="18" name="TextBox 17">
          <a:extLst>
            <a:ext uri="{FF2B5EF4-FFF2-40B4-BE49-F238E27FC236}">
              <a16:creationId xmlns:a16="http://schemas.microsoft.com/office/drawing/2014/main" id="{F9764A3F-7A9D-48AE-812B-382C126E1964}"/>
            </a:ext>
          </a:extLst>
        </xdr:cNvPr>
        <xdr:cNvSpPr txBox="1"/>
      </xdr:nvSpPr>
      <xdr:spPr>
        <a:xfrm>
          <a:off x="4653832" y="26763674"/>
          <a:ext cx="541020" cy="2147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rPr>
            <a:t>Non</a:t>
          </a:r>
        </a:p>
      </xdr:txBody>
    </xdr:sp>
    <xdr:clientData/>
  </xdr:twoCellAnchor>
  <xdr:twoCellAnchor>
    <xdr:from>
      <xdr:col>3</xdr:col>
      <xdr:colOff>284113</xdr:colOff>
      <xdr:row>133</xdr:row>
      <xdr:rowOff>20699</xdr:rowOff>
    </xdr:from>
    <xdr:to>
      <xdr:col>3</xdr:col>
      <xdr:colOff>825133</xdr:colOff>
      <xdr:row>134</xdr:row>
      <xdr:rowOff>73545</xdr:rowOff>
    </xdr:to>
    <xdr:sp macro="" textlink="">
      <xdr:nvSpPr>
        <xdr:cNvPr id="19" name="TextBox 18">
          <a:extLst>
            <a:ext uri="{FF2B5EF4-FFF2-40B4-BE49-F238E27FC236}">
              <a16:creationId xmlns:a16="http://schemas.microsoft.com/office/drawing/2014/main" id="{82620156-29A8-4B03-A6A5-5BAED8846B13}"/>
            </a:ext>
          </a:extLst>
        </xdr:cNvPr>
        <xdr:cNvSpPr txBox="1"/>
      </xdr:nvSpPr>
      <xdr:spPr>
        <a:xfrm>
          <a:off x="4675138" y="27843224"/>
          <a:ext cx="541020" cy="2147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rPr>
            <a:t>Non</a:t>
          </a:r>
        </a:p>
      </xdr:txBody>
    </xdr:sp>
    <xdr:clientData/>
  </xdr:twoCellAnchor>
  <xdr:twoCellAnchor>
    <xdr:from>
      <xdr:col>3</xdr:col>
      <xdr:colOff>254616</xdr:colOff>
      <xdr:row>129</xdr:row>
      <xdr:rowOff>15464</xdr:rowOff>
    </xdr:from>
    <xdr:to>
      <xdr:col>4</xdr:col>
      <xdr:colOff>397417</xdr:colOff>
      <xdr:row>134</xdr:row>
      <xdr:rowOff>132621</xdr:rowOff>
    </xdr:to>
    <xdr:cxnSp macro="">
      <xdr:nvCxnSpPr>
        <xdr:cNvPr id="20" name="Connector: Elbow 19">
          <a:extLst>
            <a:ext uri="{FF2B5EF4-FFF2-40B4-BE49-F238E27FC236}">
              <a16:creationId xmlns:a16="http://schemas.microsoft.com/office/drawing/2014/main" id="{D77969D5-ED7E-424C-B68E-80A03B3FC2E9}"/>
            </a:ext>
          </a:extLst>
        </xdr:cNvPr>
        <xdr:cNvCxnSpPr/>
      </xdr:nvCxnSpPr>
      <xdr:spPr>
        <a:xfrm flipV="1">
          <a:off x="4645641" y="27190289"/>
          <a:ext cx="1438201" cy="926782"/>
        </a:xfrm>
        <a:prstGeom prst="bentConnector3">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xdr:col>
      <xdr:colOff>3098628</xdr:colOff>
      <xdr:row>137</xdr:row>
      <xdr:rowOff>24296</xdr:rowOff>
    </xdr:from>
    <xdr:to>
      <xdr:col>4</xdr:col>
      <xdr:colOff>331868</xdr:colOff>
      <xdr:row>139</xdr:row>
      <xdr:rowOff>69520</xdr:rowOff>
    </xdr:to>
    <xdr:cxnSp macro="">
      <xdr:nvCxnSpPr>
        <xdr:cNvPr id="21" name="Connector: Elbow 20">
          <a:extLst>
            <a:ext uri="{FF2B5EF4-FFF2-40B4-BE49-F238E27FC236}">
              <a16:creationId xmlns:a16="http://schemas.microsoft.com/office/drawing/2014/main" id="{DB95CCE9-5088-47A6-9B9A-CDF8F6A7F2A7}"/>
            </a:ext>
          </a:extLst>
        </xdr:cNvPr>
        <xdr:cNvCxnSpPr/>
      </xdr:nvCxnSpPr>
      <xdr:spPr>
        <a:xfrm>
          <a:off x="3308178" y="28494521"/>
          <a:ext cx="2710115" cy="369074"/>
        </a:xfrm>
        <a:prstGeom prst="bentConnector3">
          <a:avLst>
            <a:gd name="adj1" fmla="val 340"/>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xdr:col>
      <xdr:colOff>3180091</xdr:colOff>
      <xdr:row>117</xdr:row>
      <xdr:rowOff>128650</xdr:rowOff>
    </xdr:from>
    <xdr:to>
      <xdr:col>1</xdr:col>
      <xdr:colOff>3180091</xdr:colOff>
      <xdr:row>119</xdr:row>
      <xdr:rowOff>118025</xdr:rowOff>
    </xdr:to>
    <xdr:cxnSp macro="">
      <xdr:nvCxnSpPr>
        <xdr:cNvPr id="22" name="Straight Arrow Connector 21">
          <a:extLst>
            <a:ext uri="{FF2B5EF4-FFF2-40B4-BE49-F238E27FC236}">
              <a16:creationId xmlns:a16="http://schemas.microsoft.com/office/drawing/2014/main" id="{023F224C-FBF6-4789-9F96-8205E16F412B}"/>
            </a:ext>
          </a:extLst>
        </xdr:cNvPr>
        <xdr:cNvCxnSpPr/>
      </xdr:nvCxnSpPr>
      <xdr:spPr>
        <a:xfrm>
          <a:off x="3389641" y="25360375"/>
          <a:ext cx="0" cy="313225"/>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xdr:col>
      <xdr:colOff>3153587</xdr:colOff>
      <xdr:row>124</xdr:row>
      <xdr:rowOff>18038</xdr:rowOff>
    </xdr:from>
    <xdr:to>
      <xdr:col>1</xdr:col>
      <xdr:colOff>3153587</xdr:colOff>
      <xdr:row>126</xdr:row>
      <xdr:rowOff>7412</xdr:rowOff>
    </xdr:to>
    <xdr:cxnSp macro="">
      <xdr:nvCxnSpPr>
        <xdr:cNvPr id="23" name="Straight Arrow Connector 22">
          <a:extLst>
            <a:ext uri="{FF2B5EF4-FFF2-40B4-BE49-F238E27FC236}">
              <a16:creationId xmlns:a16="http://schemas.microsoft.com/office/drawing/2014/main" id="{44640FB8-5907-4E79-AAEA-4176DBC87365}"/>
            </a:ext>
          </a:extLst>
        </xdr:cNvPr>
        <xdr:cNvCxnSpPr/>
      </xdr:nvCxnSpPr>
      <xdr:spPr>
        <a:xfrm>
          <a:off x="3363137" y="26383238"/>
          <a:ext cx="0" cy="313224"/>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xdr:col>
      <xdr:colOff>3146961</xdr:colOff>
      <xdr:row>130</xdr:row>
      <xdr:rowOff>139103</xdr:rowOff>
    </xdr:from>
    <xdr:to>
      <xdr:col>1</xdr:col>
      <xdr:colOff>3146961</xdr:colOff>
      <xdr:row>132</xdr:row>
      <xdr:rowOff>128479</xdr:rowOff>
    </xdr:to>
    <xdr:cxnSp macro="">
      <xdr:nvCxnSpPr>
        <xdr:cNvPr id="24" name="Straight Arrow Connector 23">
          <a:extLst>
            <a:ext uri="{FF2B5EF4-FFF2-40B4-BE49-F238E27FC236}">
              <a16:creationId xmlns:a16="http://schemas.microsoft.com/office/drawing/2014/main" id="{154EEA7F-4026-467D-91B0-E1CF5B0A507B}"/>
            </a:ext>
          </a:extLst>
        </xdr:cNvPr>
        <xdr:cNvCxnSpPr/>
      </xdr:nvCxnSpPr>
      <xdr:spPr>
        <a:xfrm>
          <a:off x="3356511" y="27475853"/>
          <a:ext cx="0" cy="313226"/>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524402</xdr:colOff>
      <xdr:row>1</xdr:row>
      <xdr:rowOff>253285</xdr:rowOff>
    </xdr:from>
    <xdr:to>
      <xdr:col>16</xdr:col>
      <xdr:colOff>783573</xdr:colOff>
      <xdr:row>19</xdr:row>
      <xdr:rowOff>246453</xdr:rowOff>
    </xdr:to>
    <xdr:pic>
      <xdr:nvPicPr>
        <xdr:cNvPr id="2" name="Picture 1">
          <a:extLst>
            <a:ext uri="{FF2B5EF4-FFF2-40B4-BE49-F238E27FC236}">
              <a16:creationId xmlns:a16="http://schemas.microsoft.com/office/drawing/2014/main" id="{DCF96B04-6B12-4538-B968-165A6980047E}"/>
            </a:ext>
          </a:extLst>
        </xdr:cNvPr>
        <xdr:cNvPicPr>
          <a:picLocks noChangeAspect="1"/>
        </xdr:cNvPicPr>
      </xdr:nvPicPr>
      <xdr:blipFill>
        <a:blip xmlns:r="http://schemas.openxmlformats.org/officeDocument/2006/relationships" r:embed="rId1"/>
        <a:stretch>
          <a:fillRect/>
        </a:stretch>
      </xdr:blipFill>
      <xdr:spPr>
        <a:xfrm>
          <a:off x="9887477" y="462835"/>
          <a:ext cx="7060021" cy="508904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e.ch/covid-19-mesures-soutien-au-domaine-culturel/entreprises-culturelles-demande-indemnisation" TargetMode="External"/><Relationship Id="rId1" Type="http://schemas.openxmlformats.org/officeDocument/2006/relationships/hyperlink" Target="mailto:culture.occs@etat.ge.ch"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20culture.occs@etat.ge.ch"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ge.ch/covid-19-mesures-soutien-au-domaine-culturel/fa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3"/>
  <sheetViews>
    <sheetView showGridLines="0" zoomScaleNormal="100" zoomScaleSheetLayoutView="115" workbookViewId="0">
      <selection activeCell="B8" sqref="B8"/>
    </sheetView>
  </sheetViews>
  <sheetFormatPr baseColWidth="10" defaultColWidth="9.140625" defaultRowHeight="14.25"/>
  <cols>
    <col min="1" max="1" width="7.42578125" style="26" customWidth="1"/>
    <col min="2" max="2" width="4.7109375" style="26" customWidth="1"/>
    <col min="3" max="3" width="15.28515625" style="26" customWidth="1"/>
    <col min="4" max="4" width="13.42578125" style="26" customWidth="1"/>
    <col min="5" max="6" width="9.140625" style="26"/>
    <col min="7" max="7" width="9.140625" style="26" customWidth="1"/>
    <col min="8" max="8" width="3.5703125" style="26" customWidth="1"/>
    <col min="9" max="9" width="18.5703125" style="27" customWidth="1"/>
    <col min="10" max="10" width="9.7109375" style="26" customWidth="1"/>
    <col min="11" max="16384" width="9.140625" style="26"/>
  </cols>
  <sheetData>
    <row r="1" spans="1:10" s="5" customFormat="1"/>
    <row r="2" spans="1:10" s="5" customFormat="1">
      <c r="I2" s="391"/>
      <c r="J2" s="391"/>
    </row>
    <row r="3" spans="1:10" s="5" customFormat="1">
      <c r="I3" s="391" t="s">
        <v>87</v>
      </c>
      <c r="J3" s="391"/>
    </row>
    <row r="4" spans="1:10" s="5" customFormat="1">
      <c r="I4" s="391" t="s">
        <v>85</v>
      </c>
      <c r="J4" s="391"/>
    </row>
    <row r="5" spans="1:10" s="5" customFormat="1" ht="19.5" customHeight="1"/>
    <row r="6" spans="1:10" s="5" customFormat="1" ht="10.5" customHeight="1">
      <c r="I6" s="6"/>
    </row>
    <row r="7" spans="1:10" s="5" customFormat="1" ht="15.75">
      <c r="A7" s="7" t="s">
        <v>194</v>
      </c>
      <c r="B7" s="8"/>
      <c r="I7" s="6"/>
    </row>
    <row r="8" spans="1:10" s="5" customFormat="1" ht="15.75">
      <c r="A8" s="7" t="s">
        <v>379</v>
      </c>
      <c r="B8" s="8"/>
      <c r="I8" s="6"/>
    </row>
    <row r="9" spans="1:10" s="5" customFormat="1" ht="15.75">
      <c r="A9" s="7" t="s">
        <v>348</v>
      </c>
      <c r="B9" s="8"/>
      <c r="I9" s="6"/>
    </row>
    <row r="10" spans="1:10" s="5" customFormat="1" ht="29.25" customHeight="1" thickBot="1">
      <c r="A10" s="8"/>
      <c r="B10" s="8"/>
      <c r="I10" s="6"/>
    </row>
    <row r="11" spans="1:10" s="5" customFormat="1" ht="15.75" customHeight="1">
      <c r="A11" s="9"/>
      <c r="B11" s="10"/>
      <c r="C11" s="11"/>
      <c r="D11" s="11"/>
      <c r="E11" s="11"/>
      <c r="F11" s="11"/>
      <c r="G11" s="11"/>
      <c r="H11" s="11"/>
      <c r="I11" s="12"/>
      <c r="J11" s="13"/>
    </row>
    <row r="12" spans="1:10" s="5" customFormat="1" ht="21.75">
      <c r="A12" s="231" t="s">
        <v>0</v>
      </c>
      <c r="B12" s="232"/>
      <c r="I12" s="14" t="s">
        <v>22</v>
      </c>
      <c r="J12" s="15"/>
    </row>
    <row r="13" spans="1:10" s="18" customFormat="1" ht="48" customHeight="1">
      <c r="A13" s="16" t="s">
        <v>23</v>
      </c>
      <c r="B13" s="393" t="s">
        <v>195</v>
      </c>
      <c r="C13" s="393"/>
      <c r="D13" s="393"/>
      <c r="E13" s="393"/>
      <c r="F13" s="393"/>
      <c r="G13" s="393"/>
      <c r="H13" s="393"/>
      <c r="I13" s="266" t="s">
        <v>226</v>
      </c>
      <c r="J13" s="237"/>
    </row>
    <row r="14" spans="1:10" s="18" customFormat="1" ht="55.5" customHeight="1">
      <c r="A14" s="16" t="s">
        <v>24</v>
      </c>
      <c r="B14" s="393" t="s">
        <v>196</v>
      </c>
      <c r="C14" s="393"/>
      <c r="D14" s="393"/>
      <c r="E14" s="393"/>
      <c r="F14" s="393"/>
      <c r="G14" s="393"/>
      <c r="H14" s="393"/>
      <c r="I14" s="267" t="s">
        <v>25</v>
      </c>
      <c r="J14" s="237"/>
    </row>
    <row r="15" spans="1:10" s="18" customFormat="1" ht="66" customHeight="1">
      <c r="A15" s="16" t="s">
        <v>29</v>
      </c>
      <c r="B15" s="394" t="s">
        <v>120</v>
      </c>
      <c r="C15" s="394"/>
      <c r="D15" s="394"/>
      <c r="E15" s="394"/>
      <c r="F15" s="394"/>
      <c r="G15" s="394"/>
      <c r="H15" s="394"/>
      <c r="I15" s="268" t="s">
        <v>121</v>
      </c>
      <c r="J15" s="237"/>
    </row>
    <row r="16" spans="1:10" s="18" customFormat="1" ht="66" customHeight="1">
      <c r="A16" s="16" t="s">
        <v>26</v>
      </c>
      <c r="B16" s="394" t="s">
        <v>27</v>
      </c>
      <c r="C16" s="394"/>
      <c r="D16" s="394"/>
      <c r="E16" s="394"/>
      <c r="F16" s="394"/>
      <c r="G16" s="394"/>
      <c r="H16" s="394"/>
      <c r="I16" s="267" t="s">
        <v>28</v>
      </c>
      <c r="J16" s="237"/>
    </row>
    <row r="17" spans="1:10" s="18" customFormat="1" ht="55.5" customHeight="1">
      <c r="A17" s="16" t="s">
        <v>31</v>
      </c>
      <c r="B17" s="393" t="s">
        <v>30</v>
      </c>
      <c r="C17" s="393"/>
      <c r="D17" s="393"/>
      <c r="E17" s="393"/>
      <c r="F17" s="393"/>
      <c r="G17" s="393"/>
      <c r="H17" s="393"/>
      <c r="I17" s="235"/>
      <c r="J17" s="17"/>
    </row>
    <row r="18" spans="1:10" s="18" customFormat="1" ht="48" customHeight="1">
      <c r="A18" s="16" t="s">
        <v>119</v>
      </c>
      <c r="B18" s="394" t="s">
        <v>32</v>
      </c>
      <c r="C18" s="394"/>
      <c r="D18" s="394"/>
      <c r="E18" s="394"/>
      <c r="F18" s="394"/>
      <c r="G18" s="395" t="s">
        <v>33</v>
      </c>
      <c r="H18" s="395"/>
      <c r="I18" s="395"/>
      <c r="J18" s="17"/>
    </row>
    <row r="19" spans="1:10" s="18" customFormat="1" ht="26.25" customHeight="1">
      <c r="A19" s="19"/>
      <c r="B19" s="20" t="s">
        <v>34</v>
      </c>
      <c r="C19" s="392" t="s">
        <v>349</v>
      </c>
      <c r="D19" s="392"/>
      <c r="E19" s="392"/>
      <c r="F19" s="392"/>
      <c r="G19" s="392"/>
      <c r="H19" s="392"/>
      <c r="I19" s="392"/>
      <c r="J19" s="17"/>
    </row>
    <row r="20" spans="1:10" s="18" customFormat="1" ht="31.5" customHeight="1">
      <c r="A20" s="19"/>
      <c r="B20" s="20" t="s">
        <v>35</v>
      </c>
      <c r="C20" s="392" t="s">
        <v>259</v>
      </c>
      <c r="D20" s="392"/>
      <c r="E20" s="392"/>
      <c r="F20" s="392"/>
      <c r="G20" s="392"/>
      <c r="H20" s="392"/>
      <c r="I20" s="392"/>
      <c r="J20" s="17"/>
    </row>
    <row r="21" spans="1:10" s="18" customFormat="1" ht="26.25" customHeight="1">
      <c r="A21" s="236"/>
      <c r="B21" s="20" t="s">
        <v>36</v>
      </c>
      <c r="C21" s="392" t="s">
        <v>260</v>
      </c>
      <c r="D21" s="392"/>
      <c r="E21" s="392"/>
      <c r="F21" s="392"/>
      <c r="G21" s="392"/>
      <c r="H21" s="392"/>
      <c r="I21" s="268" t="s">
        <v>37</v>
      </c>
      <c r="J21" s="21"/>
    </row>
    <row r="22" spans="1:10" s="5" customFormat="1">
      <c r="A22" s="22"/>
      <c r="J22" s="15"/>
    </row>
    <row r="23" spans="1:10" s="5" customFormat="1" ht="16.5" thickBot="1">
      <c r="A23" s="233"/>
      <c r="B23" s="234"/>
      <c r="C23" s="23"/>
      <c r="D23" s="23"/>
      <c r="E23" s="23"/>
      <c r="F23" s="23"/>
      <c r="G23" s="23"/>
      <c r="H23" s="23"/>
      <c r="I23" s="24"/>
      <c r="J23" s="25"/>
    </row>
  </sheetData>
  <sheetProtection algorithmName="SHA-512" hashValue="frR05jvUiDSEqcrMSMLvak31VGHBP4bBakcRJk9ynmSlkBWoCii5v7Vepc4NraqF89M0tZGFcZnE//sYxU8x8A==" saltValue="DIHNjZUhxbCozFmRsMNyTA==" spinCount="100000" sheet="1" objects="1" scenarios="1"/>
  <mergeCells count="13">
    <mergeCell ref="C21:H21"/>
    <mergeCell ref="B13:H13"/>
    <mergeCell ref="B14:H14"/>
    <mergeCell ref="B16:H16"/>
    <mergeCell ref="B17:H17"/>
    <mergeCell ref="B18:F18"/>
    <mergeCell ref="G18:I18"/>
    <mergeCell ref="B15:H15"/>
    <mergeCell ref="I2:J2"/>
    <mergeCell ref="I3:J3"/>
    <mergeCell ref="I4:J4"/>
    <mergeCell ref="C19:I19"/>
    <mergeCell ref="C20:I20"/>
  </mergeCells>
  <hyperlinks>
    <hyperlink ref="G18" r:id="rId1" xr:uid="{00000000-0004-0000-0000-000000000000}"/>
    <hyperlink ref="I14" location="Demande!C14" display="Demande" xr:uid="{00000000-0004-0000-0000-000001000000}"/>
    <hyperlink ref="I16" location="Attestation!G17" display="Attestation" xr:uid="{00000000-0004-0000-0000-000002000000}"/>
    <hyperlink ref="I21" location="Attestation!N36" display="Annexes" xr:uid="{00000000-0004-0000-0000-000003000000}"/>
    <hyperlink ref="I3" location="Demande!A1" display="Aller à la Demande" xr:uid="{00000000-0004-0000-0000-000004000000}"/>
    <hyperlink ref="I4" location="Attestation!A1" display="Aller à l'Attestation" xr:uid="{00000000-0004-0000-0000-000005000000}"/>
    <hyperlink ref="I15" location="'Calcul Dommage'!A1" display="Caclcul Dommage" xr:uid="{00000000-0004-0000-0000-000006000000}"/>
    <hyperlink ref="I13" r:id="rId2" xr:uid="{00000000-0004-0000-0000-000007000000}"/>
  </hyperlinks>
  <pageMargins left="0.70866141732283472" right="0.70866141732283472" top="0.74803149606299213" bottom="0.74803149606299213" header="0.31496062992125984" footer="0.31496062992125984"/>
  <pageSetup paperSize="9" scale="88" orientation="portrait" r:id="rId3"/>
  <headerFooter>
    <oddFooter>&amp;L&amp;F &amp;C&amp;A&amp;R&amp;P/&amp;N</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sheetPr>
  <dimension ref="A1:D1"/>
  <sheetViews>
    <sheetView workbookViewId="0">
      <selection activeCell="D2" sqref="D2"/>
    </sheetView>
  </sheetViews>
  <sheetFormatPr baseColWidth="10" defaultRowHeight="12.75"/>
  <sheetData>
    <row r="1" spans="1:4">
      <c r="A1" t="s">
        <v>328</v>
      </c>
      <c r="D1" s="348">
        <f>+'Calcul Dommage'!J47</f>
        <v>0</v>
      </c>
    </row>
  </sheetData>
  <sheetProtection algorithmName="SHA-512" hashValue="/gpWBtyimThB+GSHgAXJfdJT6eg/U7HjadBlxlEX0b1/BhSkjtaupGYSjMR9R2/lUIOZmEjM1ct56QrddG/qEA==" saltValue="clZoCxhET/JvyedGlt55Qw=="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sheetPr>
  <dimension ref="A1:D1"/>
  <sheetViews>
    <sheetView workbookViewId="0">
      <selection activeCell="D2" sqref="D2"/>
    </sheetView>
  </sheetViews>
  <sheetFormatPr baseColWidth="10" defaultRowHeight="12.75"/>
  <sheetData>
    <row r="1" spans="1:4">
      <c r="A1" t="s">
        <v>328</v>
      </c>
      <c r="D1" s="348">
        <f>+'Calcul Dommage'!J52</f>
        <v>0</v>
      </c>
    </row>
  </sheetData>
  <sheetProtection algorithmName="SHA-512" hashValue="YPIp4nruu8SmFNTH88dFMFRySzMC+EUFpjyLqs9nX1tYsGaKSp3RBFjXkImIbgLKaJWGDIgOtGhGmr56YTVzFA==" saltValue="SgzzKZp8X+W9mpJZ2ZYqUg=="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sheetPr>
  <dimension ref="A1:D1"/>
  <sheetViews>
    <sheetView workbookViewId="0">
      <selection activeCell="D2" sqref="D2"/>
    </sheetView>
  </sheetViews>
  <sheetFormatPr baseColWidth="10" defaultRowHeight="12.75"/>
  <sheetData>
    <row r="1" spans="1:4">
      <c r="A1" t="s">
        <v>328</v>
      </c>
      <c r="D1" s="348">
        <f>+'Calcul Dommage'!J57</f>
        <v>0</v>
      </c>
    </row>
  </sheetData>
  <sheetProtection algorithmName="SHA-512" hashValue="sSFNk6BSQBuwSDlnXW0wJIBxSj1KljHhEFabu9wg24xKpgDrhlHdycWKOKAGIjR1S1B67cUxYTNK5AZkgvVdpA==" saltValue="ycTo14/FRgGWJL1v9VDQhA==" spinCount="10000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sheetPr>
  <dimension ref="A1:D1"/>
  <sheetViews>
    <sheetView workbookViewId="0">
      <selection activeCell="D2" sqref="D2"/>
    </sheetView>
  </sheetViews>
  <sheetFormatPr baseColWidth="10" defaultRowHeight="12.75"/>
  <sheetData>
    <row r="1" spans="1:4">
      <c r="A1" t="s">
        <v>328</v>
      </c>
      <c r="D1" s="348">
        <f>+'Calcul Dommage'!J62</f>
        <v>0</v>
      </c>
    </row>
  </sheetData>
  <sheetProtection algorithmName="SHA-512" hashValue="bTjNHxdhcEzwyoU1ndL4AzauYSfmwZW4is7X4dDFszzJK3FUNIlng0REDDvtF7D7jjNLO8LDo/xqm1czfkDaGw==" saltValue="BYfgLoUw5iTS1Z9up5zgWw==" spinCount="10000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sheetPr>
  <dimension ref="A1:D1"/>
  <sheetViews>
    <sheetView workbookViewId="0">
      <selection activeCell="D2" sqref="D2"/>
    </sheetView>
  </sheetViews>
  <sheetFormatPr baseColWidth="10" defaultRowHeight="12.75"/>
  <sheetData>
    <row r="1" spans="1:4">
      <c r="A1" t="s">
        <v>328</v>
      </c>
      <c r="D1" s="348">
        <f>+'Calcul Dommage'!J78</f>
        <v>0</v>
      </c>
    </row>
  </sheetData>
  <sheetProtection algorithmName="SHA-512" hashValue="tWmg8/1M3E7F9H9+q1Q7zEzMtYnN+nC5NML5Nt/9QFERxit+Xr4rDoqxgZfhurq3EoPR6DaL9PSOAfvmbwRppQ==" saltValue="I9DsNkTxt+g2KKlV+GDY1w==" spinCount="10000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sheetPr>
  <dimension ref="A1:D1"/>
  <sheetViews>
    <sheetView workbookViewId="0">
      <selection activeCell="D2" sqref="D2"/>
    </sheetView>
  </sheetViews>
  <sheetFormatPr baseColWidth="10" defaultRowHeight="12.75"/>
  <sheetData>
    <row r="1" spans="1:4">
      <c r="A1" t="s">
        <v>328</v>
      </c>
      <c r="D1" s="348">
        <f>+'Calcul Dommage'!J83</f>
        <v>0</v>
      </c>
    </row>
  </sheetData>
  <sheetProtection algorithmName="SHA-512" hashValue="T1O7v2YKVFbaBfAkEy/mtryYgQzd754O4S8PxG6yCorWq08zSaxzP5tDBxdko4FtwPE0gzUyWcEhuFG5h1QkcQ==" saltValue="dluBnViDO3ZO4SLn50TGKg==" spinCount="10000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sheetPr>
  <dimension ref="A1:D1"/>
  <sheetViews>
    <sheetView workbookViewId="0">
      <selection activeCell="D2" sqref="D2"/>
    </sheetView>
  </sheetViews>
  <sheetFormatPr baseColWidth="10" defaultRowHeight="12.75"/>
  <sheetData>
    <row r="1" spans="1:4">
      <c r="A1" t="s">
        <v>328</v>
      </c>
      <c r="D1" s="348">
        <f>+'Calcul Dommage'!J88</f>
        <v>0</v>
      </c>
    </row>
  </sheetData>
  <sheetProtection algorithmName="SHA-512" hashValue="AjLEcSPeFvN7Frwlk/gwnvGRaZnbVWibbMKtePwiZShGxK/xrKdhy4Hvmxb6anwUxeJ+It6bEdsjgPZmLiqaHw==" saltValue="dBTItBguteDYWtFk/XCk4A==" spinCount="10000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sheetPr>
  <dimension ref="A1:D1"/>
  <sheetViews>
    <sheetView workbookViewId="0">
      <selection activeCell="D1" sqref="D1"/>
    </sheetView>
  </sheetViews>
  <sheetFormatPr baseColWidth="10" defaultRowHeight="12.75"/>
  <sheetData>
    <row r="1" spans="1:4">
      <c r="A1" t="s">
        <v>328</v>
      </c>
      <c r="D1" s="348">
        <f>+'Calcul Dommage'!J93</f>
        <v>0</v>
      </c>
    </row>
  </sheetData>
  <sheetProtection algorithmName="SHA-512" hashValue="d0eDHuhMdnt9BOQRJhsX/a1GOGLhhlNldfor3Hn5ZMJAo8FSKOUXJNUREwLrVQFLAoUB1PhvX8c+Oi5VIruOlQ==" saltValue="3yMGOycB14xiTkhm2PEHyg==" spinCount="100000"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sheetPr>
  <dimension ref="A1:D1"/>
  <sheetViews>
    <sheetView workbookViewId="0">
      <selection activeCell="D2" sqref="D2"/>
    </sheetView>
  </sheetViews>
  <sheetFormatPr baseColWidth="10" defaultRowHeight="12.75"/>
  <sheetData>
    <row r="1" spans="1:4">
      <c r="A1" t="s">
        <v>328</v>
      </c>
      <c r="D1" s="348">
        <f>+'Calcul Dommage'!J98</f>
        <v>0</v>
      </c>
    </row>
  </sheetData>
  <sheetProtection algorithmName="SHA-512" hashValue="B86OauldTn/oI290j2PYrkVDMeiqnwjfNjml7xZqMEfb+EOy8VJ0u8ZsptSofYnO1BcfEy8e/q+tzW1gnyEU1w==" saltValue="lGz4Thmy3srN+IQEOXoAXA==" spinCount="100000"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sheetPr>
  <dimension ref="A1:D1"/>
  <sheetViews>
    <sheetView zoomScale="145" zoomScaleNormal="145" workbookViewId="0">
      <selection activeCell="A2" sqref="A2"/>
    </sheetView>
  </sheetViews>
  <sheetFormatPr baseColWidth="10" defaultRowHeight="12.75"/>
  <sheetData>
    <row r="1" spans="1:4">
      <c r="A1" t="s">
        <v>328</v>
      </c>
      <c r="D1" s="348">
        <f>+'Calcul Dommage'!J102</f>
        <v>0</v>
      </c>
    </row>
  </sheetData>
  <sheetProtection algorithmName="SHA-512" hashValue="xUMWhTWUikA5/cFKewaldaKO8y7WRKBzOFCFhL6ZiKN4cxULUf9YmQ8L2nWgbkRdBVmfL6woGmpL5O+XpzLBqQ==" saltValue="ddUxfR8hnehYFtAkx7l8K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P256"/>
  <sheetViews>
    <sheetView showGridLines="0" topLeftCell="B1" zoomScale="110" zoomScaleNormal="110" workbookViewId="0">
      <selection activeCell="L123" sqref="L123"/>
    </sheetView>
  </sheetViews>
  <sheetFormatPr baseColWidth="10" defaultColWidth="9.140625" defaultRowHeight="15" outlineLevelCol="1"/>
  <cols>
    <col min="1" max="1" width="8.28515625" style="36" hidden="1" customWidth="1" outlineLevel="1"/>
    <col min="2" max="2" width="4.28515625" style="4" customWidth="1" collapsed="1"/>
    <col min="3" max="4" width="4.28515625" style="4" customWidth="1"/>
    <col min="5" max="5" width="10.140625" style="4" customWidth="1"/>
    <col min="6" max="6" width="9.140625" style="4"/>
    <col min="7" max="7" width="21.28515625" style="4" customWidth="1"/>
    <col min="8" max="8" width="8.28515625" style="4" customWidth="1"/>
    <col min="9" max="10" width="6.42578125" style="4" customWidth="1"/>
    <col min="11" max="11" width="8.5703125" style="4" customWidth="1"/>
    <col min="12" max="12" width="16.7109375" style="4" customWidth="1"/>
    <col min="13" max="13" width="9.5703125" style="4" customWidth="1"/>
    <col min="14" max="14" width="22.85546875" style="4" bestFit="1" customWidth="1"/>
    <col min="15" max="16384" width="9.140625" style="4"/>
  </cols>
  <sheetData>
    <row r="1" spans="1:16" s="5" customFormat="1" ht="14.25">
      <c r="A1" s="59">
        <f>SUM(A17:A208)</f>
        <v>46</v>
      </c>
      <c r="I1" s="6"/>
      <c r="K1" s="391" t="s">
        <v>84</v>
      </c>
      <c r="L1" s="391"/>
      <c r="O1" s="103"/>
      <c r="P1" s="103"/>
    </row>
    <row r="2" spans="1:16" s="5" customFormat="1" ht="14.25">
      <c r="I2" s="6"/>
      <c r="K2" s="391" t="s">
        <v>85</v>
      </c>
      <c r="L2" s="391"/>
    </row>
    <row r="3" spans="1:16" s="5" customFormat="1" ht="14.25">
      <c r="I3" s="6"/>
      <c r="K3" s="391"/>
      <c r="L3" s="391"/>
    </row>
    <row r="4" spans="1:16" s="5" customFormat="1" ht="14.25">
      <c r="I4" s="6"/>
      <c r="L4" s="26"/>
    </row>
    <row r="5" spans="1:16" s="5" customFormat="1" ht="15.75">
      <c r="A5" s="8"/>
      <c r="B5" s="8" t="str">
        <f>'Marche à suivre'!A7</f>
        <v>Mesures de soutien selon l’Ordonnance COVID-19 du 14 octobre 2020 dans le secteur de la culture</v>
      </c>
      <c r="I5" s="6"/>
    </row>
    <row r="6" spans="1:16" s="5" customFormat="1" ht="15.75">
      <c r="A6" s="8"/>
      <c r="B6" s="8" t="s">
        <v>380</v>
      </c>
      <c r="I6" s="6"/>
    </row>
    <row r="7" spans="1:16" s="26" customFormat="1" ht="14.25"/>
    <row r="8" spans="1:16" s="28" customFormat="1" ht="16.5">
      <c r="A8" s="32"/>
      <c r="B8" s="31" t="s">
        <v>197</v>
      </c>
      <c r="H8" s="102"/>
    </row>
    <row r="9" spans="1:16" s="28" customFormat="1" ht="16.5">
      <c r="A9" s="32"/>
      <c r="B9" s="31"/>
    </row>
    <row r="10" spans="1:16" s="28" customFormat="1" ht="16.5">
      <c r="A10" s="32"/>
      <c r="B10" s="380" t="s">
        <v>350</v>
      </c>
      <c r="K10" s="402" t="s">
        <v>83</v>
      </c>
      <c r="L10" s="402"/>
    </row>
    <row r="11" spans="1:16" s="28" customFormat="1" ht="5.25" customHeight="1" thickBot="1">
      <c r="A11" s="32"/>
      <c r="B11" s="31"/>
      <c r="K11" s="112"/>
      <c r="L11" s="112"/>
    </row>
    <row r="12" spans="1:16" s="28" customFormat="1" ht="15.75" customHeight="1" thickBot="1">
      <c r="A12" s="32"/>
      <c r="B12" s="31"/>
      <c r="K12" s="109" t="s">
        <v>164</v>
      </c>
      <c r="L12" s="111"/>
    </row>
    <row r="13" spans="1:16" s="28" customFormat="1" ht="5.25" customHeight="1" thickBot="1">
      <c r="A13" s="32"/>
      <c r="B13" s="31"/>
      <c r="K13" s="112"/>
      <c r="L13" s="112"/>
    </row>
    <row r="14" spans="1:16" s="28" customFormat="1" ht="15.75" thickBot="1">
      <c r="A14" s="32"/>
      <c r="J14" s="110" t="s">
        <v>129</v>
      </c>
      <c r="K14" s="109" t="s">
        <v>128</v>
      </c>
      <c r="L14" s="111"/>
    </row>
    <row r="15" spans="1:16" s="28" customFormat="1">
      <c r="A15" s="32"/>
      <c r="B15" s="30" t="s">
        <v>1</v>
      </c>
      <c r="C15" s="30" t="s">
        <v>3</v>
      </c>
      <c r="D15" s="30"/>
      <c r="E15" s="30"/>
      <c r="L15" s="221" t="s">
        <v>234</v>
      </c>
    </row>
    <row r="16" spans="1:16" s="28" customFormat="1" ht="7.5" customHeight="1">
      <c r="A16" s="32"/>
      <c r="B16" s="30"/>
      <c r="C16" s="30"/>
      <c r="D16" s="30"/>
      <c r="E16" s="30"/>
    </row>
    <row r="17" spans="1:12" s="28" customFormat="1">
      <c r="A17" s="32">
        <f>IF(F17="",1,0)</f>
        <v>1</v>
      </c>
      <c r="B17" s="30"/>
      <c r="C17" s="30"/>
      <c r="F17" s="398"/>
      <c r="G17" s="398"/>
      <c r="H17" s="398"/>
      <c r="I17" s="398"/>
      <c r="J17" s="398"/>
      <c r="K17" s="398"/>
      <c r="L17" s="398"/>
    </row>
    <row r="18" spans="1:12" s="28" customFormat="1" ht="7.5" customHeight="1">
      <c r="A18" s="32"/>
      <c r="B18" s="30"/>
      <c r="C18" s="30"/>
      <c r="D18" s="30"/>
      <c r="E18" s="30"/>
    </row>
    <row r="19" spans="1:12" s="108" customFormat="1">
      <c r="A19" s="150"/>
      <c r="B19" s="153" t="s">
        <v>1</v>
      </c>
      <c r="C19" s="153" t="s">
        <v>351</v>
      </c>
      <c r="D19" s="153"/>
      <c r="E19" s="153"/>
      <c r="L19" s="198"/>
    </row>
    <row r="20" spans="1:12" s="108" customFormat="1">
      <c r="A20" s="150"/>
      <c r="B20" s="153"/>
      <c r="C20" s="153"/>
      <c r="D20" s="153"/>
      <c r="E20" s="153"/>
      <c r="L20" s="198"/>
    </row>
    <row r="21" spans="1:12" s="108" customFormat="1">
      <c r="A21" s="150">
        <f>IF(F21="",1,0)</f>
        <v>1</v>
      </c>
      <c r="B21" s="153" t="s">
        <v>1</v>
      </c>
      <c r="C21" s="153" t="s">
        <v>165</v>
      </c>
      <c r="F21" s="401"/>
      <c r="G21" s="401"/>
      <c r="H21" s="199"/>
      <c r="I21" s="199"/>
      <c r="J21" s="199"/>
      <c r="K21" s="199"/>
      <c r="L21" s="199"/>
    </row>
    <row r="22" spans="1:12" s="108" customFormat="1" ht="12.75">
      <c r="A22" s="150"/>
    </row>
    <row r="23" spans="1:12" s="108" customFormat="1">
      <c r="A23" s="150">
        <f>IF(F23="",1,0)</f>
        <v>1</v>
      </c>
      <c r="B23" s="153" t="s">
        <v>1</v>
      </c>
      <c r="C23" s="153" t="s">
        <v>166</v>
      </c>
      <c r="D23" s="153"/>
      <c r="F23" s="398"/>
      <c r="G23" s="398"/>
      <c r="H23" s="398"/>
      <c r="I23" s="398"/>
      <c r="J23" s="398"/>
      <c r="K23" s="398"/>
      <c r="L23" s="398"/>
    </row>
    <row r="24" spans="1:12" s="108" customFormat="1">
      <c r="A24" s="150"/>
      <c r="B24" s="153"/>
      <c r="C24" s="153"/>
      <c r="D24" s="153"/>
      <c r="F24" s="200"/>
      <c r="G24" s="200"/>
      <c r="H24" s="200"/>
      <c r="I24" s="200"/>
      <c r="J24" s="200"/>
      <c r="K24" s="200"/>
      <c r="L24" s="200"/>
    </row>
    <row r="25" spans="1:12" s="108" customFormat="1">
      <c r="A25" s="150">
        <f>IF(F25="",1,0)</f>
        <v>1</v>
      </c>
      <c r="B25" s="153" t="s">
        <v>1</v>
      </c>
      <c r="C25" s="153" t="s">
        <v>167</v>
      </c>
      <c r="D25" s="153"/>
      <c r="F25" s="398"/>
      <c r="G25" s="398"/>
      <c r="H25" s="398"/>
      <c r="I25" s="398"/>
      <c r="J25" s="398"/>
      <c r="K25" s="398"/>
      <c r="L25" s="398"/>
    </row>
    <row r="26" spans="1:12" s="108" customFormat="1">
      <c r="A26" s="150"/>
      <c r="B26" s="153"/>
      <c r="C26" s="153"/>
      <c r="D26" s="153"/>
      <c r="F26" s="200"/>
      <c r="G26" s="200"/>
      <c r="H26" s="200"/>
      <c r="I26" s="200"/>
      <c r="J26" s="200"/>
      <c r="K26" s="200"/>
      <c r="L26" s="200"/>
    </row>
    <row r="27" spans="1:12" s="28" customFormat="1">
      <c r="A27" s="32"/>
      <c r="B27" s="30" t="s">
        <v>1</v>
      </c>
      <c r="C27" s="30" t="s">
        <v>4</v>
      </c>
      <c r="D27" s="153"/>
      <c r="E27" s="30"/>
    </row>
    <row r="28" spans="1:12" s="28" customFormat="1" ht="7.5" customHeight="1">
      <c r="A28" s="32"/>
      <c r="B28" s="30"/>
      <c r="C28" s="30"/>
      <c r="D28" s="30"/>
      <c r="E28" s="30"/>
    </row>
    <row r="29" spans="1:12" s="28" customFormat="1">
      <c r="A29" s="32">
        <f>IF(F29="",1,0)</f>
        <v>1</v>
      </c>
      <c r="B29" s="30"/>
      <c r="D29" s="30" t="s">
        <v>39</v>
      </c>
      <c r="E29" s="30"/>
      <c r="F29" s="398"/>
      <c r="G29" s="398"/>
      <c r="H29" s="398"/>
      <c r="I29" s="398"/>
      <c r="J29" s="398"/>
      <c r="K29" s="398"/>
      <c r="L29" s="398"/>
    </row>
    <row r="30" spans="1:12" s="28" customFormat="1" ht="7.5" customHeight="1">
      <c r="A30" s="32"/>
      <c r="B30" s="30"/>
      <c r="D30" s="30"/>
      <c r="E30" s="30"/>
    </row>
    <row r="31" spans="1:12" s="28" customFormat="1">
      <c r="A31" s="32">
        <f>IF(F31="",1,0)</f>
        <v>1</v>
      </c>
      <c r="B31" s="30"/>
      <c r="D31" s="30" t="s">
        <v>40</v>
      </c>
      <c r="E31" s="30"/>
      <c r="F31" s="398"/>
      <c r="G31" s="398"/>
      <c r="H31" s="398"/>
      <c r="I31" s="398"/>
      <c r="J31" s="398"/>
      <c r="K31" s="398"/>
      <c r="L31" s="398"/>
    </row>
    <row r="32" spans="1:12" s="28" customFormat="1" ht="7.5" customHeight="1">
      <c r="A32" s="32"/>
      <c r="B32" s="30"/>
      <c r="D32" s="30"/>
      <c r="E32" s="30"/>
    </row>
    <row r="33" spans="1:12" s="28" customFormat="1">
      <c r="A33" s="32">
        <f>IF(F33="",1,0)</f>
        <v>1</v>
      </c>
      <c r="B33" s="30"/>
      <c r="D33" s="30" t="s">
        <v>41</v>
      </c>
      <c r="E33" s="30"/>
      <c r="F33" s="398"/>
      <c r="G33" s="398"/>
      <c r="H33" s="398"/>
      <c r="I33" s="398"/>
      <c r="J33" s="398"/>
      <c r="K33" s="398"/>
      <c r="L33" s="398"/>
    </row>
    <row r="34" spans="1:12" s="28" customFormat="1" ht="7.5" customHeight="1">
      <c r="A34" s="32"/>
      <c r="B34" s="30"/>
      <c r="C34" s="30"/>
      <c r="D34" s="30"/>
      <c r="E34" s="30"/>
    </row>
    <row r="35" spans="1:12" s="28" customFormat="1">
      <c r="A35" s="32">
        <f>IF(F35="",1,0)</f>
        <v>1</v>
      </c>
      <c r="B35" s="30" t="s">
        <v>1</v>
      </c>
      <c r="C35" s="30" t="s">
        <v>42</v>
      </c>
      <c r="D35" s="30"/>
      <c r="E35" s="30"/>
      <c r="F35" s="398"/>
      <c r="G35" s="398"/>
      <c r="H35" s="398"/>
      <c r="I35" s="398"/>
      <c r="J35" s="398"/>
      <c r="K35" s="398"/>
      <c r="L35" s="398"/>
    </row>
    <row r="36" spans="1:12" s="28" customFormat="1" ht="7.5" customHeight="1">
      <c r="A36" s="32"/>
      <c r="B36" s="30"/>
      <c r="C36" s="30"/>
      <c r="D36" s="30"/>
      <c r="E36" s="30"/>
    </row>
    <row r="37" spans="1:12" s="28" customFormat="1">
      <c r="A37" s="32">
        <f>IF(F37="",1,0)</f>
        <v>1</v>
      </c>
      <c r="B37" s="30" t="s">
        <v>1</v>
      </c>
      <c r="C37" s="30" t="s">
        <v>43</v>
      </c>
      <c r="D37" s="30"/>
      <c r="E37" s="30"/>
      <c r="F37" s="397"/>
      <c r="G37" s="398"/>
      <c r="H37" s="398"/>
      <c r="I37" s="398"/>
      <c r="J37" s="398"/>
      <c r="K37" s="398"/>
      <c r="L37" s="398"/>
    </row>
    <row r="38" spans="1:12" s="28" customFormat="1" ht="7.5" customHeight="1">
      <c r="A38" s="32"/>
      <c r="B38" s="30"/>
      <c r="C38" s="30"/>
      <c r="D38" s="30"/>
      <c r="E38" s="30"/>
    </row>
    <row r="39" spans="1:12" s="28" customFormat="1">
      <c r="A39" s="32"/>
      <c r="B39" s="30" t="s">
        <v>1</v>
      </c>
      <c r="C39" s="30" t="s">
        <v>66</v>
      </c>
      <c r="D39" s="30"/>
      <c r="E39" s="30"/>
      <c r="F39" s="397"/>
      <c r="G39" s="398"/>
      <c r="H39" s="398"/>
      <c r="I39" s="398"/>
      <c r="J39" s="398"/>
      <c r="K39" s="398"/>
      <c r="L39" s="398"/>
    </row>
    <row r="40" spans="1:12" s="28" customFormat="1" ht="7.5" customHeight="1">
      <c r="A40" s="32"/>
      <c r="B40" s="30"/>
      <c r="C40" s="30"/>
      <c r="D40" s="30"/>
      <c r="E40" s="30"/>
    </row>
    <row r="41" spans="1:12" s="28" customFormat="1">
      <c r="A41" s="32">
        <f>IF(G41="",1,0)</f>
        <v>1</v>
      </c>
      <c r="B41" s="30" t="s">
        <v>1</v>
      </c>
      <c r="C41" s="30" t="s">
        <v>44</v>
      </c>
      <c r="D41" s="30"/>
      <c r="E41" s="30"/>
      <c r="G41" s="60"/>
      <c r="I41" s="30" t="s">
        <v>150</v>
      </c>
      <c r="L41" s="57"/>
    </row>
    <row r="42" spans="1:12" s="28" customFormat="1" ht="12.75">
      <c r="A42" s="32">
        <f>IF(OR(G41="",L41=""),1,0)</f>
        <v>1</v>
      </c>
    </row>
    <row r="43" spans="1:12" s="108" customFormat="1">
      <c r="A43" s="150">
        <f>IF(L43="",1,0)</f>
        <v>1</v>
      </c>
      <c r="B43" s="153" t="s">
        <v>1</v>
      </c>
      <c r="C43" s="153" t="s">
        <v>202</v>
      </c>
      <c r="D43" s="153"/>
      <c r="E43" s="153"/>
      <c r="L43" s="58"/>
    </row>
    <row r="44" spans="1:12" s="28" customFormat="1">
      <c r="A44" s="32"/>
      <c r="B44" s="30"/>
      <c r="C44" s="30"/>
      <c r="D44" s="30"/>
      <c r="E44" s="30"/>
    </row>
    <row r="45" spans="1:12" s="28" customFormat="1">
      <c r="A45" s="32"/>
      <c r="B45" s="30" t="s">
        <v>1</v>
      </c>
      <c r="C45" s="30" t="s">
        <v>45</v>
      </c>
      <c r="D45" s="30"/>
      <c r="E45" s="30"/>
    </row>
    <row r="46" spans="1:12" s="28" customFormat="1" ht="7.5" customHeight="1">
      <c r="A46" s="32"/>
      <c r="B46" s="30"/>
      <c r="C46" s="30"/>
      <c r="D46" s="30"/>
      <c r="E46" s="30"/>
    </row>
    <row r="47" spans="1:12" s="28" customFormat="1">
      <c r="A47" s="32">
        <f>IF(F47="",1,0)</f>
        <v>1</v>
      </c>
      <c r="C47" s="30" t="s">
        <v>46</v>
      </c>
      <c r="D47" s="30"/>
      <c r="E47" s="30"/>
      <c r="F47" s="398"/>
      <c r="G47" s="398"/>
      <c r="H47" s="398"/>
      <c r="I47" s="398"/>
      <c r="J47" s="398"/>
      <c r="K47" s="398"/>
      <c r="L47" s="398"/>
    </row>
    <row r="48" spans="1:12" s="28" customFormat="1" ht="7.5" customHeight="1">
      <c r="A48" s="32"/>
      <c r="B48" s="30"/>
      <c r="C48" s="30"/>
      <c r="D48" s="30"/>
      <c r="E48" s="30"/>
    </row>
    <row r="49" spans="1:12" s="28" customFormat="1">
      <c r="A49" s="32">
        <f>IF(F49="",1,0)</f>
        <v>1</v>
      </c>
      <c r="C49" s="30" t="s">
        <v>40</v>
      </c>
      <c r="D49" s="30"/>
      <c r="E49" s="30"/>
      <c r="F49" s="398"/>
      <c r="G49" s="398"/>
      <c r="H49" s="398"/>
      <c r="I49" s="398"/>
      <c r="J49" s="398"/>
      <c r="K49" s="398"/>
      <c r="L49" s="398"/>
    </row>
    <row r="50" spans="1:12" s="28" customFormat="1">
      <c r="A50" s="32"/>
      <c r="C50" s="30"/>
      <c r="D50" s="30"/>
      <c r="E50" s="30"/>
    </row>
    <row r="51" spans="1:12" s="28" customFormat="1">
      <c r="A51" s="32"/>
      <c r="B51" s="30" t="s">
        <v>1</v>
      </c>
      <c r="C51" s="30" t="s">
        <v>47</v>
      </c>
      <c r="D51" s="30"/>
      <c r="E51" s="30"/>
    </row>
    <row r="52" spans="1:12" s="28" customFormat="1" ht="7.5" customHeight="1">
      <c r="A52" s="32"/>
      <c r="B52" s="30"/>
      <c r="C52" s="30"/>
      <c r="D52" s="30"/>
      <c r="E52" s="30"/>
    </row>
    <row r="53" spans="1:12" s="28" customFormat="1">
      <c r="A53" s="32">
        <f>IF(F53="",1,0)</f>
        <v>1</v>
      </c>
      <c r="C53" s="30" t="s">
        <v>352</v>
      </c>
      <c r="D53" s="30"/>
      <c r="E53" s="30"/>
      <c r="F53" s="399"/>
      <c r="G53" s="399"/>
      <c r="H53" s="399"/>
      <c r="I53" s="399"/>
      <c r="J53" s="399"/>
      <c r="K53" s="399"/>
      <c r="L53" s="399"/>
    </row>
    <row r="54" spans="1:12" s="28" customFormat="1" ht="7.5" customHeight="1">
      <c r="A54" s="32"/>
      <c r="B54" s="30"/>
      <c r="C54" s="30"/>
      <c r="D54" s="30"/>
      <c r="E54" s="30"/>
    </row>
    <row r="55" spans="1:12" s="28" customFormat="1">
      <c r="A55" s="32">
        <f>IF(F55="",1,0)</f>
        <v>1</v>
      </c>
      <c r="C55" s="30" t="s">
        <v>49</v>
      </c>
      <c r="D55" s="30"/>
      <c r="E55" s="30"/>
      <c r="F55" s="399"/>
      <c r="G55" s="399"/>
      <c r="H55" s="28" t="s">
        <v>88</v>
      </c>
      <c r="I55" s="30"/>
      <c r="J55" s="30"/>
      <c r="K55" s="30"/>
      <c r="L55" s="30"/>
    </row>
    <row r="56" spans="1:12" s="28" customFormat="1">
      <c r="A56" s="32"/>
      <c r="C56" s="63" t="s">
        <v>131</v>
      </c>
      <c r="D56" s="30"/>
      <c r="E56" s="30"/>
      <c r="F56" s="30"/>
      <c r="G56" s="30"/>
      <c r="H56" s="30"/>
      <c r="I56" s="30"/>
      <c r="J56" s="30"/>
      <c r="K56" s="30"/>
      <c r="L56" s="30"/>
    </row>
    <row r="57" spans="1:12" s="28" customFormat="1" ht="7.5" customHeight="1">
      <c r="A57" s="32"/>
      <c r="B57" s="30"/>
      <c r="C57" s="30"/>
      <c r="D57" s="30"/>
      <c r="E57" s="30"/>
    </row>
    <row r="58" spans="1:12" s="28" customFormat="1">
      <c r="A58" s="32"/>
      <c r="B58" s="30"/>
      <c r="C58" s="30" t="s">
        <v>50</v>
      </c>
      <c r="D58" s="30"/>
      <c r="E58" s="30"/>
    </row>
    <row r="59" spans="1:12" s="28" customFormat="1" ht="7.5" customHeight="1">
      <c r="A59" s="32"/>
      <c r="B59" s="30"/>
      <c r="C59" s="30"/>
      <c r="D59" s="30"/>
      <c r="E59" s="30"/>
    </row>
    <row r="60" spans="1:12" s="28" customFormat="1" ht="14.25" customHeight="1">
      <c r="A60" s="32">
        <f>IF(G60="",1,0)</f>
        <v>1</v>
      </c>
      <c r="B60" s="30"/>
      <c r="C60" s="30" t="s">
        <v>51</v>
      </c>
      <c r="D60" s="30"/>
      <c r="E60" s="30"/>
      <c r="G60" s="399"/>
      <c r="H60" s="399"/>
      <c r="I60" s="399"/>
      <c r="J60" s="399"/>
      <c r="K60" s="399"/>
      <c r="L60" s="399"/>
    </row>
    <row r="61" spans="1:12" s="28" customFormat="1" ht="7.5" customHeight="1">
      <c r="A61" s="32"/>
      <c r="B61" s="30"/>
      <c r="C61" s="30"/>
      <c r="D61" s="30"/>
      <c r="E61" s="30"/>
    </row>
    <row r="62" spans="1:12" s="28" customFormat="1">
      <c r="A62" s="32"/>
      <c r="B62" s="30" t="s">
        <v>1</v>
      </c>
      <c r="C62" s="30" t="s">
        <v>53</v>
      </c>
      <c r="D62" s="30"/>
      <c r="E62" s="30"/>
    </row>
    <row r="63" spans="1:12" s="28" customFormat="1">
      <c r="A63" s="32"/>
      <c r="C63" s="30"/>
      <c r="D63" s="30"/>
      <c r="E63" s="30"/>
    </row>
    <row r="64" spans="1:12" s="28" customFormat="1">
      <c r="A64" s="32"/>
      <c r="B64" s="30"/>
      <c r="C64" s="30" t="s">
        <v>54</v>
      </c>
      <c r="D64" s="30"/>
      <c r="E64" s="30"/>
      <c r="F64" s="398"/>
      <c r="G64" s="398"/>
      <c r="H64" s="398"/>
      <c r="I64" s="398"/>
      <c r="J64" s="398"/>
      <c r="K64" s="398"/>
      <c r="L64" s="398"/>
    </row>
    <row r="65" spans="1:12" s="28" customFormat="1" ht="12.75">
      <c r="A65" s="32"/>
    </row>
    <row r="66" spans="1:12" s="28" customFormat="1">
      <c r="A66" s="32"/>
      <c r="C66" s="153" t="s">
        <v>329</v>
      </c>
      <c r="D66" s="108"/>
      <c r="E66" s="108"/>
      <c r="F66" s="350"/>
    </row>
    <row r="67" spans="1:12" s="28" customFormat="1" ht="12.75">
      <c r="A67" s="32"/>
    </row>
    <row r="68" spans="1:12" s="28" customFormat="1" ht="12.75">
      <c r="A68" s="32"/>
    </row>
    <row r="69" spans="1:12" s="28" customFormat="1" ht="16.5">
      <c r="A69" s="32"/>
      <c r="B69" s="381" t="s">
        <v>198</v>
      </c>
    </row>
    <row r="70" spans="1:12" s="28" customFormat="1" ht="12.75">
      <c r="A70" s="32"/>
    </row>
    <row r="71" spans="1:12" s="28" customFormat="1">
      <c r="A71" s="32">
        <f>IF(F71="",1,0)</f>
        <v>1</v>
      </c>
      <c r="B71" s="30" t="s">
        <v>1</v>
      </c>
      <c r="C71" s="30" t="s">
        <v>165</v>
      </c>
      <c r="F71" s="401"/>
      <c r="G71" s="401"/>
      <c r="H71" s="156"/>
      <c r="I71" s="156"/>
      <c r="J71" s="156"/>
      <c r="K71" s="156"/>
      <c r="L71" s="156"/>
    </row>
    <row r="72" spans="1:12" s="28" customFormat="1" ht="12.75">
      <c r="A72" s="32"/>
    </row>
    <row r="73" spans="1:12" s="28" customFormat="1">
      <c r="A73" s="32">
        <f>IF(F73="",1,0)</f>
        <v>1</v>
      </c>
      <c r="B73" s="30" t="s">
        <v>1</v>
      </c>
      <c r="C73" s="30" t="s">
        <v>166</v>
      </c>
      <c r="D73" s="30"/>
      <c r="F73" s="398"/>
      <c r="G73" s="398"/>
      <c r="H73" s="398"/>
      <c r="I73" s="398"/>
      <c r="J73" s="398"/>
      <c r="K73" s="398"/>
      <c r="L73" s="398"/>
    </row>
    <row r="74" spans="1:12" s="28" customFormat="1">
      <c r="A74" s="32"/>
      <c r="B74" s="30"/>
      <c r="C74" s="30"/>
      <c r="D74" s="30"/>
      <c r="F74" s="157"/>
      <c r="G74" s="157"/>
      <c r="H74" s="157"/>
      <c r="I74" s="157"/>
      <c r="J74" s="157"/>
      <c r="K74" s="157"/>
      <c r="L74" s="157"/>
    </row>
    <row r="75" spans="1:12" s="28" customFormat="1">
      <c r="A75" s="32">
        <f>IF(F75="",1,0)</f>
        <v>1</v>
      </c>
      <c r="B75" s="30" t="s">
        <v>1</v>
      </c>
      <c r="C75" s="30" t="s">
        <v>167</v>
      </c>
      <c r="D75" s="30"/>
      <c r="F75" s="398"/>
      <c r="G75" s="398"/>
      <c r="H75" s="398"/>
      <c r="I75" s="398"/>
      <c r="J75" s="398"/>
      <c r="K75" s="398"/>
      <c r="L75" s="398"/>
    </row>
    <row r="76" spans="1:12" s="28" customFormat="1" ht="12.75">
      <c r="A76" s="32"/>
    </row>
    <row r="77" spans="1:12" s="28" customFormat="1">
      <c r="A77" s="32">
        <f>IF(F77="",1,0)</f>
        <v>1</v>
      </c>
      <c r="B77" s="30" t="s">
        <v>1</v>
      </c>
      <c r="C77" s="30" t="s">
        <v>6</v>
      </c>
      <c r="D77" s="30"/>
      <c r="E77" s="30"/>
      <c r="F77" s="398"/>
      <c r="G77" s="398"/>
      <c r="H77" s="398"/>
      <c r="I77" s="398"/>
      <c r="J77" s="398"/>
      <c r="K77" s="398"/>
      <c r="L77" s="398"/>
    </row>
    <row r="78" spans="1:12" s="108" customFormat="1">
      <c r="A78" s="150"/>
      <c r="B78" s="153"/>
      <c r="C78" s="153"/>
      <c r="D78" s="153"/>
      <c r="E78" s="153"/>
    </row>
    <row r="79" spans="1:12" s="28" customFormat="1">
      <c r="A79" s="32">
        <f>IF(F79="",1,0)</f>
        <v>1</v>
      </c>
      <c r="B79" s="30" t="s">
        <v>1</v>
      </c>
      <c r="C79" s="30" t="s">
        <v>42</v>
      </c>
      <c r="D79" s="30"/>
      <c r="E79" s="30"/>
      <c r="F79" s="398"/>
      <c r="G79" s="398"/>
      <c r="H79" s="398"/>
      <c r="I79" s="398"/>
      <c r="J79" s="398"/>
      <c r="K79" s="398"/>
      <c r="L79" s="398"/>
    </row>
    <row r="80" spans="1:12" s="28" customFormat="1">
      <c r="A80" s="32"/>
      <c r="B80" s="30"/>
      <c r="C80" s="30"/>
      <c r="D80" s="30"/>
      <c r="E80" s="30"/>
    </row>
    <row r="81" spans="1:12" s="28" customFormat="1">
      <c r="A81" s="32">
        <f>IF(F81="",1,0)</f>
        <v>1</v>
      </c>
      <c r="B81" s="30" t="s">
        <v>1</v>
      </c>
      <c r="C81" s="30" t="s">
        <v>43</v>
      </c>
      <c r="D81" s="30"/>
      <c r="E81" s="30"/>
      <c r="F81" s="397"/>
      <c r="G81" s="398"/>
      <c r="H81" s="398"/>
      <c r="I81" s="398"/>
      <c r="J81" s="398"/>
      <c r="K81" s="398"/>
      <c r="L81" s="398"/>
    </row>
    <row r="82" spans="1:12" s="28" customFormat="1">
      <c r="A82" s="32"/>
      <c r="B82" s="30"/>
      <c r="C82" s="30"/>
      <c r="D82" s="30"/>
      <c r="E82" s="30"/>
      <c r="F82" s="30"/>
      <c r="G82" s="30"/>
      <c r="H82" s="30"/>
      <c r="I82" s="30"/>
      <c r="J82" s="30"/>
      <c r="K82" s="30"/>
      <c r="L82" s="30"/>
    </row>
    <row r="83" spans="1:12" s="28" customFormat="1">
      <c r="A83" s="32"/>
      <c r="B83" s="30"/>
      <c r="C83" s="30"/>
      <c r="D83" s="30"/>
      <c r="E83" s="30"/>
      <c r="F83" s="30"/>
      <c r="G83" s="30"/>
      <c r="H83" s="30"/>
      <c r="I83" s="30"/>
      <c r="J83" s="30"/>
      <c r="K83" s="30"/>
      <c r="L83" s="30"/>
    </row>
    <row r="84" spans="1:12" s="28" customFormat="1" ht="16.5">
      <c r="A84" s="32"/>
      <c r="B84" s="381" t="s">
        <v>199</v>
      </c>
      <c r="D84" s="31"/>
      <c r="E84" s="31"/>
    </row>
    <row r="85" spans="1:12" s="28" customFormat="1" ht="12.75">
      <c r="A85" s="32"/>
    </row>
    <row r="86" spans="1:12" s="28" customFormat="1">
      <c r="A86" s="32"/>
      <c r="B86" s="30" t="s">
        <v>1</v>
      </c>
      <c r="C86" s="30" t="s">
        <v>353</v>
      </c>
      <c r="D86" s="30"/>
      <c r="E86" s="30"/>
      <c r="L86" s="222"/>
    </row>
    <row r="87" spans="1:12" s="28" customFormat="1">
      <c r="A87" s="32"/>
      <c r="C87" s="30"/>
    </row>
    <row r="88" spans="1:12" s="28" customFormat="1">
      <c r="A88" s="32"/>
      <c r="B88" s="30" t="s">
        <v>1</v>
      </c>
      <c r="C88" s="30" t="s">
        <v>354</v>
      </c>
      <c r="D88" s="30"/>
      <c r="E88" s="30"/>
    </row>
    <row r="89" spans="1:12" s="28" customFormat="1" ht="7.5" customHeight="1">
      <c r="A89" s="32"/>
    </row>
    <row r="90" spans="1:12" s="30" customFormat="1" ht="12.75" customHeight="1">
      <c r="A90" s="33">
        <f>IF(C90="",1,0)</f>
        <v>1</v>
      </c>
      <c r="C90" s="396"/>
      <c r="D90" s="396"/>
      <c r="E90" s="396"/>
      <c r="F90" s="396"/>
      <c r="G90" s="396"/>
      <c r="H90" s="396"/>
      <c r="I90" s="396"/>
      <c r="J90" s="396"/>
      <c r="K90" s="396"/>
      <c r="L90" s="396"/>
    </row>
    <row r="91" spans="1:12" s="30" customFormat="1">
      <c r="A91" s="33"/>
      <c r="C91" s="396"/>
      <c r="D91" s="396"/>
      <c r="E91" s="396"/>
      <c r="F91" s="396"/>
      <c r="G91" s="396"/>
      <c r="H91" s="396"/>
      <c r="I91" s="396"/>
      <c r="J91" s="396"/>
      <c r="K91" s="396"/>
      <c r="L91" s="396"/>
    </row>
    <row r="92" spans="1:12" s="30" customFormat="1">
      <c r="A92" s="33"/>
      <c r="C92" s="396"/>
      <c r="D92" s="396"/>
      <c r="E92" s="396"/>
      <c r="F92" s="396"/>
      <c r="G92" s="396"/>
      <c r="H92" s="396"/>
      <c r="I92" s="396"/>
      <c r="J92" s="396"/>
      <c r="K92" s="396"/>
      <c r="L92" s="396"/>
    </row>
    <row r="93" spans="1:12" s="30" customFormat="1">
      <c r="A93" s="33"/>
      <c r="C93" s="396"/>
      <c r="D93" s="396"/>
      <c r="E93" s="396"/>
      <c r="F93" s="396"/>
      <c r="G93" s="396"/>
      <c r="H93" s="396"/>
      <c r="I93" s="396"/>
      <c r="J93" s="396"/>
      <c r="K93" s="396"/>
      <c r="L93" s="396"/>
    </row>
    <row r="94" spans="1:12" s="30" customFormat="1">
      <c r="A94" s="33"/>
      <c r="C94" s="396"/>
      <c r="D94" s="396"/>
      <c r="E94" s="396"/>
      <c r="F94" s="396"/>
      <c r="G94" s="396"/>
      <c r="H94" s="396"/>
      <c r="I94" s="396"/>
      <c r="J94" s="396"/>
      <c r="K94" s="396"/>
      <c r="L94" s="396"/>
    </row>
    <row r="95" spans="1:12" s="30" customFormat="1">
      <c r="A95" s="33"/>
      <c r="C95" s="396"/>
      <c r="D95" s="396"/>
      <c r="E95" s="396"/>
      <c r="F95" s="396"/>
      <c r="G95" s="396"/>
      <c r="H95" s="396"/>
      <c r="I95" s="396"/>
      <c r="J95" s="396"/>
      <c r="K95" s="396"/>
      <c r="L95" s="396"/>
    </row>
    <row r="96" spans="1:12" s="30" customFormat="1">
      <c r="A96" s="33"/>
      <c r="C96" s="396"/>
      <c r="D96" s="396"/>
      <c r="E96" s="396"/>
      <c r="F96" s="396"/>
      <c r="G96" s="396"/>
      <c r="H96" s="396"/>
      <c r="I96" s="396"/>
      <c r="J96" s="396"/>
      <c r="K96" s="396"/>
      <c r="L96" s="396"/>
    </row>
    <row r="97" spans="1:14" s="28" customFormat="1" ht="12.75">
      <c r="A97" s="32"/>
    </row>
    <row r="98" spans="1:14" s="28" customFormat="1" ht="16.5">
      <c r="A98" s="32"/>
      <c r="B98" s="382" t="s">
        <v>200</v>
      </c>
    </row>
    <row r="99" spans="1:14" s="28" customFormat="1" ht="27.75" customHeight="1">
      <c r="A99" s="32"/>
      <c r="C99" s="383" t="s">
        <v>11</v>
      </c>
    </row>
    <row r="100" spans="1:14" s="28" customFormat="1" ht="16.5">
      <c r="A100" s="32"/>
      <c r="B100" s="201" t="s">
        <v>1</v>
      </c>
      <c r="C100" s="202" t="s">
        <v>238</v>
      </c>
      <c r="D100" s="375"/>
      <c r="E100" s="50"/>
      <c r="F100" s="50"/>
      <c r="G100" s="50"/>
      <c r="H100" s="50"/>
      <c r="I100" s="50"/>
      <c r="J100" s="50"/>
      <c r="K100" s="50"/>
      <c r="L100" s="50"/>
    </row>
    <row r="101" spans="1:14" s="108" customFormat="1" ht="15.75">
      <c r="A101" s="150"/>
      <c r="B101" s="371"/>
      <c r="C101" s="372"/>
      <c r="D101" s="373"/>
      <c r="E101" s="373"/>
      <c r="F101" s="373"/>
      <c r="G101" s="373"/>
      <c r="H101" s="373"/>
      <c r="I101" s="373"/>
      <c r="J101" s="373"/>
      <c r="K101" s="373"/>
      <c r="L101" s="373"/>
      <c r="M101" s="373"/>
      <c r="N101" s="370"/>
    </row>
    <row r="102" spans="1:14" s="108" customFormat="1" ht="13.5" customHeight="1">
      <c r="A102" s="150"/>
      <c r="B102" s="374"/>
      <c r="C102" s="374"/>
      <c r="D102" s="374"/>
      <c r="E102" s="374"/>
      <c r="F102" s="374"/>
      <c r="G102" s="374"/>
      <c r="H102" s="374"/>
      <c r="I102" s="374"/>
      <c r="J102" s="374"/>
      <c r="K102" s="376" t="s">
        <v>335</v>
      </c>
      <c r="L102" s="377" t="s">
        <v>356</v>
      </c>
      <c r="M102" s="374"/>
    </row>
    <row r="103" spans="1:14" s="153" customFormat="1">
      <c r="A103" s="203"/>
      <c r="B103" s="204" t="s">
        <v>233</v>
      </c>
      <c r="L103" s="369" t="s">
        <v>357</v>
      </c>
    </row>
    <row r="104" spans="1:14" s="153" customFormat="1">
      <c r="A104" s="203">
        <f>IF(K104="",1,0)</f>
        <v>1</v>
      </c>
      <c r="B104" s="153" t="s">
        <v>235</v>
      </c>
      <c r="H104" s="403" t="s">
        <v>347</v>
      </c>
      <c r="I104" s="404"/>
      <c r="J104" s="405"/>
      <c r="K104" s="386"/>
      <c r="L104" s="385"/>
    </row>
    <row r="105" spans="1:14" s="153" customFormat="1">
      <c r="A105" s="203"/>
      <c r="G105" s="403" t="s">
        <v>355</v>
      </c>
      <c r="H105" s="410"/>
      <c r="I105" s="410"/>
      <c r="J105" s="411"/>
      <c r="K105" s="387"/>
      <c r="L105" s="385"/>
    </row>
    <row r="106" spans="1:14" s="153" customFormat="1">
      <c r="A106" s="203"/>
      <c r="G106" s="408" t="s">
        <v>336</v>
      </c>
      <c r="H106" s="408"/>
      <c r="I106" s="408"/>
      <c r="J106" s="409"/>
      <c r="K106" s="387"/>
      <c r="L106" s="385"/>
    </row>
    <row r="107" spans="1:14" s="153" customFormat="1">
      <c r="A107" s="203"/>
      <c r="H107" s="408" t="s">
        <v>337</v>
      </c>
      <c r="I107" s="404"/>
      <c r="J107" s="405"/>
      <c r="K107" s="387"/>
      <c r="L107" s="385"/>
    </row>
    <row r="108" spans="1:14" s="153" customFormat="1">
      <c r="A108" s="203"/>
      <c r="H108" s="403" t="s">
        <v>338</v>
      </c>
      <c r="I108" s="404"/>
      <c r="J108" s="405"/>
      <c r="K108" s="387"/>
      <c r="L108" s="385"/>
    </row>
    <row r="109" spans="1:14" s="28" customFormat="1" ht="12.75">
      <c r="A109" s="32"/>
      <c r="H109" s="403" t="s">
        <v>374</v>
      </c>
      <c r="I109" s="404"/>
      <c r="J109" s="405"/>
      <c r="K109" s="387"/>
      <c r="L109" s="385"/>
    </row>
    <row r="110" spans="1:14" s="28" customFormat="1" ht="12.75">
      <c r="A110" s="32"/>
      <c r="H110" s="378"/>
      <c r="I110" s="379"/>
      <c r="J110" s="384" t="s">
        <v>381</v>
      </c>
      <c r="K110" s="387"/>
      <c r="L110" s="385"/>
    </row>
    <row r="111" spans="1:14" s="28" customFormat="1" ht="15.75">
      <c r="A111" s="32"/>
      <c r="B111" s="54" t="s">
        <v>1</v>
      </c>
      <c r="C111" s="52" t="s">
        <v>358</v>
      </c>
      <c r="D111" s="50"/>
      <c r="E111" s="50"/>
      <c r="F111" s="50"/>
      <c r="G111" s="50"/>
      <c r="H111" s="50"/>
      <c r="I111" s="50"/>
      <c r="J111" s="50"/>
      <c r="K111" s="50"/>
      <c r="L111" s="50"/>
    </row>
    <row r="112" spans="1:14" s="28" customFormat="1" ht="8.25" customHeight="1">
      <c r="A112" s="32"/>
    </row>
    <row r="113" spans="1:12" s="30" customFormat="1">
      <c r="A113" s="33"/>
      <c r="B113" s="2" t="s">
        <v>236</v>
      </c>
    </row>
    <row r="114" spans="1:12" s="30" customFormat="1">
      <c r="A114" s="33">
        <f>IF(L114="",1,0)</f>
        <v>1</v>
      </c>
      <c r="B114" s="30" t="s">
        <v>375</v>
      </c>
      <c r="L114" s="57"/>
    </row>
    <row r="115" spans="1:12" s="30" customFormat="1" ht="5.25" customHeight="1">
      <c r="A115" s="33"/>
    </row>
    <row r="116" spans="1:12" customFormat="1">
      <c r="A116" s="36">
        <f>IF(L114="Non",IF(L116="",1,0),0)</f>
        <v>0</v>
      </c>
      <c r="B116" s="53" t="s">
        <v>71</v>
      </c>
      <c r="D116" s="2"/>
      <c r="E116" s="2" t="s">
        <v>72</v>
      </c>
      <c r="L116" s="57"/>
    </row>
    <row r="117" spans="1:12" s="30" customFormat="1" ht="5.25" customHeight="1">
      <c r="A117" s="33"/>
    </row>
    <row r="118" spans="1:12" s="30" customFormat="1">
      <c r="A118" s="33">
        <f>IF(L114="Oui",IF(L118="",1,0),0)</f>
        <v>0</v>
      </c>
      <c r="B118" s="53" t="s">
        <v>78</v>
      </c>
      <c r="E118" s="30" t="s">
        <v>237</v>
      </c>
      <c r="L118" s="220"/>
    </row>
    <row r="119" spans="1:12" s="28" customFormat="1" ht="12.75">
      <c r="A119" s="32"/>
    </row>
    <row r="120" spans="1:12" s="28" customFormat="1" ht="15.75">
      <c r="A120" s="32"/>
      <c r="B120" s="54" t="s">
        <v>1</v>
      </c>
      <c r="C120" s="52" t="s">
        <v>75</v>
      </c>
      <c r="D120" s="50"/>
      <c r="E120" s="50"/>
      <c r="F120" s="50"/>
      <c r="G120" s="50"/>
      <c r="H120" s="50"/>
      <c r="I120" s="50"/>
      <c r="J120" s="50"/>
      <c r="K120" s="50"/>
      <c r="L120" s="50"/>
    </row>
    <row r="121" spans="1:12" s="28" customFormat="1" ht="8.25" customHeight="1">
      <c r="A121" s="32"/>
    </row>
    <row r="122" spans="1:12" s="30" customFormat="1">
      <c r="A122" s="33"/>
      <c r="B122" s="2" t="s">
        <v>76</v>
      </c>
    </row>
    <row r="123" spans="1:12" s="30" customFormat="1">
      <c r="A123" s="33">
        <f>IF(L123="",1,0)</f>
        <v>1</v>
      </c>
      <c r="B123" s="30" t="s">
        <v>77</v>
      </c>
      <c r="L123" s="57"/>
    </row>
    <row r="124" spans="1:12" s="30" customFormat="1" ht="5.25" customHeight="1">
      <c r="A124" s="33"/>
    </row>
    <row r="125" spans="1:12" customFormat="1">
      <c r="A125" s="56">
        <f>IF(L123="Non",IF(L125="",1,0),0)</f>
        <v>0</v>
      </c>
      <c r="B125" s="53" t="s">
        <v>71</v>
      </c>
      <c r="D125" s="2"/>
      <c r="E125" s="2" t="s">
        <v>72</v>
      </c>
      <c r="L125" s="57"/>
    </row>
    <row r="126" spans="1:12" s="30" customFormat="1" ht="5.25" customHeight="1">
      <c r="A126" s="33"/>
    </row>
    <row r="127" spans="1:12" s="30" customFormat="1">
      <c r="A127" s="33">
        <f>IF(L123="Oui",IF(L127="",1,0),0)</f>
        <v>0</v>
      </c>
      <c r="B127" s="53" t="s">
        <v>78</v>
      </c>
      <c r="E127" s="30" t="s">
        <v>237</v>
      </c>
      <c r="L127" s="220"/>
    </row>
    <row r="128" spans="1:12" customFormat="1" ht="15.75">
      <c r="A128" s="2"/>
      <c r="D128" s="4"/>
    </row>
    <row r="129" spans="1:12" s="28" customFormat="1" ht="15.75">
      <c r="A129" s="32"/>
      <c r="B129" s="54" t="s">
        <v>1</v>
      </c>
      <c r="C129" s="52" t="s">
        <v>79</v>
      </c>
      <c r="D129" s="50"/>
      <c r="E129" s="50"/>
      <c r="F129" s="50"/>
      <c r="G129" s="50"/>
      <c r="H129" s="50"/>
      <c r="I129" s="50"/>
      <c r="J129" s="50"/>
      <c r="K129" s="50"/>
      <c r="L129" s="50"/>
    </row>
    <row r="130" spans="1:12" s="28" customFormat="1" ht="8.25" customHeight="1">
      <c r="A130" s="32"/>
    </row>
    <row r="131" spans="1:12" s="30" customFormat="1">
      <c r="A131" s="33">
        <f>IF(L131="",1,0)</f>
        <v>1</v>
      </c>
      <c r="B131" s="2" t="s">
        <v>80</v>
      </c>
      <c r="L131" s="57"/>
    </row>
    <row r="132" spans="1:12" s="30" customFormat="1">
      <c r="A132" s="33"/>
      <c r="B132" s="30" t="s">
        <v>163</v>
      </c>
      <c r="G132" s="399"/>
      <c r="H132" s="399"/>
      <c r="I132" s="399"/>
      <c r="J132" s="399"/>
    </row>
    <row r="133" spans="1:12" s="30" customFormat="1" ht="5.25" customHeight="1">
      <c r="A133" s="33"/>
    </row>
    <row r="134" spans="1:12" customFormat="1">
      <c r="A134" s="56">
        <f>IF(L131="Non",IF(L134="",1,0),0)</f>
        <v>0</v>
      </c>
      <c r="B134" s="53" t="s">
        <v>71</v>
      </c>
      <c r="D134" s="2"/>
      <c r="E134" s="2" t="s">
        <v>72</v>
      </c>
      <c r="L134" s="57"/>
    </row>
    <row r="135" spans="1:12" s="30" customFormat="1" ht="5.25" customHeight="1">
      <c r="A135" s="33"/>
    </row>
    <row r="136" spans="1:12" s="30" customFormat="1">
      <c r="A136" s="33">
        <f>IF(L131="Oui",IF(L136="",1,0),0)</f>
        <v>0</v>
      </c>
      <c r="B136" s="53" t="s">
        <v>78</v>
      </c>
      <c r="E136" s="30" t="s">
        <v>237</v>
      </c>
      <c r="L136" s="220"/>
    </row>
    <row r="137" spans="1:12" s="30" customFormat="1">
      <c r="A137" s="33"/>
      <c r="C137" s="34"/>
      <c r="D137" s="34"/>
      <c r="E137" s="34"/>
      <c r="F137" s="34"/>
      <c r="G137" s="34"/>
      <c r="H137" s="34"/>
      <c r="I137" s="34"/>
      <c r="J137" s="34"/>
      <c r="K137" s="34"/>
      <c r="L137" s="34"/>
    </row>
    <row r="138" spans="1:12" customFormat="1" ht="12.75">
      <c r="A138" s="36"/>
    </row>
    <row r="139" spans="1:12" customFormat="1" ht="16.5">
      <c r="A139" s="36"/>
      <c r="B139" s="1" t="s">
        <v>334</v>
      </c>
    </row>
    <row r="140" spans="1:12" customFormat="1" ht="12.75">
      <c r="A140" s="36"/>
    </row>
    <row r="141" spans="1:12" customFormat="1">
      <c r="A141" s="36"/>
      <c r="B141" s="2" t="s">
        <v>1</v>
      </c>
      <c r="C141" s="2" t="s">
        <v>253</v>
      </c>
    </row>
    <row r="142" spans="1:12" customFormat="1" ht="15.75">
      <c r="A142" s="36"/>
      <c r="B142" s="4"/>
      <c r="C142" s="2" t="s">
        <v>239</v>
      </c>
    </row>
    <row r="143" spans="1:12" s="28" customFormat="1" ht="7.5" customHeight="1">
      <c r="A143" s="32"/>
    </row>
    <row r="144" spans="1:12" s="30" customFormat="1" ht="12.75" customHeight="1">
      <c r="A144" s="33">
        <f>IF(C144="",1,0)</f>
        <v>1</v>
      </c>
      <c r="C144" s="396"/>
      <c r="D144" s="396"/>
      <c r="E144" s="396"/>
      <c r="F144" s="396"/>
      <c r="G144" s="396"/>
      <c r="H144" s="396"/>
      <c r="I144" s="396"/>
      <c r="J144" s="396"/>
      <c r="K144" s="396"/>
      <c r="L144" s="396"/>
    </row>
    <row r="145" spans="1:13" s="30" customFormat="1">
      <c r="A145" s="33"/>
      <c r="C145" s="396"/>
      <c r="D145" s="396"/>
      <c r="E145" s="396"/>
      <c r="F145" s="396"/>
      <c r="G145" s="396"/>
      <c r="H145" s="396"/>
      <c r="I145" s="396"/>
      <c r="J145" s="396"/>
      <c r="K145" s="396"/>
      <c r="L145" s="396"/>
    </row>
    <row r="146" spans="1:13" s="30" customFormat="1">
      <c r="A146" s="33"/>
      <c r="C146" s="396"/>
      <c r="D146" s="396"/>
      <c r="E146" s="396"/>
      <c r="F146" s="396"/>
      <c r="G146" s="396"/>
      <c r="H146" s="396"/>
      <c r="I146" s="396"/>
      <c r="J146" s="396"/>
      <c r="K146" s="396"/>
      <c r="L146" s="396"/>
    </row>
    <row r="147" spans="1:13" s="30" customFormat="1">
      <c r="A147" s="33"/>
      <c r="C147" s="396"/>
      <c r="D147" s="396"/>
      <c r="E147" s="396"/>
      <c r="F147" s="396"/>
      <c r="G147" s="396"/>
      <c r="H147" s="396"/>
      <c r="I147" s="396"/>
      <c r="J147" s="396"/>
      <c r="K147" s="396"/>
      <c r="L147" s="396"/>
    </row>
    <row r="148" spans="1:13" s="30" customFormat="1">
      <c r="A148" s="33"/>
      <c r="C148" s="396"/>
      <c r="D148" s="396"/>
      <c r="E148" s="396"/>
      <c r="F148" s="396"/>
      <c r="G148" s="396"/>
      <c r="H148" s="396"/>
      <c r="I148" s="396"/>
      <c r="J148" s="396"/>
      <c r="K148" s="396"/>
      <c r="L148" s="396"/>
    </row>
    <row r="149" spans="1:13" s="30" customFormat="1">
      <c r="A149" s="33"/>
      <c r="C149" s="396"/>
      <c r="D149" s="396"/>
      <c r="E149" s="396"/>
      <c r="F149" s="396"/>
      <c r="G149" s="396"/>
      <c r="H149" s="396"/>
      <c r="I149" s="396"/>
      <c r="J149" s="396"/>
      <c r="K149" s="396"/>
      <c r="L149" s="396"/>
    </row>
    <row r="150" spans="1:13" s="30" customFormat="1">
      <c r="A150" s="33"/>
      <c r="C150" s="396"/>
      <c r="D150" s="396"/>
      <c r="E150" s="396"/>
      <c r="F150" s="396"/>
      <c r="G150" s="396"/>
      <c r="H150" s="396"/>
      <c r="I150" s="396"/>
      <c r="J150" s="396"/>
      <c r="K150" s="396"/>
      <c r="L150" s="396"/>
    </row>
    <row r="151" spans="1:13" customFormat="1" ht="12.75">
      <c r="A151" s="36"/>
    </row>
    <row r="152" spans="1:13" customFormat="1" ht="16.5" thickBot="1">
      <c r="A152" s="36"/>
      <c r="B152" s="2" t="s">
        <v>1</v>
      </c>
      <c r="C152" s="2" t="s">
        <v>229</v>
      </c>
      <c r="K152" s="4"/>
      <c r="L152" s="101"/>
      <c r="M152" s="4"/>
    </row>
    <row r="153" spans="1:13" customFormat="1" ht="16.5" thickBot="1">
      <c r="A153" s="36"/>
      <c r="B153" s="2"/>
      <c r="C153" s="400" t="s">
        <v>117</v>
      </c>
      <c r="D153" s="400"/>
      <c r="E153" s="400"/>
      <c r="F153" s="400"/>
      <c r="H153" s="4"/>
      <c r="J153" s="99" t="str">
        <f>IF('Calcul Dommage'!L116=0,"Onglet Calcul Dommage à compléter","")</f>
        <v>Onglet Calcul Dommage à compléter</v>
      </c>
      <c r="K153" s="35" t="s">
        <v>56</v>
      </c>
      <c r="L153" s="100">
        <f>'Calcul Dommage'!L118</f>
        <v>0</v>
      </c>
      <c r="M153" s="4"/>
    </row>
    <row r="154" spans="1:13" s="28" customFormat="1" ht="12.75" customHeight="1">
      <c r="A154" s="32"/>
    </row>
    <row r="155" spans="1:13" s="28" customFormat="1" ht="12.75" customHeight="1">
      <c r="A155" s="32"/>
      <c r="B155" s="30" t="s">
        <v>1</v>
      </c>
      <c r="C155" s="30" t="s">
        <v>376</v>
      </c>
      <c r="D155" s="30"/>
      <c r="E155" s="30"/>
    </row>
    <row r="156" spans="1:13" s="28" customFormat="1" ht="12.75" customHeight="1">
      <c r="A156" s="32"/>
      <c r="C156" s="30" t="s">
        <v>168</v>
      </c>
    </row>
    <row r="157" spans="1:13" s="28" customFormat="1" ht="12.75" customHeight="1">
      <c r="A157" s="32"/>
    </row>
    <row r="158" spans="1:13" s="28" customFormat="1" ht="12.75" customHeight="1">
      <c r="A158" s="32"/>
      <c r="C158" s="273" t="s">
        <v>359</v>
      </c>
    </row>
    <row r="159" spans="1:13" s="28" customFormat="1" ht="6" customHeight="1">
      <c r="A159" s="32"/>
    </row>
    <row r="160" spans="1:13" s="28" customFormat="1" ht="15" customHeight="1">
      <c r="C160" s="119" t="s">
        <v>38</v>
      </c>
      <c r="D160" s="120" t="s">
        <v>169</v>
      </c>
    </row>
    <row r="161" spans="1:12" s="28" customFormat="1" ht="12.75" customHeight="1">
      <c r="A161" s="32">
        <f>IF(AND(G162=""),1,0)</f>
        <v>1</v>
      </c>
      <c r="C161" s="119"/>
      <c r="D161" s="120"/>
      <c r="E161" s="28">
        <v>2021</v>
      </c>
      <c r="G161" s="220"/>
      <c r="K161" s="28" t="s">
        <v>170</v>
      </c>
      <c r="L161" s="220"/>
    </row>
    <row r="162" spans="1:12" s="28" customFormat="1" ht="12.75" customHeight="1">
      <c r="A162" s="32">
        <f>IF(AND(G162="",L162=""),1,IF(AND(G162="Oui",L162=""),1,0))</f>
        <v>1</v>
      </c>
      <c r="C162" s="119"/>
      <c r="D162" s="120"/>
      <c r="E162" s="28">
        <v>2022</v>
      </c>
      <c r="G162" s="57"/>
      <c r="K162" s="28" t="s">
        <v>170</v>
      </c>
      <c r="L162" s="215"/>
    </row>
    <row r="163" spans="1:12" s="28" customFormat="1" ht="12.75" customHeight="1">
      <c r="A163" s="32"/>
    </row>
    <row r="164" spans="1:12" s="28" customFormat="1" ht="15" customHeight="1">
      <c r="A164" s="32"/>
      <c r="C164" s="119" t="s">
        <v>38</v>
      </c>
      <c r="D164" s="120" t="s">
        <v>171</v>
      </c>
    </row>
    <row r="165" spans="1:12" s="28" customFormat="1" ht="12.75" customHeight="1">
      <c r="A165" s="32">
        <f>IF(AND(G166=""),1,0)</f>
        <v>1</v>
      </c>
      <c r="C165" s="119"/>
      <c r="D165" s="120"/>
      <c r="E165" s="28">
        <v>2021</v>
      </c>
      <c r="G165" s="220"/>
      <c r="K165" s="28" t="s">
        <v>170</v>
      </c>
      <c r="L165" s="220"/>
    </row>
    <row r="166" spans="1:12" s="28" customFormat="1" ht="12.75" customHeight="1">
      <c r="A166" s="32">
        <f>IF(AND(G166="",L166=""),1,IF(AND(G166="Oui",L166=""),1,0))</f>
        <v>1</v>
      </c>
      <c r="C166" s="119"/>
      <c r="D166" s="120"/>
      <c r="E166" s="28">
        <v>2022</v>
      </c>
      <c r="G166" s="57"/>
      <c r="K166" s="28" t="s">
        <v>170</v>
      </c>
      <c r="L166" s="57"/>
    </row>
    <row r="167" spans="1:12" s="28" customFormat="1" ht="12.75" customHeight="1">
      <c r="A167" s="32"/>
    </row>
    <row r="168" spans="1:12" s="28" customFormat="1" ht="17.45" customHeight="1">
      <c r="A168" s="32"/>
      <c r="C168" s="119" t="s">
        <v>38</v>
      </c>
      <c r="D168" s="120" t="s">
        <v>204</v>
      </c>
    </row>
    <row r="169" spans="1:12" s="28" customFormat="1" ht="5.25" customHeight="1">
      <c r="A169" s="32"/>
      <c r="C169" s="119"/>
      <c r="D169" s="120"/>
    </row>
    <row r="170" spans="1:12" s="28" customFormat="1" ht="12.75" customHeight="1">
      <c r="A170" s="32"/>
      <c r="C170" s="119"/>
      <c r="D170" s="401"/>
      <c r="E170" s="401"/>
      <c r="F170" s="401"/>
      <c r="G170" s="401"/>
      <c r="H170" s="401"/>
      <c r="I170" s="401"/>
      <c r="J170" s="401"/>
      <c r="K170" s="401"/>
      <c r="L170" s="401"/>
    </row>
    <row r="171" spans="1:12" s="28" customFormat="1" ht="12.75" customHeight="1">
      <c r="A171" s="32"/>
      <c r="C171" s="119"/>
      <c r="D171" s="401"/>
      <c r="E171" s="401"/>
      <c r="F171" s="401"/>
      <c r="G171" s="401"/>
      <c r="H171" s="401"/>
      <c r="I171" s="401"/>
      <c r="J171" s="401"/>
      <c r="K171" s="401"/>
      <c r="L171" s="401"/>
    </row>
    <row r="172" spans="1:12" s="30" customFormat="1" ht="5.25" customHeight="1">
      <c r="A172" s="33"/>
    </row>
    <row r="173" spans="1:12" s="28" customFormat="1" ht="12.75" customHeight="1">
      <c r="A173" s="32">
        <f>IF(AND(G174=""),1,0)</f>
        <v>1</v>
      </c>
      <c r="C173" s="119"/>
      <c r="D173" s="120"/>
      <c r="E173" s="28">
        <v>2021</v>
      </c>
      <c r="G173" s="220"/>
      <c r="K173" s="28" t="s">
        <v>170</v>
      </c>
      <c r="L173" s="220"/>
    </row>
    <row r="174" spans="1:12" s="28" customFormat="1" ht="12.75" customHeight="1">
      <c r="A174" s="32">
        <f>IF(AND(G174="",L174=""),1,IF(AND(G174="Oui",L174=""),1,0))</f>
        <v>1</v>
      </c>
      <c r="C174" s="119"/>
      <c r="D174" s="120"/>
      <c r="E174" s="28">
        <v>2022</v>
      </c>
      <c r="G174" s="57"/>
      <c r="K174" s="28" t="s">
        <v>170</v>
      </c>
      <c r="L174" s="57"/>
    </row>
    <row r="175" spans="1:12" s="28" customFormat="1" ht="12.75" customHeight="1">
      <c r="A175" s="32"/>
      <c r="C175" s="119"/>
      <c r="D175" s="120"/>
    </row>
    <row r="176" spans="1:12" s="28" customFormat="1" ht="18" customHeight="1">
      <c r="A176" s="32"/>
      <c r="C176" s="119" t="s">
        <v>38</v>
      </c>
      <c r="D176" s="120" t="s">
        <v>201</v>
      </c>
    </row>
    <row r="177" spans="1:12" s="28" customFormat="1" ht="12.75" customHeight="1">
      <c r="A177" s="32">
        <f>IF(AND(G178=""),1,0)</f>
        <v>1</v>
      </c>
      <c r="C177" s="119"/>
      <c r="D177" s="120"/>
      <c r="E177" s="28">
        <v>2021</v>
      </c>
      <c r="G177" s="220"/>
      <c r="K177" s="28" t="s">
        <v>170</v>
      </c>
      <c r="L177" s="220"/>
    </row>
    <row r="178" spans="1:12" s="28" customFormat="1" ht="12.75" customHeight="1">
      <c r="A178" s="32">
        <f>IF(AND(G178="",L178=""),1,IF(AND(G178="Oui",L178=""),1,0))</f>
        <v>1</v>
      </c>
      <c r="C178" s="119"/>
      <c r="D178" s="120"/>
      <c r="E178" s="28">
        <v>2022</v>
      </c>
      <c r="G178" s="57"/>
      <c r="K178" s="28" t="s">
        <v>170</v>
      </c>
      <c r="L178" s="57"/>
    </row>
    <row r="179" spans="1:12" s="28" customFormat="1" ht="12.75" customHeight="1">
      <c r="A179" s="32"/>
      <c r="C179" s="119"/>
      <c r="D179" s="120"/>
    </row>
    <row r="180" spans="1:12" s="28" customFormat="1" ht="15" customHeight="1">
      <c r="A180" s="32"/>
      <c r="C180" s="119" t="s">
        <v>38</v>
      </c>
      <c r="D180" s="120" t="s">
        <v>172</v>
      </c>
    </row>
    <row r="181" spans="1:12" s="28" customFormat="1" ht="12.75" customHeight="1">
      <c r="A181" s="32">
        <f>IF(AND(G182=""),1,0)</f>
        <v>1</v>
      </c>
      <c r="C181" s="119"/>
      <c r="D181" s="120"/>
      <c r="E181" s="28">
        <v>2021</v>
      </c>
      <c r="G181" s="220"/>
      <c r="K181" s="28" t="s">
        <v>170</v>
      </c>
      <c r="L181" s="220"/>
    </row>
    <row r="182" spans="1:12" s="28" customFormat="1" ht="12.75" customHeight="1">
      <c r="A182" s="32">
        <f>IF(AND(G182="",L182=""),1,IF(AND(G182="Oui",L182=""),1,0))</f>
        <v>1</v>
      </c>
      <c r="C182" s="119"/>
      <c r="D182" s="120"/>
      <c r="E182" s="28">
        <v>2022</v>
      </c>
      <c r="G182" s="57"/>
      <c r="K182" s="28" t="s">
        <v>170</v>
      </c>
      <c r="L182" s="57"/>
    </row>
    <row r="183" spans="1:12" s="28" customFormat="1" ht="12.75" customHeight="1">
      <c r="A183" s="32"/>
    </row>
    <row r="184" spans="1:12" s="108" customFormat="1" ht="19.149999999999999" customHeight="1">
      <c r="A184" s="150"/>
      <c r="C184" s="151" t="s">
        <v>38</v>
      </c>
      <c r="D184" s="152" t="s">
        <v>205</v>
      </c>
    </row>
    <row r="185" spans="1:12" s="108" customFormat="1" ht="12.75" customHeight="1">
      <c r="A185" s="32">
        <f>IF(AND(G186=""),1,0)</f>
        <v>1</v>
      </c>
      <c r="C185" s="151"/>
      <c r="D185" s="152"/>
      <c r="E185" s="28">
        <v>2021</v>
      </c>
      <c r="G185" s="220"/>
      <c r="K185" s="108" t="s">
        <v>170</v>
      </c>
      <c r="L185" s="220"/>
    </row>
    <row r="186" spans="1:12" s="108" customFormat="1" ht="12.75" customHeight="1">
      <c r="A186" s="32">
        <f>IF(AND(G186="",L186=""),1,IF(AND(G186="Oui",L186=""),1,0))</f>
        <v>1</v>
      </c>
      <c r="C186" s="151"/>
      <c r="D186" s="152"/>
      <c r="E186" s="28">
        <v>2022</v>
      </c>
      <c r="G186" s="158"/>
      <c r="K186" s="108" t="s">
        <v>170</v>
      </c>
      <c r="L186" s="158"/>
    </row>
    <row r="187" spans="1:12" s="28" customFormat="1" ht="12.75" customHeight="1">
      <c r="A187" s="32"/>
    </row>
    <row r="188" spans="1:12" s="28" customFormat="1" ht="18.600000000000001" customHeight="1">
      <c r="A188" s="32"/>
      <c r="C188" s="119" t="s">
        <v>38</v>
      </c>
      <c r="D188" s="120" t="s">
        <v>203</v>
      </c>
    </row>
    <row r="189" spans="1:12" s="28" customFormat="1" ht="12.75" customHeight="1">
      <c r="A189" s="32"/>
      <c r="C189" s="119"/>
      <c r="D189" s="120"/>
    </row>
    <row r="190" spans="1:12" s="28" customFormat="1" ht="12.75" customHeight="1">
      <c r="A190" s="150">
        <f>IF(D190="",IF(OR(G193="Oui",),1,0),0)</f>
        <v>0</v>
      </c>
      <c r="C190" s="119"/>
      <c r="D190" s="401"/>
      <c r="E190" s="401"/>
      <c r="F190" s="401"/>
      <c r="G190" s="401"/>
      <c r="H190" s="401"/>
      <c r="I190" s="401"/>
      <c r="J190" s="401"/>
      <c r="K190" s="401"/>
      <c r="L190" s="401"/>
    </row>
    <row r="191" spans="1:12" s="28" customFormat="1" ht="6" customHeight="1">
      <c r="A191" s="150"/>
      <c r="C191" s="119"/>
      <c r="D191" s="406"/>
      <c r="E191" s="407"/>
      <c r="F191" s="407"/>
      <c r="G191" s="407"/>
      <c r="H191" s="407"/>
      <c r="I191" s="407"/>
      <c r="J191" s="407"/>
      <c r="K191" s="407"/>
      <c r="L191" s="407"/>
    </row>
    <row r="192" spans="1:12" s="28" customFormat="1" ht="12.75" customHeight="1">
      <c r="A192" s="32">
        <f>IF(AND(G193=""),1,0)</f>
        <v>1</v>
      </c>
      <c r="C192" s="119"/>
      <c r="D192" s="120"/>
      <c r="E192" s="28">
        <v>2021</v>
      </c>
      <c r="G192" s="220"/>
      <c r="K192" s="28" t="s">
        <v>170</v>
      </c>
      <c r="L192" s="220"/>
    </row>
    <row r="193" spans="1:12" s="28" customFormat="1" ht="12.75" customHeight="1">
      <c r="A193" s="32">
        <f>IF(AND(G193="",L193=""),1,IF(AND(G193="Oui",L193=""),1,0))</f>
        <v>1</v>
      </c>
      <c r="C193" s="119"/>
      <c r="D193" s="120"/>
      <c r="E193" s="28">
        <v>2022</v>
      </c>
      <c r="G193" s="57"/>
      <c r="K193" s="28" t="s">
        <v>170</v>
      </c>
      <c r="L193" s="57"/>
    </row>
    <row r="194" spans="1:12" s="28" customFormat="1" ht="12.75" customHeight="1">
      <c r="A194" s="32"/>
    </row>
    <row r="195" spans="1:12" s="108" customFormat="1">
      <c r="A195" s="150"/>
      <c r="C195" s="151" t="s">
        <v>38</v>
      </c>
      <c r="D195" s="152" t="s">
        <v>206</v>
      </c>
    </row>
    <row r="196" spans="1:12" s="108" customFormat="1" ht="7.5" customHeight="1">
      <c r="A196" s="150"/>
      <c r="C196" s="151"/>
      <c r="D196" s="152"/>
    </row>
    <row r="197" spans="1:12" s="108" customFormat="1">
      <c r="A197" s="150">
        <f>IF(D197="",IF(OR(G200="Oui",),1,0),0)</f>
        <v>0</v>
      </c>
      <c r="C197" s="151"/>
      <c r="D197" s="401"/>
      <c r="E197" s="401"/>
      <c r="F197" s="401"/>
      <c r="G197" s="401"/>
      <c r="H197" s="401"/>
      <c r="I197" s="401"/>
      <c r="J197" s="401"/>
      <c r="K197" s="401"/>
      <c r="L197" s="401"/>
    </row>
    <row r="198" spans="1:12" s="108" customFormat="1" ht="7.5" customHeight="1">
      <c r="A198" s="150">
        <f>IF(AND(G200=""),1,0)</f>
        <v>1</v>
      </c>
      <c r="C198" s="151"/>
      <c r="D198" s="152"/>
    </row>
    <row r="199" spans="1:12" s="28" customFormat="1" ht="12.75" customHeight="1">
      <c r="A199" s="32">
        <v>1</v>
      </c>
      <c r="C199" s="119"/>
      <c r="D199" s="120"/>
      <c r="E199" s="28">
        <v>2021</v>
      </c>
      <c r="G199" s="220"/>
      <c r="K199" s="28" t="s">
        <v>170</v>
      </c>
      <c r="L199" s="220"/>
    </row>
    <row r="200" spans="1:12" s="108" customFormat="1">
      <c r="A200" s="150">
        <f>IF(AND(G200="",L200=""),1,IF(AND(G200="Oui",L200=""),1,0))</f>
        <v>1</v>
      </c>
      <c r="C200" s="151"/>
      <c r="D200" s="152"/>
      <c r="E200" s="28">
        <v>2022</v>
      </c>
      <c r="G200" s="158"/>
      <c r="K200" s="108" t="s">
        <v>170</v>
      </c>
      <c r="L200" s="158"/>
    </row>
    <row r="201" spans="1:12" customFormat="1">
      <c r="A201" s="36"/>
      <c r="B201" s="2" t="s">
        <v>1</v>
      </c>
      <c r="C201" s="2" t="s">
        <v>18</v>
      </c>
    </row>
    <row r="202" spans="1:12" s="28" customFormat="1" ht="3.75" customHeight="1">
      <c r="A202" s="32"/>
    </row>
    <row r="203" spans="1:12" s="30" customFormat="1" ht="12.75" customHeight="1">
      <c r="A203" s="33"/>
      <c r="C203" s="396"/>
      <c r="D203" s="396"/>
      <c r="E203" s="396"/>
      <c r="F203" s="396"/>
      <c r="G203" s="396"/>
      <c r="H203" s="396"/>
      <c r="I203" s="396"/>
      <c r="J203" s="396"/>
      <c r="K203" s="396"/>
      <c r="L203" s="396"/>
    </row>
    <row r="204" spans="1:12" s="30" customFormat="1">
      <c r="A204" s="33"/>
      <c r="C204" s="396"/>
      <c r="D204" s="396"/>
      <c r="E204" s="396"/>
      <c r="F204" s="396"/>
      <c r="G204" s="396"/>
      <c r="H204" s="396"/>
      <c r="I204" s="396"/>
      <c r="J204" s="396"/>
      <c r="K204" s="396"/>
      <c r="L204" s="396"/>
    </row>
    <row r="205" spans="1:12" s="30" customFormat="1">
      <c r="A205" s="33"/>
      <c r="C205" s="396"/>
      <c r="D205" s="396"/>
      <c r="E205" s="396"/>
      <c r="F205" s="396"/>
      <c r="G205" s="396"/>
      <c r="H205" s="396"/>
      <c r="I205" s="396"/>
      <c r="J205" s="396"/>
      <c r="K205" s="396"/>
      <c r="L205" s="396"/>
    </row>
    <row r="206" spans="1:12" s="30" customFormat="1">
      <c r="A206" s="33"/>
      <c r="C206" s="396"/>
      <c r="D206" s="396"/>
      <c r="E206" s="396"/>
      <c r="F206" s="396"/>
      <c r="G206" s="396"/>
      <c r="H206" s="396"/>
      <c r="I206" s="396"/>
      <c r="J206" s="396"/>
      <c r="K206" s="396"/>
      <c r="L206" s="396"/>
    </row>
    <row r="207" spans="1:12" s="30" customFormat="1">
      <c r="A207" s="33"/>
      <c r="C207" s="396"/>
      <c r="D207" s="396"/>
      <c r="E207" s="396"/>
      <c r="F207" s="396"/>
      <c r="G207" s="396"/>
      <c r="H207" s="396"/>
      <c r="I207" s="396"/>
      <c r="J207" s="396"/>
      <c r="K207" s="396"/>
      <c r="L207" s="396"/>
    </row>
    <row r="208" spans="1:12" s="30" customFormat="1">
      <c r="A208" s="33"/>
      <c r="C208" s="396"/>
      <c r="D208" s="396"/>
      <c r="E208" s="396"/>
      <c r="F208" s="396"/>
      <c r="G208" s="396"/>
      <c r="H208" s="396"/>
      <c r="I208" s="396"/>
      <c r="J208" s="396"/>
      <c r="K208" s="396"/>
      <c r="L208" s="396"/>
    </row>
    <row r="209" spans="1:12" customFormat="1" ht="12.75">
      <c r="A209" s="36"/>
    </row>
    <row r="210" spans="1:12" customFormat="1" ht="12.75">
      <c r="A210" s="36"/>
    </row>
    <row r="211" spans="1:12" s="30" customFormat="1">
      <c r="A211" s="33"/>
      <c r="C211" s="34"/>
      <c r="D211" s="34"/>
      <c r="E211" s="34"/>
      <c r="F211" s="34"/>
      <c r="G211" s="34"/>
      <c r="H211" s="34"/>
      <c r="I211" s="34"/>
      <c r="J211" s="34"/>
      <c r="K211" s="34"/>
      <c r="L211" s="34"/>
    </row>
    <row r="212" spans="1:12" customFormat="1" ht="16.5">
      <c r="A212" s="36"/>
      <c r="B212" s="1"/>
    </row>
    <row r="213" spans="1:12" customFormat="1">
      <c r="A213" s="36"/>
      <c r="B213" s="2"/>
    </row>
    <row r="214" spans="1:12" customFormat="1">
      <c r="A214" s="36"/>
      <c r="B214" s="2"/>
    </row>
    <row r="215" spans="1:12" customFormat="1">
      <c r="A215" s="36"/>
      <c r="B215" s="2"/>
    </row>
    <row r="216" spans="1:12" customFormat="1" ht="12.75">
      <c r="A216" s="36"/>
    </row>
    <row r="217" spans="1:12" customFormat="1">
      <c r="A217" s="36"/>
      <c r="B217" s="2"/>
    </row>
    <row r="218" spans="1:12" customFormat="1">
      <c r="A218" s="36"/>
      <c r="B218" s="2"/>
    </row>
    <row r="219" spans="1:12" customFormat="1">
      <c r="A219" s="36"/>
      <c r="B219" s="2"/>
    </row>
    <row r="220" spans="1:12" customFormat="1">
      <c r="A220" s="36"/>
      <c r="B220" s="2"/>
    </row>
    <row r="221" spans="1:12" customFormat="1" ht="12.75">
      <c r="A221" s="36"/>
    </row>
    <row r="222" spans="1:12" customFormat="1">
      <c r="A222" s="36"/>
      <c r="B222" s="2"/>
    </row>
    <row r="223" spans="1:12" customFormat="1">
      <c r="A223" s="36"/>
      <c r="B223" s="2"/>
    </row>
    <row r="224" spans="1:12" customFormat="1" ht="12.75">
      <c r="A224" s="36"/>
    </row>
    <row r="225" spans="1:16" customFormat="1">
      <c r="A225" s="36"/>
      <c r="B225" s="2"/>
    </row>
    <row r="226" spans="1:16" customFormat="1">
      <c r="A226" s="36"/>
      <c r="B226" s="2"/>
    </row>
    <row r="227" spans="1:16" customFormat="1">
      <c r="A227" s="36"/>
      <c r="B227" s="2"/>
    </row>
    <row r="228" spans="1:16" customFormat="1">
      <c r="A228" s="36"/>
      <c r="B228" s="2"/>
    </row>
    <row r="229" spans="1:16" customFormat="1">
      <c r="A229" s="36"/>
      <c r="B229" s="2"/>
    </row>
    <row r="230" spans="1:16" customFormat="1" ht="12.75">
      <c r="A230" s="36"/>
    </row>
    <row r="231" spans="1:16" customFormat="1" ht="14.25">
      <c r="A231" s="36"/>
      <c r="B231" s="55"/>
    </row>
    <row r="232" spans="1:16" customFormat="1" ht="14.25">
      <c r="A232" s="36"/>
      <c r="B232" s="55"/>
    </row>
    <row r="233" spans="1:16" customFormat="1" ht="14.25">
      <c r="A233" s="36"/>
      <c r="B233" s="55"/>
    </row>
    <row r="234" spans="1:16" customFormat="1" ht="14.25">
      <c r="A234" s="36"/>
      <c r="B234" s="55"/>
    </row>
    <row r="235" spans="1:16" customFormat="1" ht="14.25">
      <c r="A235" s="36"/>
      <c r="B235" s="55"/>
    </row>
    <row r="236" spans="1:16" customFormat="1" ht="14.25">
      <c r="A236" s="36"/>
      <c r="B236" s="55"/>
    </row>
    <row r="237" spans="1:16" customFormat="1" ht="14.25">
      <c r="A237" s="36"/>
      <c r="B237" s="55"/>
    </row>
    <row r="238" spans="1:16" customFormat="1">
      <c r="A238" s="36"/>
      <c r="B238" s="55"/>
      <c r="P238" s="4"/>
    </row>
    <row r="239" spans="1:16" customFormat="1">
      <c r="A239" s="36"/>
      <c r="B239" s="55"/>
      <c r="P239" s="4"/>
    </row>
    <row r="240" spans="1:16" customFormat="1">
      <c r="A240" s="36"/>
      <c r="B240" s="55"/>
      <c r="P240" s="4"/>
    </row>
    <row r="241" spans="1:16" customFormat="1">
      <c r="A241" s="36"/>
      <c r="B241" s="55"/>
      <c r="P241" s="4"/>
    </row>
    <row r="242" spans="1:16" customFormat="1" ht="16.5">
      <c r="A242" s="36"/>
      <c r="B242" s="1"/>
      <c r="P242" s="4"/>
    </row>
    <row r="243" spans="1:16" customFormat="1">
      <c r="A243" s="36"/>
      <c r="B243" s="2"/>
    </row>
    <row r="244" spans="1:16" customFormat="1">
      <c r="A244" s="36"/>
      <c r="B244" s="2"/>
    </row>
    <row r="245" spans="1:16" customFormat="1" ht="4.5" customHeight="1">
      <c r="A245" s="36"/>
    </row>
    <row r="246" spans="1:16" customFormat="1">
      <c r="A246" s="36"/>
      <c r="B246" s="2"/>
    </row>
    <row r="247" spans="1:16" customFormat="1">
      <c r="A247" s="36"/>
      <c r="B247" s="2"/>
    </row>
    <row r="248" spans="1:16" customFormat="1">
      <c r="A248" s="36"/>
      <c r="B248" s="2"/>
    </row>
    <row r="249" spans="1:16" customFormat="1">
      <c r="A249" s="36"/>
      <c r="B249" s="2"/>
    </row>
    <row r="250" spans="1:16" customFormat="1" ht="6.75" customHeight="1">
      <c r="A250" s="36"/>
    </row>
    <row r="251" spans="1:16" customFormat="1">
      <c r="A251" s="36"/>
      <c r="B251" s="2"/>
    </row>
    <row r="252" spans="1:16" customFormat="1">
      <c r="A252" s="36"/>
      <c r="B252" s="2"/>
    </row>
    <row r="253" spans="1:16" customFormat="1">
      <c r="A253" s="36"/>
      <c r="B253" s="2"/>
    </row>
    <row r="254" spans="1:16" customFormat="1" ht="6" customHeight="1">
      <c r="A254" s="36"/>
    </row>
    <row r="255" spans="1:16" customFormat="1">
      <c r="A255" s="36"/>
      <c r="B255" s="2"/>
    </row>
    <row r="256" spans="1:16" customFormat="1">
      <c r="A256" s="36"/>
      <c r="B256" s="2"/>
    </row>
  </sheetData>
  <sheetProtection algorithmName="SHA-512" hashValue="zoK21IM3NESKA0fyYd/6LrUltdzC9zoJYdZ3f7FyJXm2XZkvOCWJnkWmwIuKbOl/3VxaFUu8Xz5cjjjJ8f7EXQ==" saltValue="UQOzpg2OqRb9+p2EVG7N/Q==" spinCount="100000" sheet="1" selectLockedCells="1"/>
  <mergeCells count="42">
    <mergeCell ref="F23:L23"/>
    <mergeCell ref="D191:L191"/>
    <mergeCell ref="H107:J107"/>
    <mergeCell ref="D171:L171"/>
    <mergeCell ref="F35:L35"/>
    <mergeCell ref="F37:L37"/>
    <mergeCell ref="G106:J106"/>
    <mergeCell ref="H108:J108"/>
    <mergeCell ref="G105:J105"/>
    <mergeCell ref="H109:J109"/>
    <mergeCell ref="K1:L1"/>
    <mergeCell ref="K2:L2"/>
    <mergeCell ref="K3:L3"/>
    <mergeCell ref="K10:L10"/>
    <mergeCell ref="D190:L190"/>
    <mergeCell ref="F25:L25"/>
    <mergeCell ref="F71:G71"/>
    <mergeCell ref="F64:L64"/>
    <mergeCell ref="F77:L77"/>
    <mergeCell ref="D170:L170"/>
    <mergeCell ref="F31:L31"/>
    <mergeCell ref="F33:L33"/>
    <mergeCell ref="F29:L29"/>
    <mergeCell ref="H104:J104"/>
    <mergeCell ref="F17:L17"/>
    <mergeCell ref="F21:G21"/>
    <mergeCell ref="C203:L208"/>
    <mergeCell ref="F39:L39"/>
    <mergeCell ref="G132:J132"/>
    <mergeCell ref="F79:L79"/>
    <mergeCell ref="F81:L81"/>
    <mergeCell ref="F47:L47"/>
    <mergeCell ref="F49:L49"/>
    <mergeCell ref="F53:L53"/>
    <mergeCell ref="C153:F153"/>
    <mergeCell ref="C144:L150"/>
    <mergeCell ref="F73:L73"/>
    <mergeCell ref="F75:L75"/>
    <mergeCell ref="F55:G55"/>
    <mergeCell ref="G60:L60"/>
    <mergeCell ref="C90:L96"/>
    <mergeCell ref="D197:L197"/>
  </mergeCells>
  <conditionalFormatting sqref="C144:L150">
    <cfRule type="expression" dxfId="85" priority="201">
      <formula>$A144=1</formula>
    </cfRule>
  </conditionalFormatting>
  <conditionalFormatting sqref="C90:L96">
    <cfRule type="expression" dxfId="84" priority="178">
      <formula>$A$90=1</formula>
    </cfRule>
  </conditionalFormatting>
  <conditionalFormatting sqref="F77:L77">
    <cfRule type="expression" dxfId="83" priority="176">
      <formula>$A77=1</formula>
    </cfRule>
  </conditionalFormatting>
  <conditionalFormatting sqref="F79:L79">
    <cfRule type="expression" dxfId="82" priority="172">
      <formula>$A79=1</formula>
    </cfRule>
  </conditionalFormatting>
  <conditionalFormatting sqref="F81:L81">
    <cfRule type="expression" dxfId="81" priority="171">
      <formula>$A81=1</formula>
    </cfRule>
  </conditionalFormatting>
  <conditionalFormatting sqref="G60:L60">
    <cfRule type="expression" dxfId="80" priority="169">
      <formula>$A60=1</formula>
    </cfRule>
  </conditionalFormatting>
  <conditionalFormatting sqref="F53:L53">
    <cfRule type="expression" dxfId="79" priority="168">
      <formula>$A53=1</formula>
    </cfRule>
  </conditionalFormatting>
  <conditionalFormatting sqref="F49:L49">
    <cfRule type="expression" dxfId="78" priority="167">
      <formula>$A49=1</formula>
    </cfRule>
  </conditionalFormatting>
  <conditionalFormatting sqref="F47:L47">
    <cfRule type="expression" dxfId="77" priority="166">
      <formula>$A47=1</formula>
    </cfRule>
  </conditionalFormatting>
  <conditionalFormatting sqref="F37:L37">
    <cfRule type="expression" dxfId="76" priority="165">
      <formula>$A37=1</formula>
    </cfRule>
  </conditionalFormatting>
  <conditionalFormatting sqref="F35:L35">
    <cfRule type="expression" dxfId="75" priority="164">
      <formula>$A35=1</formula>
    </cfRule>
  </conditionalFormatting>
  <conditionalFormatting sqref="F33:L33">
    <cfRule type="expression" dxfId="74" priority="163">
      <formula>$A33=1</formula>
    </cfRule>
  </conditionalFormatting>
  <conditionalFormatting sqref="F31:L31">
    <cfRule type="expression" dxfId="73" priority="162">
      <formula>$A31=1</formula>
    </cfRule>
  </conditionalFormatting>
  <conditionalFormatting sqref="F29:L29">
    <cfRule type="expression" dxfId="72" priority="161">
      <formula>$A29=1</formula>
    </cfRule>
  </conditionalFormatting>
  <conditionalFormatting sqref="G41">
    <cfRule type="expression" dxfId="71" priority="160">
      <formula>$A$41=1</formula>
    </cfRule>
  </conditionalFormatting>
  <conditionalFormatting sqref="L41">
    <cfRule type="expression" dxfId="70" priority="159">
      <formula>$A$42=1</formula>
    </cfRule>
  </conditionalFormatting>
  <conditionalFormatting sqref="F55:G55">
    <cfRule type="expression" dxfId="69" priority="157">
      <formula>$A$55=1</formula>
    </cfRule>
  </conditionalFormatting>
  <conditionalFormatting sqref="L131">
    <cfRule type="expression" dxfId="68" priority="155">
      <formula>$A131=0</formula>
    </cfRule>
    <cfRule type="expression" dxfId="67" priority="156">
      <formula>$A131=1</formula>
    </cfRule>
  </conditionalFormatting>
  <conditionalFormatting sqref="L134">
    <cfRule type="expression" dxfId="66" priority="153">
      <formula>$A134=0</formula>
    </cfRule>
    <cfRule type="expression" dxfId="65" priority="154">
      <formula>$A134=1</formula>
    </cfRule>
  </conditionalFormatting>
  <conditionalFormatting sqref="L125">
    <cfRule type="expression" dxfId="64" priority="140">
      <formula>$A125=0</formula>
    </cfRule>
    <cfRule type="expression" dxfId="63" priority="141">
      <formula>$A125=1</formula>
    </cfRule>
  </conditionalFormatting>
  <conditionalFormatting sqref="G132:J132">
    <cfRule type="expression" dxfId="62" priority="143">
      <formula>$A$128=0</formula>
    </cfRule>
    <cfRule type="expression" dxfId="61" priority="144">
      <formula>$A$128=1</formula>
    </cfRule>
  </conditionalFormatting>
  <conditionalFormatting sqref="L123">
    <cfRule type="expression" dxfId="60" priority="142">
      <formula>$A123=1</formula>
    </cfRule>
  </conditionalFormatting>
  <conditionalFormatting sqref="L114">
    <cfRule type="expression" dxfId="59" priority="119">
      <formula>$A114=1</formula>
    </cfRule>
  </conditionalFormatting>
  <conditionalFormatting sqref="L116">
    <cfRule type="expression" dxfId="58" priority="117">
      <formula>$A116=0</formula>
    </cfRule>
    <cfRule type="expression" dxfId="57" priority="118">
      <formula>$A116=1</formula>
    </cfRule>
  </conditionalFormatting>
  <conditionalFormatting sqref="F17:L17">
    <cfRule type="expression" dxfId="56" priority="112">
      <formula>$A17=1</formula>
    </cfRule>
  </conditionalFormatting>
  <conditionalFormatting sqref="F73:L75">
    <cfRule type="expression" dxfId="55" priority="107">
      <formula>$A73=1</formula>
    </cfRule>
  </conditionalFormatting>
  <conditionalFormatting sqref="F71:G71">
    <cfRule type="expression" dxfId="54" priority="106">
      <formula>$A$71=1</formula>
    </cfRule>
  </conditionalFormatting>
  <conditionalFormatting sqref="G162">
    <cfRule type="expression" dxfId="53" priority="98">
      <formula>$A$161=1</formula>
    </cfRule>
  </conditionalFormatting>
  <conditionalFormatting sqref="L166">
    <cfRule type="expression" dxfId="52" priority="93">
      <formula>$A$166=1</formula>
    </cfRule>
  </conditionalFormatting>
  <conditionalFormatting sqref="G166">
    <cfRule type="expression" dxfId="51" priority="94">
      <formula>$A$165=1</formula>
    </cfRule>
  </conditionalFormatting>
  <conditionalFormatting sqref="L174">
    <cfRule type="expression" dxfId="50" priority="89">
      <formula>$A$174=1</formula>
    </cfRule>
  </conditionalFormatting>
  <conditionalFormatting sqref="G174">
    <cfRule type="expression" dxfId="49" priority="90">
      <formula>$A$173=1</formula>
    </cfRule>
  </conditionalFormatting>
  <conditionalFormatting sqref="L178">
    <cfRule type="expression" dxfId="48" priority="85">
      <formula>$A$178=1</formula>
    </cfRule>
  </conditionalFormatting>
  <conditionalFormatting sqref="G178">
    <cfRule type="expression" dxfId="47" priority="86">
      <formula>$A$177=1</formula>
    </cfRule>
  </conditionalFormatting>
  <conditionalFormatting sqref="L182">
    <cfRule type="expression" dxfId="46" priority="81">
      <formula>$A$182=1</formula>
    </cfRule>
  </conditionalFormatting>
  <conditionalFormatting sqref="G182">
    <cfRule type="expression" dxfId="45" priority="82">
      <formula>$A$181=1</formula>
    </cfRule>
  </conditionalFormatting>
  <conditionalFormatting sqref="L193">
    <cfRule type="expression" dxfId="44" priority="77">
      <formula>$A$193=1</formula>
    </cfRule>
  </conditionalFormatting>
  <conditionalFormatting sqref="G193">
    <cfRule type="expression" dxfId="43" priority="78">
      <formula>$A$192=1</formula>
    </cfRule>
  </conditionalFormatting>
  <conditionalFormatting sqref="D190:L190 D191">
    <cfRule type="expression" dxfId="42" priority="74">
      <formula>$A$190=1</formula>
    </cfRule>
  </conditionalFormatting>
  <conditionalFormatting sqref="F24:L26">
    <cfRule type="expression" dxfId="41" priority="64">
      <formula>$A24=1</formula>
    </cfRule>
  </conditionalFormatting>
  <conditionalFormatting sqref="F21:G21">
    <cfRule type="expression" dxfId="40" priority="63">
      <formula>$A$71=1</formula>
    </cfRule>
  </conditionalFormatting>
  <conditionalFormatting sqref="F23:L23">
    <cfRule type="expression" dxfId="39" priority="62">
      <formula>$A23=1</formula>
    </cfRule>
  </conditionalFormatting>
  <conditionalFormatting sqref="L43">
    <cfRule type="expression" dxfId="38" priority="52">
      <formula>$A43=0</formula>
    </cfRule>
    <cfRule type="expression" dxfId="37" priority="53">
      <formula>$A43=1</formula>
    </cfRule>
  </conditionalFormatting>
  <conditionalFormatting sqref="K104">
    <cfRule type="expression" dxfId="36" priority="60">
      <formula>$A104=1</formula>
    </cfRule>
  </conditionalFormatting>
  <conditionalFormatting sqref="D170:L171">
    <cfRule type="expression" dxfId="35" priority="51">
      <formula>$A$190=1</formula>
    </cfRule>
  </conditionalFormatting>
  <conditionalFormatting sqref="L186">
    <cfRule type="expression" dxfId="34" priority="49">
      <formula>$A$186=1</formula>
    </cfRule>
  </conditionalFormatting>
  <conditionalFormatting sqref="G186">
    <cfRule type="expression" dxfId="33" priority="50">
      <formula>$A$186=1</formula>
    </cfRule>
  </conditionalFormatting>
  <conditionalFormatting sqref="L200">
    <cfRule type="expression" dxfId="32" priority="47">
      <formula>$A$200=1</formula>
    </cfRule>
  </conditionalFormatting>
  <conditionalFormatting sqref="G200">
    <cfRule type="expression" dxfId="31" priority="48">
      <formula>$A$198=1</formula>
    </cfRule>
  </conditionalFormatting>
  <conditionalFormatting sqref="D197:L197">
    <cfRule type="expression" dxfId="30" priority="46">
      <formula>$A$197=1</formula>
    </cfRule>
  </conditionalFormatting>
  <conditionalFormatting sqref="L86">
    <cfRule type="expression" dxfId="29" priority="42">
      <formula>$A86=1</formula>
    </cfRule>
  </conditionalFormatting>
  <conditionalFormatting sqref="L162">
    <cfRule type="expression" dxfId="28" priority="43">
      <formula>$A$166=1</formula>
    </cfRule>
  </conditionalFormatting>
  <conditionalFormatting sqref="L118">
    <cfRule type="expression" dxfId="27" priority="38">
      <formula>$A118=1</formula>
    </cfRule>
  </conditionalFormatting>
  <conditionalFormatting sqref="L127">
    <cfRule type="expression" dxfId="26" priority="37">
      <formula>$A127=1</formula>
    </cfRule>
  </conditionalFormatting>
  <conditionalFormatting sqref="L136">
    <cfRule type="expression" dxfId="25" priority="36">
      <formula>$A136=1</formula>
    </cfRule>
  </conditionalFormatting>
  <conditionalFormatting sqref="G161">
    <cfRule type="expression" dxfId="24" priority="35">
      <formula>$A$161=1</formula>
    </cfRule>
  </conditionalFormatting>
  <conditionalFormatting sqref="L161">
    <cfRule type="expression" dxfId="23" priority="34">
      <formula>$A$166=1</formula>
    </cfRule>
  </conditionalFormatting>
  <conditionalFormatting sqref="G165">
    <cfRule type="expression" dxfId="22" priority="33">
      <formula>$A$165=1</formula>
    </cfRule>
  </conditionalFormatting>
  <conditionalFormatting sqref="L165">
    <cfRule type="expression" dxfId="21" priority="32">
      <formula>$A$166=1</formula>
    </cfRule>
  </conditionalFormatting>
  <conditionalFormatting sqref="G173">
    <cfRule type="expression" dxfId="20" priority="31">
      <formula>$A$173=1</formula>
    </cfRule>
  </conditionalFormatting>
  <conditionalFormatting sqref="L173">
    <cfRule type="expression" dxfId="19" priority="30">
      <formula>$A$174=1</formula>
    </cfRule>
  </conditionalFormatting>
  <conditionalFormatting sqref="G177">
    <cfRule type="expression" dxfId="18" priority="29">
      <formula>$A$177=1</formula>
    </cfRule>
  </conditionalFormatting>
  <conditionalFormatting sqref="L177">
    <cfRule type="expression" dxfId="17" priority="28">
      <formula>$A$178=1</formula>
    </cfRule>
  </conditionalFormatting>
  <conditionalFormatting sqref="G181">
    <cfRule type="expression" dxfId="16" priority="27">
      <formula>$A$181=1</formula>
    </cfRule>
  </conditionalFormatting>
  <conditionalFormatting sqref="L181">
    <cfRule type="expression" dxfId="15" priority="26">
      <formula>$A$182=1</formula>
    </cfRule>
  </conditionalFormatting>
  <conditionalFormatting sqref="G185">
    <cfRule type="expression" dxfId="14" priority="25">
      <formula>$A$186=1</formula>
    </cfRule>
  </conditionalFormatting>
  <conditionalFormatting sqref="L185">
    <cfRule type="expression" dxfId="13" priority="24">
      <formula>$A$186=1</formula>
    </cfRule>
  </conditionalFormatting>
  <conditionalFormatting sqref="L192">
    <cfRule type="expression" dxfId="12" priority="22">
      <formula>$A$193=1</formula>
    </cfRule>
  </conditionalFormatting>
  <conditionalFormatting sqref="G192">
    <cfRule type="expression" dxfId="11" priority="23">
      <formula>$A$192=1</formula>
    </cfRule>
  </conditionalFormatting>
  <conditionalFormatting sqref="L199">
    <cfRule type="expression" dxfId="10" priority="20">
      <formula>$A$193=1</formula>
    </cfRule>
  </conditionalFormatting>
  <conditionalFormatting sqref="G199">
    <cfRule type="expression" dxfId="9" priority="19">
      <formula>$A$198=1</formula>
    </cfRule>
  </conditionalFormatting>
  <conditionalFormatting sqref="F66">
    <cfRule type="expression" dxfId="8" priority="12">
      <formula>$A$42=1</formula>
    </cfRule>
  </conditionalFormatting>
  <dataValidations count="12">
    <dataValidation type="custom" allowBlank="1" showInputMessage="1" showErrorMessage="1" errorTitle="IBAN" error="IBAN non valable_x000a_doit comporter 19 caractères _x000a_saisir sans espace et commencer par CH" sqref="I55:L55" xr:uid="{00000000-0002-0000-0100-000000000000}">
      <formula1>AND(LEN(I55)=19,OR(LEFT(I55,2)="CH",LEFT(I55,2)="Ch",LEFT(I55,2)="ch"))</formula1>
    </dataValidation>
    <dataValidation type="list" allowBlank="1" showInputMessage="1" showErrorMessage="1" error="Veuillez choisir une des options à l'aide du menu déroulant - petite fléche sur la droite de la cellule._x000a_Pour cela appuyer sur Annuler" sqref="L114:L116 L123:L125 L131 L133:L134 L41 G161:G162 G181:G182 G165:G166 G173:G174 G177:G178 G192:G193 G199:G200 G185:G186 F66 K104:K110" xr:uid="{00000000-0002-0000-0100-000001000000}">
      <formula1>"Oui,Non"</formula1>
    </dataValidation>
    <dataValidation type="list" allowBlank="1" showInputMessage="1" showErrorMessage="1" error="Veuillez choisir une des options à l'aide du menu déroulant - petite fléche sur la droite de la cellule._x000a_Pour cela appuyer sur Annuler" sqref="G41" xr:uid="{00000000-0002-0000-0100-000002000000}">
      <formula1>"Association, Fondation, Coopérative, SA, Sàrl, Société en commandite, Autre"</formula1>
    </dataValidation>
    <dataValidation type="decimal" operator="greaterThanOrEqual" allowBlank="1" showInputMessage="1" showErrorMessage="1" errorTitle="Montant" error="Doit être supérieur ou égal à zéro" sqref="L152:L153" xr:uid="{00000000-0002-0000-0100-000003000000}">
      <formula1>0</formula1>
    </dataValidation>
    <dataValidation type="date" allowBlank="1" showInputMessage="1" showErrorMessage="1" errorTitle="Date" error="Date de la demande doit être_x000a_- postérieure au 21 mars 2020_x000a_- antérieure au 20 mai 2020" sqref="L43" xr:uid="{00000000-0002-0000-0100-000004000000}">
      <formula1>1</formula1>
      <formula2>44927</formula2>
    </dataValidation>
    <dataValidation type="custom" allowBlank="1" showInputMessage="1" showErrorMessage="1" errorTitle="IBAN" error="IBAN non valable_x000a_doit comporter 21 caractères _x000a_saisir sans espace et commencer par CH" sqref="F55:G55" xr:uid="{00000000-0002-0000-0100-000005000000}">
      <formula1>AND(LEN(F55)=21,OR(LEFT(F55,2)="CH",LEFT(F55,2)="Ch",LEFT(F55,2)="ch"))</formula1>
    </dataValidation>
    <dataValidation type="list" allowBlank="1" showInputMessage="1" showErrorMessage="1" error="Veuillez choisir une des options à l'aide du menu déroulant - petite fléche sur la droite de la cellule._x000a_Pour cela appuyer sur Annuler" sqref="F71:G71 F21:G21" xr:uid="{00000000-0002-0000-0100-000006000000}">
      <formula1>"Madame,Monsieur,Autre"</formula1>
    </dataValidation>
    <dataValidation type="list" allowBlank="1" showInputMessage="1" showErrorMessage="1" sqref="L12" xr:uid="{00000000-0002-0000-0100-000007000000}">
      <formula1>"Oui,Non,En attente"</formula1>
    </dataValidation>
    <dataValidation type="list" allowBlank="1" showInputMessage="1" showErrorMessage="1" sqref="G60:L60" xr:uid="{00000000-0002-0000-0100-000008000000}">
      <formula1>"Banque Cantonale de Genève,PostFinance,UBS,Crédit Suisse, Raiffeisen, Banque Cantonale Vaudoise, Banque Cantonale du Valais, Banque Alternative, Banque Clerc, Banque Migros, Banque WIR, Banque Cantonale de Fribourg, Autre "</formula1>
    </dataValidation>
    <dataValidation type="list" allowBlank="1" showInputMessage="1" showErrorMessage="1" error="Veuillez choisir une des options à l'aide du menu déroulant - petite fléche sur la droite de la cellule._x000a_Pour cela appuyer sur Annuler" sqref="L86" xr:uid="{00000000-0002-0000-0100-000009000000}">
      <formula1>"Théâtre,Danse,Pluridisciplinaire,Performance,Musique classique,Musique contemporaine,Musiques actuelles,Design,Cinéma,Arts visuels,Littérature,Musées,Enseignement"</formula1>
    </dataValidation>
    <dataValidation type="list" allowBlank="1" showInputMessage="1" showErrorMessage="1" error="Veuillez choisir une des options à l'aide du menu déroulant - petite fléche sur la droite de la cellule._x000a_Pour cela appuyer sur Annuler" sqref="L118 L127 L136" xr:uid="{00000000-0002-0000-0100-00000A000000}">
      <formula1>"acceptée,refusée,en cours"</formula1>
    </dataValidation>
    <dataValidation type="whole" allowBlank="1" showInputMessage="1" showErrorMessage="1" prompt="Chiffre entre 1000 et 5999" sqref="L104:L110" xr:uid="{00000000-0002-0000-0100-00000B000000}">
      <formula1>1</formula1>
      <formula2>5999</formula2>
    </dataValidation>
  </dataValidations>
  <hyperlinks>
    <hyperlink ref="C153:F153" location="'Calcul Dommage'!A1" display="=&gt; Calcul Dommage" xr:uid="{00000000-0004-0000-0100-000000000000}"/>
    <hyperlink ref="K1:L1" location="'Marche à suivre'!A1" display="Aller à la Marche à suivre" xr:uid="{00000000-0004-0000-0100-000001000000}"/>
    <hyperlink ref="K2" location="Attestation!A1" display="Aller à l'Attestation" xr:uid="{00000000-0004-0000-0100-000002000000}"/>
  </hyperlinks>
  <pageMargins left="0.70866141732283472" right="0.70866141732283472" top="0.74803149606299213" bottom="0.74803149606299213" header="0.31496062992125984" footer="0.31496062992125984"/>
  <pageSetup paperSize="9" scale="81" fitToHeight="0" orientation="portrait" r:id="rId1"/>
  <headerFooter>
    <oddFooter>&amp;L&amp;F&amp;C&amp;A&amp;R&amp;P/&amp;N</oddFooter>
  </headerFooter>
  <rowBreaks count="1" manualBreakCount="1">
    <brk id="137"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
    <tabColor rgb="FFFF0000"/>
  </sheetPr>
  <dimension ref="A1:DG7"/>
  <sheetViews>
    <sheetView topLeftCell="R1" workbookViewId="0">
      <selection activeCell="Y5" sqref="Y5"/>
    </sheetView>
  </sheetViews>
  <sheetFormatPr baseColWidth="10" defaultColWidth="9.140625" defaultRowHeight="15"/>
  <cols>
    <col min="1" max="2" width="9.140625" style="122"/>
    <col min="3" max="3" width="13.7109375" style="122" bestFit="1" customWidth="1"/>
    <col min="4" max="4" width="30.5703125" style="122" bestFit="1" customWidth="1"/>
    <col min="5" max="8" width="30.5703125" style="122" customWidth="1"/>
    <col min="9" max="9" width="9.5703125" style="122" bestFit="1" customWidth="1"/>
    <col min="10" max="10" width="13.5703125" style="122" bestFit="1" customWidth="1"/>
    <col min="11" max="11" width="5.85546875" style="122" bestFit="1" customWidth="1"/>
    <col min="12" max="12" width="12.28515625" style="122" bestFit="1" customWidth="1"/>
    <col min="13" max="13" width="8.28515625" style="122" bestFit="1" customWidth="1"/>
    <col min="14" max="14" width="13.85546875" style="122" bestFit="1" customWidth="1"/>
    <col min="15" max="15" width="18.28515625" style="122" bestFit="1" customWidth="1"/>
    <col min="16" max="16" width="16" style="122" bestFit="1" customWidth="1"/>
    <col min="17" max="17" width="61.5703125" style="122" bestFit="1" customWidth="1"/>
    <col min="18" max="18" width="11.5703125" style="122" bestFit="1" customWidth="1"/>
    <col min="19" max="19" width="33.42578125" style="122" customWidth="1"/>
    <col min="20" max="20" width="16.85546875" style="122" bestFit="1" customWidth="1"/>
    <col min="21" max="21" width="24.5703125" style="122" customWidth="1"/>
    <col min="22" max="22" width="20.28515625" style="122" bestFit="1" customWidth="1"/>
    <col min="23" max="24" width="20.28515625" style="122" customWidth="1"/>
    <col min="25" max="25" width="22.7109375" style="122" bestFit="1" customWidth="1"/>
    <col min="26" max="26" width="12.28515625" style="122" bestFit="1" customWidth="1"/>
    <col min="27" max="30" width="9.140625" style="122"/>
    <col min="31" max="31" width="15.140625" style="122" bestFit="1" customWidth="1"/>
    <col min="32" max="32" width="9.85546875" style="122" bestFit="1" customWidth="1"/>
    <col min="33" max="33" width="12.28515625" style="122" bestFit="1" customWidth="1"/>
    <col min="34" max="34" width="8.28515625" style="122" bestFit="1" customWidth="1"/>
    <col min="35" max="35" width="67.85546875" style="122" bestFit="1" customWidth="1"/>
    <col min="36" max="36" width="9.140625" style="122"/>
    <col min="37" max="37" width="8.5703125" style="122" bestFit="1" customWidth="1"/>
    <col min="38" max="38" width="12.28515625" style="122" bestFit="1" customWidth="1"/>
    <col min="39" max="39" width="10.5703125" style="122" bestFit="1" customWidth="1"/>
    <col min="40" max="44" width="10.5703125" style="122" customWidth="1"/>
    <col min="45" max="45" width="9.140625" style="122"/>
    <col min="46" max="46" width="10.5703125" style="122" customWidth="1"/>
    <col min="47" max="47" width="78.140625" style="122" bestFit="1" customWidth="1"/>
    <col min="48" max="48" width="78.140625" style="122" customWidth="1"/>
    <col min="49" max="49" width="111.42578125" style="122" bestFit="1" customWidth="1"/>
    <col min="50" max="50" width="15.5703125" style="122" bestFit="1" customWidth="1"/>
    <col min="51" max="51" width="46.28515625" style="122" bestFit="1" customWidth="1"/>
    <col min="52" max="52" width="44.7109375" style="122" bestFit="1" customWidth="1"/>
    <col min="53" max="53" width="96.5703125" style="122" bestFit="1" customWidth="1"/>
    <col min="54" max="54" width="15.5703125" style="122" bestFit="1" customWidth="1"/>
    <col min="55" max="55" width="46.28515625" style="122" bestFit="1" customWidth="1"/>
    <col min="56" max="56" width="44.7109375" style="122" bestFit="1" customWidth="1"/>
    <col min="57" max="57" width="50.28515625" style="122" bestFit="1" customWidth="1"/>
    <col min="58" max="58" width="60.5703125" style="122" bestFit="1" customWidth="1"/>
    <col min="59" max="59" width="34.28515625" style="122" bestFit="1" customWidth="1"/>
    <col min="60" max="60" width="19.85546875" style="122" bestFit="1" customWidth="1"/>
    <col min="61" max="61" width="15.5703125" style="122" bestFit="1" customWidth="1"/>
    <col min="62" max="62" width="46.28515625" style="122" bestFit="1" customWidth="1"/>
    <col min="63" max="63" width="44.7109375" style="122" bestFit="1" customWidth="1"/>
    <col min="64" max="64" width="50.28515625" style="122" bestFit="1" customWidth="1"/>
    <col min="65" max="65" width="60.5703125" style="122" bestFit="1" customWidth="1"/>
    <col min="66" max="66" width="36.42578125" style="122" bestFit="1" customWidth="1"/>
    <col min="67" max="67" width="36.85546875" style="122" bestFit="1" customWidth="1"/>
    <col min="68" max="68" width="125.85546875" style="122" bestFit="1" customWidth="1"/>
    <col min="69" max="69" width="73.42578125" style="122" bestFit="1" customWidth="1"/>
    <col min="70" max="70" width="181.85546875" style="122" bestFit="1" customWidth="1"/>
    <col min="71" max="71" width="20.140625" style="122" bestFit="1" customWidth="1"/>
    <col min="72" max="72" width="89.28515625" style="122" bestFit="1" customWidth="1"/>
    <col min="73" max="74" width="89.28515625" style="122" customWidth="1"/>
    <col min="75" max="75" width="102" style="122" bestFit="1" customWidth="1"/>
    <col min="76" max="76" width="94" style="122" bestFit="1" customWidth="1"/>
    <col min="77" max="94" width="19.28515625" style="122" customWidth="1"/>
    <col min="95" max="95" width="28.85546875" style="122" bestFit="1" customWidth="1"/>
    <col min="96" max="96" width="12.85546875" style="122" bestFit="1" customWidth="1"/>
    <col min="97" max="97" width="9.140625" style="122"/>
    <col min="98" max="98" width="10.42578125" style="122" bestFit="1" customWidth="1"/>
    <col min="99" max="99" width="50.140625" style="122" bestFit="1" customWidth="1"/>
    <col min="100" max="100" width="64.140625" style="122" customWidth="1"/>
    <col min="101" max="101" width="61.85546875" style="122" customWidth="1"/>
    <col min="102" max="102" width="24.140625" style="122" customWidth="1"/>
    <col min="103" max="103" width="25" style="122" customWidth="1"/>
    <col min="104" max="104" width="77.5703125" style="122" customWidth="1"/>
    <col min="105" max="105" width="67.28515625" style="122" customWidth="1"/>
    <col min="106" max="106" width="43.42578125" style="122" bestFit="1" customWidth="1"/>
    <col min="107" max="107" width="75.5703125" style="122" bestFit="1" customWidth="1"/>
    <col min="108" max="16384" width="9.140625" style="122"/>
  </cols>
  <sheetData>
    <row r="1" spans="1:111" ht="15.75" thickBot="1">
      <c r="A1" s="122">
        <v>1</v>
      </c>
      <c r="B1" s="122">
        <v>2</v>
      </c>
      <c r="C1" s="122">
        <v>3</v>
      </c>
      <c r="D1" s="122">
        <v>4</v>
      </c>
      <c r="I1" s="122">
        <v>5</v>
      </c>
      <c r="J1" s="122">
        <v>6</v>
      </c>
      <c r="K1" s="122">
        <v>7</v>
      </c>
      <c r="L1" s="122">
        <v>8</v>
      </c>
      <c r="M1" s="122">
        <v>9</v>
      </c>
      <c r="N1" s="122">
        <v>10</v>
      </c>
      <c r="O1" s="122">
        <v>11</v>
      </c>
      <c r="P1" s="122">
        <v>12</v>
      </c>
      <c r="Q1" s="122">
        <v>13</v>
      </c>
      <c r="R1" s="122">
        <v>14</v>
      </c>
      <c r="S1" s="122">
        <v>15</v>
      </c>
      <c r="T1" s="122">
        <v>16</v>
      </c>
      <c r="U1" s="122">
        <v>17</v>
      </c>
      <c r="V1" s="122">
        <v>18</v>
      </c>
      <c r="Y1" s="122">
        <v>19</v>
      </c>
      <c r="Z1" s="122">
        <v>20</v>
      </c>
      <c r="AA1" s="122">
        <v>21</v>
      </c>
      <c r="AB1" s="122">
        <v>22</v>
      </c>
      <c r="AE1" s="122">
        <v>23</v>
      </c>
      <c r="AF1" s="122">
        <v>24</v>
      </c>
      <c r="AG1" s="122">
        <v>28</v>
      </c>
      <c r="AH1" s="122">
        <v>29</v>
      </c>
      <c r="AI1" s="122">
        <v>30</v>
      </c>
      <c r="AJ1" s="122">
        <v>31</v>
      </c>
      <c r="AK1" s="122">
        <v>32</v>
      </c>
      <c r="AL1" s="122">
        <v>33</v>
      </c>
      <c r="AM1" s="122">
        <v>34</v>
      </c>
      <c r="AS1" s="122">
        <v>35</v>
      </c>
      <c r="AU1" s="122">
        <v>36</v>
      </c>
      <c r="AW1" s="122">
        <v>37</v>
      </c>
      <c r="AX1" s="122">
        <v>38</v>
      </c>
      <c r="AY1" s="122">
        <v>39</v>
      </c>
      <c r="AZ1" s="122">
        <v>40</v>
      </c>
      <c r="BA1" s="122">
        <v>47</v>
      </c>
      <c r="BB1" s="122">
        <v>48</v>
      </c>
      <c r="BC1" s="122">
        <v>49</v>
      </c>
      <c r="BD1" s="122">
        <v>50</v>
      </c>
      <c r="BE1" s="122">
        <v>51</v>
      </c>
      <c r="BF1" s="122">
        <v>52</v>
      </c>
      <c r="BG1" s="122">
        <v>53</v>
      </c>
      <c r="BH1" s="122">
        <v>54</v>
      </c>
      <c r="BI1" s="122">
        <v>55</v>
      </c>
      <c r="BJ1" s="122">
        <v>56</v>
      </c>
      <c r="BK1" s="122">
        <v>57</v>
      </c>
      <c r="BL1" s="122">
        <v>58</v>
      </c>
      <c r="BM1" s="122">
        <v>59</v>
      </c>
      <c r="BN1" s="122">
        <v>60</v>
      </c>
      <c r="BO1" s="122">
        <v>61</v>
      </c>
      <c r="BP1" s="122">
        <v>62</v>
      </c>
      <c r="BQ1" s="122">
        <v>63</v>
      </c>
      <c r="BR1" s="122">
        <v>64</v>
      </c>
      <c r="BS1" s="122">
        <v>65</v>
      </c>
      <c r="BT1" s="122">
        <v>66</v>
      </c>
      <c r="BW1" s="122">
        <v>67</v>
      </c>
      <c r="BX1" s="122">
        <v>68</v>
      </c>
      <c r="CR1" s="122">
        <v>69</v>
      </c>
      <c r="CS1" s="122">
        <v>70</v>
      </c>
      <c r="CT1" s="122">
        <v>71</v>
      </c>
      <c r="CU1" s="122">
        <v>72</v>
      </c>
      <c r="CV1" s="122">
        <v>73</v>
      </c>
      <c r="CW1" s="122">
        <v>74</v>
      </c>
      <c r="CX1" s="122">
        <v>76</v>
      </c>
      <c r="CY1" s="122">
        <v>77</v>
      </c>
      <c r="CZ1" s="122">
        <v>78</v>
      </c>
      <c r="DA1" s="122">
        <v>79</v>
      </c>
      <c r="DB1" s="122">
        <v>80</v>
      </c>
      <c r="DC1" s="122">
        <v>81</v>
      </c>
      <c r="DD1" s="122">
        <v>82</v>
      </c>
    </row>
    <row r="2" spans="1:111" s="124" customFormat="1" ht="16.5" thickBot="1">
      <c r="C2" s="123"/>
      <c r="D2" s="526" t="s">
        <v>2</v>
      </c>
      <c r="E2" s="528"/>
      <c r="F2" s="528"/>
      <c r="G2" s="528"/>
      <c r="H2" s="528"/>
      <c r="I2" s="528"/>
      <c r="J2" s="528"/>
      <c r="K2" s="528"/>
      <c r="L2" s="528"/>
      <c r="M2" s="528"/>
      <c r="N2" s="528"/>
      <c r="O2" s="528"/>
      <c r="P2" s="528"/>
      <c r="Q2" s="528"/>
      <c r="R2" s="528"/>
      <c r="S2" s="528"/>
      <c r="T2" s="528"/>
      <c r="U2" s="528"/>
      <c r="V2" s="528"/>
      <c r="W2" s="528"/>
      <c r="X2" s="528"/>
      <c r="Y2" s="528"/>
      <c r="Z2" s="528"/>
      <c r="AA2" s="528"/>
      <c r="AB2" s="527"/>
      <c r="AC2" s="154"/>
      <c r="AD2" s="154"/>
      <c r="AE2" s="538" t="s">
        <v>5</v>
      </c>
      <c r="AF2" s="539"/>
      <c r="AG2" s="539"/>
      <c r="AH2" s="540"/>
      <c r="AI2" s="538" t="s">
        <v>7</v>
      </c>
      <c r="AJ2" s="539"/>
      <c r="AK2" s="539"/>
      <c r="AL2" s="539"/>
      <c r="AM2" s="539"/>
      <c r="AN2" s="539"/>
      <c r="AO2" s="539"/>
      <c r="AP2" s="539"/>
      <c r="AQ2" s="539"/>
      <c r="AR2" s="539"/>
      <c r="AS2" s="539"/>
      <c r="AT2" s="539"/>
      <c r="AU2" s="540"/>
      <c r="AV2" s="159"/>
      <c r="AW2" s="541" t="s">
        <v>67</v>
      </c>
      <c r="AX2" s="542"/>
      <c r="AY2" s="542"/>
      <c r="AZ2" s="542"/>
      <c r="BA2" s="542"/>
      <c r="BB2" s="542"/>
      <c r="BC2" s="542"/>
      <c r="BD2" s="542"/>
      <c r="BE2" s="542"/>
      <c r="BF2" s="542"/>
      <c r="BG2" s="542"/>
      <c r="BH2" s="542"/>
      <c r="BI2" s="542"/>
      <c r="BJ2" s="542"/>
      <c r="BK2" s="542"/>
      <c r="BL2" s="542"/>
      <c r="BM2" s="543"/>
      <c r="BN2" s="544" t="s">
        <v>13</v>
      </c>
      <c r="BO2" s="545"/>
      <c r="BP2" s="545"/>
      <c r="BQ2" s="545"/>
      <c r="BR2" s="545"/>
      <c r="BS2" s="545"/>
      <c r="BT2" s="546"/>
      <c r="BU2" s="160"/>
      <c r="BV2" s="160"/>
      <c r="BW2" s="544" t="s">
        <v>17</v>
      </c>
      <c r="BX2" s="545"/>
      <c r="BY2" s="545"/>
      <c r="BZ2" s="545"/>
      <c r="CA2" s="545"/>
      <c r="CB2" s="545"/>
      <c r="CC2" s="545"/>
      <c r="CD2" s="545"/>
      <c r="CE2" s="545"/>
      <c r="CF2" s="545"/>
      <c r="CG2" s="545"/>
      <c r="CH2" s="545"/>
      <c r="CI2" s="545"/>
      <c r="CJ2" s="545"/>
      <c r="CK2" s="545"/>
      <c r="CL2" s="545"/>
      <c r="CM2" s="545"/>
      <c r="CN2" s="545"/>
      <c r="CO2" s="545"/>
      <c r="CP2" s="545"/>
      <c r="CQ2" s="545"/>
      <c r="CR2" s="546"/>
      <c r="CS2" s="526" t="s">
        <v>28</v>
      </c>
      <c r="CT2" s="527"/>
      <c r="CU2" s="526" t="s">
        <v>37</v>
      </c>
      <c r="CV2" s="528"/>
      <c r="CW2" s="528"/>
      <c r="CX2" s="528"/>
      <c r="CY2" s="528"/>
      <c r="CZ2" s="528"/>
      <c r="DA2" s="528"/>
      <c r="DB2" s="528"/>
      <c r="DC2" s="528"/>
      <c r="DD2" s="527"/>
    </row>
    <row r="3" spans="1:111" s="124" customFormat="1" ht="16.5" thickBot="1">
      <c r="C3" s="123"/>
      <c r="D3" s="123"/>
      <c r="E3" s="123"/>
      <c r="F3" s="123"/>
      <c r="G3" s="123"/>
      <c r="H3" s="123"/>
      <c r="I3" s="123"/>
      <c r="J3" s="123"/>
      <c r="K3" s="123"/>
      <c r="L3" s="123"/>
      <c r="M3" s="123"/>
      <c r="N3" s="123"/>
      <c r="O3" s="123"/>
      <c r="P3" s="123"/>
      <c r="Q3" s="123"/>
      <c r="R3" s="529" t="s">
        <v>45</v>
      </c>
      <c r="S3" s="530"/>
      <c r="T3" s="531" t="s">
        <v>132</v>
      </c>
      <c r="U3" s="532"/>
      <c r="V3" s="531" t="s">
        <v>50</v>
      </c>
      <c r="W3" s="533"/>
      <c r="X3" s="533"/>
      <c r="Y3" s="533"/>
      <c r="Z3" s="533"/>
      <c r="AA3" s="532"/>
      <c r="AB3" s="123"/>
      <c r="AC3" s="123"/>
      <c r="AD3" s="123"/>
      <c r="AE3" s="123"/>
      <c r="AF3" s="123"/>
      <c r="AG3" s="123"/>
      <c r="AH3" s="123"/>
      <c r="AI3" s="123"/>
      <c r="AJ3" s="123"/>
      <c r="AK3" s="123"/>
      <c r="AL3" s="123"/>
      <c r="AM3" s="123"/>
      <c r="AN3" s="123"/>
      <c r="AO3" s="123"/>
      <c r="AP3" s="123"/>
      <c r="AQ3" s="123"/>
      <c r="AR3" s="123"/>
      <c r="AS3" s="123"/>
      <c r="AT3" s="123"/>
      <c r="AU3" s="123"/>
      <c r="AV3" s="123"/>
      <c r="AW3" s="534" t="s">
        <v>68</v>
      </c>
      <c r="AX3" s="535"/>
      <c r="AY3" s="535"/>
      <c r="AZ3" s="536"/>
      <c r="BA3" s="534" t="s">
        <v>75</v>
      </c>
      <c r="BB3" s="535"/>
      <c r="BC3" s="535"/>
      <c r="BD3" s="535"/>
      <c r="BE3" s="535"/>
      <c r="BF3" s="536"/>
      <c r="BG3" s="529" t="s">
        <v>79</v>
      </c>
      <c r="BH3" s="537"/>
      <c r="BI3" s="537"/>
      <c r="BJ3" s="537"/>
      <c r="BK3" s="537"/>
      <c r="BL3" s="537"/>
      <c r="BM3" s="530"/>
      <c r="BN3" s="123"/>
      <c r="BO3" s="123"/>
      <c r="BP3" s="123"/>
      <c r="BQ3" s="123"/>
      <c r="BR3" s="123"/>
      <c r="BS3" s="123"/>
      <c r="BT3" s="123"/>
      <c r="BU3" s="123"/>
      <c r="BV3" s="123"/>
      <c r="BW3" s="123"/>
      <c r="BX3" s="123"/>
      <c r="BY3" s="547" t="s">
        <v>183</v>
      </c>
      <c r="BZ3" s="547"/>
      <c r="CA3" s="547"/>
      <c r="CB3" s="547"/>
      <c r="CC3" s="547"/>
      <c r="CD3" s="547"/>
      <c r="CE3" s="547"/>
      <c r="CF3" s="547"/>
      <c r="CG3" s="547"/>
      <c r="CH3" s="547"/>
      <c r="CI3" s="547"/>
      <c r="CJ3" s="547"/>
      <c r="CK3" s="547"/>
      <c r="CL3" s="547"/>
      <c r="CM3" s="547"/>
      <c r="CN3" s="547"/>
      <c r="CO3" s="205"/>
      <c r="CP3" s="205"/>
      <c r="CQ3" s="205"/>
      <c r="CR3" s="123"/>
    </row>
    <row r="4" spans="1:111" s="124" customFormat="1" ht="16.5" customHeight="1" thickBot="1">
      <c r="C4" s="125" t="s">
        <v>129</v>
      </c>
      <c r="D4" s="126" t="s">
        <v>3</v>
      </c>
      <c r="E4" s="126" t="s">
        <v>193</v>
      </c>
      <c r="F4" s="126" t="s">
        <v>214</v>
      </c>
      <c r="G4" s="126" t="s">
        <v>215</v>
      </c>
      <c r="H4" s="126" t="s">
        <v>216</v>
      </c>
      <c r="I4" s="126" t="s">
        <v>39</v>
      </c>
      <c r="J4" s="126" t="s">
        <v>40</v>
      </c>
      <c r="K4" s="126" t="s">
        <v>41</v>
      </c>
      <c r="L4" s="126" t="s">
        <v>42</v>
      </c>
      <c r="M4" s="126" t="s">
        <v>43</v>
      </c>
      <c r="N4" s="126" t="s">
        <v>66</v>
      </c>
      <c r="O4" s="126" t="s">
        <v>44</v>
      </c>
      <c r="P4" s="126" t="s">
        <v>86</v>
      </c>
      <c r="Q4" s="126" t="s">
        <v>217</v>
      </c>
      <c r="R4" s="126" t="s">
        <v>46</v>
      </c>
      <c r="S4" s="126" t="s">
        <v>40</v>
      </c>
      <c r="T4" s="126" t="s">
        <v>48</v>
      </c>
      <c r="U4" s="126" t="s">
        <v>49</v>
      </c>
      <c r="V4" s="126" t="s">
        <v>51</v>
      </c>
      <c r="W4" s="126" t="s">
        <v>227</v>
      </c>
      <c r="X4" s="126" t="s">
        <v>228</v>
      </c>
      <c r="Y4" s="126" t="s">
        <v>52</v>
      </c>
      <c r="Z4" s="126" t="s">
        <v>42</v>
      </c>
      <c r="AA4" s="126" t="s">
        <v>43</v>
      </c>
      <c r="AB4" s="126" t="s">
        <v>54</v>
      </c>
      <c r="AC4" s="126" t="s">
        <v>165</v>
      </c>
      <c r="AD4" s="126" t="s">
        <v>178</v>
      </c>
      <c r="AE4" s="126" t="s">
        <v>167</v>
      </c>
      <c r="AF4" s="126" t="s">
        <v>6</v>
      </c>
      <c r="AG4" s="126" t="s">
        <v>42</v>
      </c>
      <c r="AH4" s="126" t="s">
        <v>43</v>
      </c>
      <c r="AI4" s="127" t="s">
        <v>173</v>
      </c>
      <c r="AJ4" s="127" t="s">
        <v>179</v>
      </c>
      <c r="AK4" s="127" t="s">
        <v>174</v>
      </c>
      <c r="AL4" s="127" t="s">
        <v>175</v>
      </c>
      <c r="AM4" s="127" t="s">
        <v>180</v>
      </c>
      <c r="AN4" s="127" t="s">
        <v>176</v>
      </c>
      <c r="AO4" s="127" t="s">
        <v>181</v>
      </c>
      <c r="AP4" s="127" t="s">
        <v>8</v>
      </c>
      <c r="AQ4" s="127" t="s">
        <v>182</v>
      </c>
      <c r="AR4" s="127" t="s">
        <v>9</v>
      </c>
      <c r="AS4" s="127" t="s">
        <v>10</v>
      </c>
      <c r="AT4" s="127" t="s">
        <v>177</v>
      </c>
      <c r="AU4" s="126" t="s">
        <v>55</v>
      </c>
      <c r="AV4" s="126" t="s">
        <v>218</v>
      </c>
      <c r="AW4" s="128" t="s">
        <v>133</v>
      </c>
      <c r="AX4" s="128" t="s">
        <v>72</v>
      </c>
      <c r="AY4" s="126" t="s">
        <v>70</v>
      </c>
      <c r="AZ4" s="128" t="s">
        <v>12</v>
      </c>
      <c r="BA4" s="128" t="s">
        <v>134</v>
      </c>
      <c r="BB4" s="128" t="s">
        <v>72</v>
      </c>
      <c r="BC4" s="126" t="s">
        <v>70</v>
      </c>
      <c r="BD4" s="128" t="s">
        <v>12</v>
      </c>
      <c r="BE4" s="129" t="s">
        <v>73</v>
      </c>
      <c r="BF4" s="129" t="s">
        <v>74</v>
      </c>
      <c r="BG4" s="128" t="s">
        <v>80</v>
      </c>
      <c r="BH4" s="126" t="s">
        <v>81</v>
      </c>
      <c r="BI4" s="128" t="s">
        <v>72</v>
      </c>
      <c r="BJ4" s="126" t="s">
        <v>70</v>
      </c>
      <c r="BK4" s="128" t="s">
        <v>12</v>
      </c>
      <c r="BL4" s="129" t="s">
        <v>73</v>
      </c>
      <c r="BM4" s="129" t="s">
        <v>74</v>
      </c>
      <c r="BN4" s="128" t="s">
        <v>14</v>
      </c>
      <c r="BO4" s="128" t="s">
        <v>15</v>
      </c>
      <c r="BP4" s="128" t="s">
        <v>135</v>
      </c>
      <c r="BQ4" s="128" t="s">
        <v>136</v>
      </c>
      <c r="BR4" s="128" t="s">
        <v>137</v>
      </c>
      <c r="BS4" s="128" t="s">
        <v>82</v>
      </c>
      <c r="BT4" s="128" t="s">
        <v>16</v>
      </c>
      <c r="BU4" s="128" t="s">
        <v>156</v>
      </c>
      <c r="BV4" s="128" t="s">
        <v>157</v>
      </c>
      <c r="BW4" s="128" t="s">
        <v>138</v>
      </c>
      <c r="BX4" s="128" t="s">
        <v>118</v>
      </c>
      <c r="BY4" s="128" t="s">
        <v>184</v>
      </c>
      <c r="BZ4" s="128" t="s">
        <v>185</v>
      </c>
      <c r="CA4" s="128" t="s">
        <v>186</v>
      </c>
      <c r="CB4" s="128" t="s">
        <v>187</v>
      </c>
      <c r="CC4" s="128" t="s">
        <v>219</v>
      </c>
      <c r="CD4" s="128" t="s">
        <v>188</v>
      </c>
      <c r="CE4" s="128" t="s">
        <v>185</v>
      </c>
      <c r="CF4" s="128" t="s">
        <v>189</v>
      </c>
      <c r="CG4" s="128" t="s">
        <v>185</v>
      </c>
      <c r="CH4" s="128" t="s">
        <v>190</v>
      </c>
      <c r="CI4" s="128" t="s">
        <v>185</v>
      </c>
      <c r="CJ4" s="128" t="s">
        <v>220</v>
      </c>
      <c r="CK4" s="128" t="s">
        <v>221</v>
      </c>
      <c r="CL4" s="128" t="s">
        <v>191</v>
      </c>
      <c r="CM4" s="128" t="s">
        <v>192</v>
      </c>
      <c r="CN4" s="128" t="s">
        <v>185</v>
      </c>
      <c r="CO4" s="128" t="s">
        <v>222</v>
      </c>
      <c r="CP4" s="128" t="s">
        <v>223</v>
      </c>
      <c r="CQ4" s="128" t="s">
        <v>224</v>
      </c>
      <c r="CR4" s="128" t="s">
        <v>18</v>
      </c>
      <c r="CS4" s="128" t="s">
        <v>139</v>
      </c>
      <c r="CT4" s="128" t="s">
        <v>140</v>
      </c>
      <c r="CU4" s="128" t="s">
        <v>123</v>
      </c>
      <c r="CV4" s="128" t="s">
        <v>124</v>
      </c>
      <c r="CW4" s="128" t="s">
        <v>68</v>
      </c>
      <c r="CX4" s="128" t="s">
        <v>75</v>
      </c>
      <c r="CY4" s="128" t="s">
        <v>79</v>
      </c>
      <c r="CZ4" s="128" t="s">
        <v>125</v>
      </c>
      <c r="DA4" s="128" t="s">
        <v>89</v>
      </c>
      <c r="DB4" s="128" t="s">
        <v>126</v>
      </c>
      <c r="DC4" s="128" t="s">
        <v>127</v>
      </c>
      <c r="DD4" s="128" t="s">
        <v>64</v>
      </c>
      <c r="DE4" s="121"/>
      <c r="DF4" s="121"/>
      <c r="DG4" s="121"/>
    </row>
    <row r="5" spans="1:111">
      <c r="A5" s="122" t="str">
        <f>LEFT(Demande!$K$14,LEN(Demande!$K$14)-1)</f>
        <v>IPFE</v>
      </c>
      <c r="B5" s="122" t="str">
        <f>(TEXT(Demande!L14,"0000"))</f>
        <v>0000</v>
      </c>
      <c r="C5" s="122" t="str">
        <f>A5&amp;B5</f>
        <v>IPFE0000</v>
      </c>
      <c r="D5" s="122">
        <f>Demande!$F$17</f>
        <v>0</v>
      </c>
      <c r="E5" s="122">
        <f>Demande!$L$12</f>
        <v>0</v>
      </c>
      <c r="F5" s="122">
        <f>Demande!$F$21</f>
        <v>0</v>
      </c>
      <c r="G5" s="122" t="str">
        <f>UPPER(Demande!$F$23)</f>
        <v/>
      </c>
      <c r="H5" s="122">
        <f>Demande!$F$25</f>
        <v>0</v>
      </c>
      <c r="I5" s="122">
        <f>Demande!$F$29</f>
        <v>0</v>
      </c>
      <c r="J5" s="122">
        <f>Demande!$F$31</f>
        <v>0</v>
      </c>
      <c r="K5" s="122">
        <f>Demande!$F$33</f>
        <v>0</v>
      </c>
      <c r="L5" s="122">
        <f>Demande!$F$35</f>
        <v>0</v>
      </c>
      <c r="M5" s="122">
        <f>Demande!$F$37</f>
        <v>0</v>
      </c>
      <c r="N5" s="122">
        <f>Demande!$F$39</f>
        <v>0</v>
      </c>
      <c r="O5" s="122">
        <f>Demande!$G$41</f>
        <v>0</v>
      </c>
      <c r="P5" s="122">
        <f>Demande!$L$41</f>
        <v>0</v>
      </c>
      <c r="Q5" s="130">
        <f>Demande!$L$43</f>
        <v>0</v>
      </c>
      <c r="R5" s="122">
        <f>Demande!$F$47</f>
        <v>0</v>
      </c>
      <c r="S5" s="122">
        <f>Demande!$F$49</f>
        <v>0</v>
      </c>
      <c r="T5" s="122">
        <f>Demande!$F$53</f>
        <v>0</v>
      </c>
      <c r="U5" s="122">
        <f>Demande!$F$55</f>
        <v>0</v>
      </c>
      <c r="V5" s="122">
        <f>Demande!$G$60</f>
        <v>0</v>
      </c>
      <c r="W5" s="122" t="e">
        <f>Demande!#REF!</f>
        <v>#REF!</v>
      </c>
      <c r="X5" s="122" t="e">
        <f>Demande!#REF!</f>
        <v>#REF!</v>
      </c>
      <c r="Y5" s="122" t="e">
        <f>Demande!#REF!</f>
        <v>#REF!</v>
      </c>
      <c r="Z5" s="122" t="e">
        <f>Demande!#REF!</f>
        <v>#REF!</v>
      </c>
      <c r="AA5" s="122" t="e">
        <f>Demande!#REF!</f>
        <v>#REF!</v>
      </c>
      <c r="AB5" s="122">
        <f>Demande!$F$64</f>
        <v>0</v>
      </c>
      <c r="AC5" s="122">
        <f>Demande!$F$71</f>
        <v>0</v>
      </c>
      <c r="AD5" s="122" t="str">
        <f>UPPER(Demande!$F$73)</f>
        <v/>
      </c>
      <c r="AE5" s="122">
        <f>Demande!$F$75</f>
        <v>0</v>
      </c>
      <c r="AF5" s="122">
        <f>Demande!$F$77</f>
        <v>0</v>
      </c>
      <c r="AG5" s="122">
        <f>Demande!$F$79</f>
        <v>0</v>
      </c>
      <c r="AH5" s="122">
        <f>Demande!$F$81</f>
        <v>0</v>
      </c>
      <c r="AI5" s="122" t="e">
        <f>Demande!#REF!</f>
        <v>#REF!</v>
      </c>
      <c r="AJ5" s="122" t="e">
        <f>Demande!#REF!</f>
        <v>#REF!</v>
      </c>
      <c r="AK5" s="122" t="e">
        <f>Demande!#REF!</f>
        <v>#REF!</v>
      </c>
      <c r="AL5" s="122" t="e">
        <f>Demande!#REF!</f>
        <v>#REF!</v>
      </c>
      <c r="AM5" s="122" t="e">
        <f>Demande!#REF!</f>
        <v>#REF!</v>
      </c>
      <c r="AN5" s="122" t="e">
        <f>Demande!#REF!</f>
        <v>#REF!</v>
      </c>
      <c r="AO5" s="122" t="e">
        <f>Demande!#REF!</f>
        <v>#REF!</v>
      </c>
      <c r="AP5" s="122" t="e">
        <f>Demande!#REF!</f>
        <v>#REF!</v>
      </c>
      <c r="AQ5" s="122" t="e">
        <f>Demande!#REF!</f>
        <v>#REF!</v>
      </c>
      <c r="AR5" s="122" t="e">
        <f>Demande!#REF!</f>
        <v>#REF!</v>
      </c>
      <c r="AS5" s="122" t="e">
        <f>Demande!#REF!</f>
        <v>#REF!</v>
      </c>
      <c r="AT5" s="122" t="e">
        <f>Demande!#REF!</f>
        <v>#REF!</v>
      </c>
      <c r="AU5" s="122">
        <f>Demande!$C$90</f>
        <v>0</v>
      </c>
      <c r="AV5" s="122">
        <f>Demande!$K$104</f>
        <v>0</v>
      </c>
      <c r="AW5" s="122">
        <f>Demande!$L$114</f>
        <v>0</v>
      </c>
      <c r="AX5" s="122">
        <f>Demande!$L$116</f>
        <v>0</v>
      </c>
      <c r="AY5" s="130">
        <f>Demande!$L$118</f>
        <v>0</v>
      </c>
      <c r="AZ5" s="122" t="e">
        <f>Demande!#REF!</f>
        <v>#REF!</v>
      </c>
      <c r="BA5" s="122">
        <f>Demande!$L$123</f>
        <v>0</v>
      </c>
      <c r="BB5" s="122">
        <f>Demande!$L$125</f>
        <v>0</v>
      </c>
      <c r="BC5" s="130">
        <f>Demande!$L$127</f>
        <v>0</v>
      </c>
      <c r="BD5" s="122" t="e">
        <f>Demande!#REF!</f>
        <v>#REF!</v>
      </c>
      <c r="BE5" s="130" t="e">
        <f>Demande!#REF!</f>
        <v>#REF!</v>
      </c>
      <c r="BF5" s="122" t="e">
        <f>Demande!#REF!</f>
        <v>#REF!</v>
      </c>
      <c r="BG5" s="122">
        <f>Demande!$L$131</f>
        <v>0</v>
      </c>
      <c r="BH5" s="122">
        <f>Demande!$G$132</f>
        <v>0</v>
      </c>
      <c r="BI5" s="122">
        <f>Demande!$L$134</f>
        <v>0</v>
      </c>
      <c r="BJ5" s="130">
        <f>Demande!$L$136</f>
        <v>0</v>
      </c>
      <c r="BK5" s="122" t="e">
        <f>Demande!#REF!</f>
        <v>#REF!</v>
      </c>
      <c r="BL5" s="130" t="e">
        <f>Demande!#REF!</f>
        <v>#REF!</v>
      </c>
      <c r="BM5" s="122" t="e">
        <f>Demande!#REF!</f>
        <v>#REF!</v>
      </c>
      <c r="BN5" s="122" t="e">
        <f>Demande!#REF!</f>
        <v>#REF!</v>
      </c>
      <c r="BO5" s="122" t="e">
        <f>Demande!#REF!</f>
        <v>#REF!</v>
      </c>
      <c r="BP5" s="122" t="e">
        <f>Demande!#REF!</f>
        <v>#REF!</v>
      </c>
      <c r="BQ5" s="122" t="e">
        <f>Demande!#REF!</f>
        <v>#REF!</v>
      </c>
      <c r="BR5" s="122" t="e">
        <f>Demande!#REF!</f>
        <v>#REF!</v>
      </c>
      <c r="BS5" s="122" t="e">
        <f>Demande!#REF!</f>
        <v>#REF!</v>
      </c>
      <c r="BT5" s="122" t="e">
        <f>Demande!#REF!</f>
        <v>#REF!</v>
      </c>
      <c r="BU5" s="122" t="e">
        <f>Demande!#REF!</f>
        <v>#REF!</v>
      </c>
      <c r="BV5" s="122" t="e">
        <f>Demande!#REF!</f>
        <v>#REF!</v>
      </c>
      <c r="BW5" s="122">
        <f>Demande!$C$144</f>
        <v>0</v>
      </c>
      <c r="BX5" s="122">
        <f>Demande!$L$153</f>
        <v>0</v>
      </c>
      <c r="BY5" s="122">
        <f>Demande!$G$162</f>
        <v>0</v>
      </c>
      <c r="BZ5" s="122">
        <f>Demande!$L$162</f>
        <v>0</v>
      </c>
      <c r="CA5" s="122">
        <f>Demande!$G$166</f>
        <v>0</v>
      </c>
      <c r="CB5" s="122">
        <f>Demande!$L$166</f>
        <v>0</v>
      </c>
      <c r="CC5" s="122">
        <f>Demande!$D$170</f>
        <v>0</v>
      </c>
      <c r="CD5" s="122">
        <f>Demande!$G$174</f>
        <v>0</v>
      </c>
      <c r="CE5" s="122">
        <f>Demande!$L$174</f>
        <v>0</v>
      </c>
      <c r="CF5" s="122">
        <f>Demande!$G$178</f>
        <v>0</v>
      </c>
      <c r="CG5" s="122">
        <f>Demande!$L$178</f>
        <v>0</v>
      </c>
      <c r="CH5" s="122">
        <f>Demande!$G$182</f>
        <v>0</v>
      </c>
      <c r="CI5" s="122">
        <f>Demande!$L$182</f>
        <v>0</v>
      </c>
      <c r="CJ5" s="122">
        <f>Demande!$G$186</f>
        <v>0</v>
      </c>
      <c r="CK5" s="122">
        <f>Demande!$L$186</f>
        <v>0</v>
      </c>
      <c r="CL5" s="122">
        <f>Demande!$D$190</f>
        <v>0</v>
      </c>
      <c r="CM5" s="122">
        <f>Demande!$G$193</f>
        <v>0</v>
      </c>
      <c r="CN5" s="122">
        <f>Demande!$L$193</f>
        <v>0</v>
      </c>
      <c r="CO5" s="122">
        <f>Demande!$D$197</f>
        <v>0</v>
      </c>
      <c r="CP5" s="122">
        <f>Demande!$G$200</f>
        <v>0</v>
      </c>
      <c r="CQ5" s="122">
        <f>Demande!$L$200</f>
        <v>0</v>
      </c>
      <c r="CR5" s="122">
        <f>Demande!$C$203</f>
        <v>0</v>
      </c>
      <c r="CS5" s="122">
        <f>Attestation!$H$17</f>
        <v>0</v>
      </c>
      <c r="CT5" s="130">
        <f>Attestation!$J$17</f>
        <v>0</v>
      </c>
      <c r="CU5" s="130">
        <f>Attestation!$O$42</f>
        <v>0</v>
      </c>
      <c r="CV5" s="130">
        <f>Attestation!$O$44</f>
        <v>0</v>
      </c>
      <c r="CW5" s="122">
        <f>Attestation!$O$49</f>
        <v>0</v>
      </c>
      <c r="CX5" s="122">
        <f>Attestation!$O$51</f>
        <v>0</v>
      </c>
      <c r="CY5" s="122">
        <f>Attestation!$O$53</f>
        <v>0</v>
      </c>
      <c r="CZ5" s="122">
        <f>Attestation!$O$55</f>
        <v>0</v>
      </c>
      <c r="DA5" s="122">
        <f>Attestation!$O$57</f>
        <v>0</v>
      </c>
      <c r="DB5" s="122" t="e">
        <f>Attestation!#REF!</f>
        <v>#REF!</v>
      </c>
      <c r="DC5" s="122">
        <f>Attestation!$O$60</f>
        <v>0</v>
      </c>
      <c r="DD5" s="122">
        <f>Attestation!$H$65</f>
        <v>0</v>
      </c>
    </row>
    <row r="6" spans="1:111">
      <c r="A6" s="122" t="str">
        <f>LEFT(Demande!$K$14,LEN(Demande!$K$14)-1)</f>
        <v>IPFE</v>
      </c>
      <c r="B6" s="122" t="str">
        <f>(TEXT(Demande!L14,"0000"))</f>
        <v>0000</v>
      </c>
      <c r="C6" s="122" t="str">
        <f>A5&amp;B5</f>
        <v>IPFE0000</v>
      </c>
      <c r="D6" s="122">
        <f>Demande!$F$17</f>
        <v>0</v>
      </c>
      <c r="E6" s="122">
        <f>Demande!$L$12</f>
        <v>0</v>
      </c>
      <c r="F6" s="122">
        <f>Demande!$F$21</f>
        <v>0</v>
      </c>
      <c r="G6" s="122" t="str">
        <f>UPPER(Demande!$F$23)</f>
        <v/>
      </c>
      <c r="H6" s="122">
        <f>Demande!$F$25</f>
        <v>0</v>
      </c>
      <c r="I6" s="122">
        <f>Demande!$F$29</f>
        <v>0</v>
      </c>
      <c r="J6" s="122">
        <f>Demande!$F$31</f>
        <v>0</v>
      </c>
      <c r="K6" s="122">
        <f>Demande!$F$33</f>
        <v>0</v>
      </c>
      <c r="L6" s="122">
        <f>Demande!$F$35</f>
        <v>0</v>
      </c>
      <c r="M6" s="122">
        <f>Demande!$F$37</f>
        <v>0</v>
      </c>
      <c r="N6" s="122">
        <f>Demande!$F$39</f>
        <v>0</v>
      </c>
      <c r="O6" s="122">
        <f>Demande!$G$41</f>
        <v>0</v>
      </c>
      <c r="P6" s="122">
        <f>Demande!$L$41</f>
        <v>0</v>
      </c>
      <c r="Q6" s="130">
        <f>Demande!$L$43</f>
        <v>0</v>
      </c>
      <c r="R6" s="122">
        <f>Demande!$F$47</f>
        <v>0</v>
      </c>
      <c r="S6" s="122">
        <f>Demande!$F$49</f>
        <v>0</v>
      </c>
      <c r="T6" s="122">
        <f>Demande!$F$53</f>
        <v>0</v>
      </c>
      <c r="U6" s="122">
        <f>Demande!$F$55</f>
        <v>0</v>
      </c>
      <c r="V6" s="122">
        <f>Demande!$G$60</f>
        <v>0</v>
      </c>
      <c r="W6" s="122" t="e">
        <f>Demande!#REF!</f>
        <v>#REF!</v>
      </c>
      <c r="X6" s="122" t="e">
        <f>Demande!#REF!</f>
        <v>#REF!</v>
      </c>
      <c r="Y6" s="122" t="e">
        <f>Demande!#REF!</f>
        <v>#REF!</v>
      </c>
      <c r="Z6" s="122" t="e">
        <f>Demande!#REF!</f>
        <v>#REF!</v>
      </c>
      <c r="AA6" s="122" t="e">
        <f>Demande!#REF!</f>
        <v>#REF!</v>
      </c>
      <c r="AB6" s="122">
        <f>Demande!$F$64</f>
        <v>0</v>
      </c>
      <c r="AC6" s="122">
        <f>Demande!$F$71</f>
        <v>0</v>
      </c>
      <c r="AD6" s="122" t="str">
        <f>UPPER(Demande!$F$73)</f>
        <v/>
      </c>
      <c r="AE6" s="122">
        <f>Demande!$F$75</f>
        <v>0</v>
      </c>
      <c r="AF6" s="122">
        <f>Demande!$F$77</f>
        <v>0</v>
      </c>
      <c r="AG6" s="122">
        <f>Demande!$F$79</f>
        <v>0</v>
      </c>
      <c r="AH6" s="122">
        <f>Demande!$F$81</f>
        <v>0</v>
      </c>
      <c r="AI6" s="122" t="e">
        <f>Demande!#REF!</f>
        <v>#REF!</v>
      </c>
      <c r="AJ6" s="122" t="e">
        <f>Demande!#REF!</f>
        <v>#REF!</v>
      </c>
      <c r="AK6" s="122" t="e">
        <f>Demande!#REF!</f>
        <v>#REF!</v>
      </c>
      <c r="AL6" s="122" t="e">
        <f>Demande!#REF!</f>
        <v>#REF!</v>
      </c>
      <c r="AM6" s="122" t="e">
        <f>Demande!#REF!</f>
        <v>#REF!</v>
      </c>
      <c r="AN6" s="122" t="e">
        <f>Demande!#REF!</f>
        <v>#REF!</v>
      </c>
      <c r="AO6" s="122" t="e">
        <f>Demande!#REF!</f>
        <v>#REF!</v>
      </c>
      <c r="AP6" s="122" t="e">
        <f>Demande!#REF!</f>
        <v>#REF!</v>
      </c>
      <c r="AQ6" s="122" t="e">
        <f>Demande!#REF!</f>
        <v>#REF!</v>
      </c>
      <c r="AR6" s="122" t="e">
        <f>Demande!#REF!</f>
        <v>#REF!</v>
      </c>
      <c r="AS6" s="122" t="e">
        <f>Demande!#REF!</f>
        <v>#REF!</v>
      </c>
      <c r="AT6" s="122" t="e">
        <f>Demande!#REF!</f>
        <v>#REF!</v>
      </c>
      <c r="AU6" s="122">
        <f>Demande!$C$90</f>
        <v>0</v>
      </c>
      <c r="AV6" s="122">
        <f>Demande!$K$104</f>
        <v>0</v>
      </c>
      <c r="AW6" s="122">
        <f>Demande!$L$114</f>
        <v>0</v>
      </c>
      <c r="AX6" s="122">
        <f>Demande!$L$116</f>
        <v>0</v>
      </c>
      <c r="AY6" s="130">
        <f>Demande!$L$118</f>
        <v>0</v>
      </c>
      <c r="AZ6" s="122" t="e">
        <f>Demande!#REF!</f>
        <v>#REF!</v>
      </c>
      <c r="BA6" s="122">
        <f>Demande!$L$123</f>
        <v>0</v>
      </c>
      <c r="BB6" s="122">
        <f>Demande!$L$125</f>
        <v>0</v>
      </c>
      <c r="BC6" s="130">
        <f>Demande!$L$127</f>
        <v>0</v>
      </c>
      <c r="BD6" s="122" t="e">
        <f>Demande!#REF!</f>
        <v>#REF!</v>
      </c>
      <c r="BE6" s="130" t="e">
        <f>Demande!#REF!</f>
        <v>#REF!</v>
      </c>
      <c r="BF6" s="122" t="e">
        <f>Demande!#REF!</f>
        <v>#REF!</v>
      </c>
      <c r="BG6" s="122">
        <f>Demande!$L$131</f>
        <v>0</v>
      </c>
      <c r="BH6" s="122">
        <f>Demande!$G$132</f>
        <v>0</v>
      </c>
      <c r="BI6" s="122">
        <f>Demande!$L$134</f>
        <v>0</v>
      </c>
      <c r="BJ6" s="130">
        <f>Demande!$L$136</f>
        <v>0</v>
      </c>
      <c r="BK6" s="122" t="e">
        <f>Demande!#REF!</f>
        <v>#REF!</v>
      </c>
      <c r="BL6" s="130" t="e">
        <f>Demande!#REF!</f>
        <v>#REF!</v>
      </c>
      <c r="BM6" s="122" t="e">
        <f>Demande!#REF!</f>
        <v>#REF!</v>
      </c>
      <c r="BN6" s="122" t="e">
        <f>Demande!#REF!</f>
        <v>#REF!</v>
      </c>
      <c r="BO6" s="122" t="e">
        <f>Demande!#REF!</f>
        <v>#REF!</v>
      </c>
      <c r="BP6" s="122" t="e">
        <f>Demande!#REF!</f>
        <v>#REF!</v>
      </c>
      <c r="BQ6" s="122" t="e">
        <f>Demande!#REF!</f>
        <v>#REF!</v>
      </c>
      <c r="BR6" s="122" t="e">
        <f>Demande!#REF!</f>
        <v>#REF!</v>
      </c>
      <c r="BS6" s="122" t="e">
        <f>Demande!#REF!</f>
        <v>#REF!</v>
      </c>
      <c r="BT6" s="122" t="e">
        <f>Demande!#REF!</f>
        <v>#REF!</v>
      </c>
      <c r="BU6" s="122" t="e">
        <f>Demande!#REF!</f>
        <v>#REF!</v>
      </c>
      <c r="BV6" s="122" t="e">
        <f>Demande!#REF!</f>
        <v>#REF!</v>
      </c>
      <c r="BW6" s="122">
        <f>Demande!$C$144</f>
        <v>0</v>
      </c>
      <c r="BX6" s="122">
        <f>Demande!$L$153</f>
        <v>0</v>
      </c>
      <c r="BY6" s="122">
        <f>Demande!$G$162</f>
        <v>0</v>
      </c>
      <c r="BZ6" s="122">
        <f>Demande!$L$162</f>
        <v>0</v>
      </c>
      <c r="CA6" s="122">
        <f>Demande!$G$166</f>
        <v>0</v>
      </c>
      <c r="CB6" s="122">
        <f>Demande!$L$166</f>
        <v>0</v>
      </c>
      <c r="CC6" s="122">
        <f>Demande!$D$170</f>
        <v>0</v>
      </c>
      <c r="CD6" s="122">
        <f>Demande!$G$174</f>
        <v>0</v>
      </c>
      <c r="CE6" s="122">
        <f>Demande!$L$174</f>
        <v>0</v>
      </c>
      <c r="CF6" s="122">
        <f>Demande!$G$178</f>
        <v>0</v>
      </c>
      <c r="CG6" s="122">
        <f>Demande!$L$178</f>
        <v>0</v>
      </c>
      <c r="CH6" s="122">
        <f>Demande!$G$182</f>
        <v>0</v>
      </c>
      <c r="CI6" s="122">
        <f>Demande!$L$182</f>
        <v>0</v>
      </c>
      <c r="CJ6" s="122">
        <f>Demande!$G$186</f>
        <v>0</v>
      </c>
      <c r="CK6" s="122">
        <f>Demande!$L$186</f>
        <v>0</v>
      </c>
      <c r="CL6" s="122">
        <f>Demande!$D$190</f>
        <v>0</v>
      </c>
      <c r="CM6" s="122">
        <f>Demande!$G$193</f>
        <v>0</v>
      </c>
      <c r="CN6" s="122">
        <f>Demande!$L$193</f>
        <v>0</v>
      </c>
      <c r="CO6" s="122">
        <f>Demande!$D$197</f>
        <v>0</v>
      </c>
      <c r="CP6" s="122">
        <f>Demande!$G$200</f>
        <v>0</v>
      </c>
      <c r="CQ6" s="122">
        <f>Demande!$L$200</f>
        <v>0</v>
      </c>
      <c r="CR6" s="122">
        <f>Demande!$C$203</f>
        <v>0</v>
      </c>
      <c r="CS6" s="122">
        <f>Attestation!$H$17</f>
        <v>0</v>
      </c>
      <c r="CT6" s="130">
        <f>Attestation!$J$17</f>
        <v>0</v>
      </c>
      <c r="CU6" s="130">
        <f>Attestation!$O$42</f>
        <v>0</v>
      </c>
      <c r="CV6" s="130">
        <f>Attestation!$O$44</f>
        <v>0</v>
      </c>
      <c r="CW6" s="122">
        <f>Attestation!$O$49</f>
        <v>0</v>
      </c>
      <c r="CX6" s="122">
        <f>Attestation!$O$51</f>
        <v>0</v>
      </c>
      <c r="CY6" s="122">
        <f>Attestation!$O$53</f>
        <v>0</v>
      </c>
      <c r="CZ6" s="122">
        <f>Attestation!$O$55</f>
        <v>0</v>
      </c>
      <c r="DA6" s="122">
        <f>Attestation!$O$57</f>
        <v>0</v>
      </c>
      <c r="DB6" s="122" t="e">
        <f>Attestation!#REF!</f>
        <v>#REF!</v>
      </c>
      <c r="DC6" s="122">
        <f>Attestation!$O$60</f>
        <v>0</v>
      </c>
      <c r="DD6" s="122">
        <f>Attestation!$H$65</f>
        <v>0</v>
      </c>
    </row>
    <row r="7" spans="1:111">
      <c r="A7" s="122" t="str">
        <f>IF(A6=0,"",A6)</f>
        <v>IPFE</v>
      </c>
      <c r="B7" s="122" t="str">
        <f t="shared" ref="B7:BO7" si="0">IF(B6=0,"",B6)</f>
        <v>0000</v>
      </c>
      <c r="C7" s="122" t="str">
        <f t="shared" si="0"/>
        <v>IPFE0000</v>
      </c>
      <c r="D7" s="122" t="str">
        <f t="shared" si="0"/>
        <v/>
      </c>
      <c r="E7" s="122" t="str">
        <f t="shared" si="0"/>
        <v/>
      </c>
      <c r="F7" s="122" t="str">
        <f t="shared" si="0"/>
        <v/>
      </c>
      <c r="G7" s="122" t="str">
        <f t="shared" si="0"/>
        <v/>
      </c>
      <c r="H7" s="122" t="str">
        <f t="shared" si="0"/>
        <v/>
      </c>
      <c r="I7" s="122" t="str">
        <f t="shared" si="0"/>
        <v/>
      </c>
      <c r="J7" s="122" t="str">
        <f t="shared" si="0"/>
        <v/>
      </c>
      <c r="K7" s="122" t="str">
        <f t="shared" si="0"/>
        <v/>
      </c>
      <c r="L7" s="122" t="str">
        <f t="shared" si="0"/>
        <v/>
      </c>
      <c r="M7" s="122" t="str">
        <f t="shared" si="0"/>
        <v/>
      </c>
      <c r="N7" s="122" t="str">
        <f t="shared" si="0"/>
        <v/>
      </c>
      <c r="O7" s="122" t="str">
        <f t="shared" si="0"/>
        <v/>
      </c>
      <c r="P7" s="122" t="str">
        <f t="shared" si="0"/>
        <v/>
      </c>
      <c r="Q7" s="122" t="str">
        <f t="shared" si="0"/>
        <v/>
      </c>
      <c r="R7" s="122" t="str">
        <f t="shared" si="0"/>
        <v/>
      </c>
      <c r="S7" s="122" t="str">
        <f t="shared" si="0"/>
        <v/>
      </c>
      <c r="T7" s="122" t="str">
        <f t="shared" si="0"/>
        <v/>
      </c>
      <c r="U7" s="122" t="str">
        <f t="shared" si="0"/>
        <v/>
      </c>
      <c r="V7" s="122" t="str">
        <f t="shared" si="0"/>
        <v/>
      </c>
      <c r="Y7" s="122" t="e">
        <f t="shared" si="0"/>
        <v>#REF!</v>
      </c>
      <c r="Z7" s="122" t="e">
        <f t="shared" si="0"/>
        <v>#REF!</v>
      </c>
      <c r="AA7" s="122" t="e">
        <f t="shared" si="0"/>
        <v>#REF!</v>
      </c>
      <c r="AB7" s="122" t="str">
        <f t="shared" si="0"/>
        <v/>
      </c>
      <c r="AC7" s="122" t="str">
        <f t="shared" si="0"/>
        <v/>
      </c>
      <c r="AD7" s="122" t="str">
        <f t="shared" si="0"/>
        <v/>
      </c>
      <c r="AE7" s="122" t="str">
        <f t="shared" si="0"/>
        <v/>
      </c>
      <c r="AF7" s="122" t="str">
        <f t="shared" si="0"/>
        <v/>
      </c>
      <c r="AG7" s="122" t="str">
        <f t="shared" si="0"/>
        <v/>
      </c>
      <c r="AH7" s="122" t="str">
        <f t="shared" si="0"/>
        <v/>
      </c>
      <c r="AI7" s="122" t="e">
        <f t="shared" si="0"/>
        <v>#REF!</v>
      </c>
      <c r="AJ7" s="122" t="e">
        <f t="shared" si="0"/>
        <v>#REF!</v>
      </c>
      <c r="AK7" s="122" t="e">
        <f t="shared" si="0"/>
        <v>#REF!</v>
      </c>
      <c r="AL7" s="122" t="e">
        <f t="shared" si="0"/>
        <v>#REF!</v>
      </c>
      <c r="AM7" s="122" t="e">
        <f t="shared" si="0"/>
        <v>#REF!</v>
      </c>
      <c r="AN7" s="122" t="e">
        <f t="shared" si="0"/>
        <v>#REF!</v>
      </c>
      <c r="AO7" s="122" t="e">
        <f t="shared" si="0"/>
        <v>#REF!</v>
      </c>
      <c r="AP7" s="122" t="e">
        <f t="shared" si="0"/>
        <v>#REF!</v>
      </c>
      <c r="AQ7" s="122" t="e">
        <f t="shared" si="0"/>
        <v>#REF!</v>
      </c>
      <c r="AR7" s="122" t="e">
        <f t="shared" si="0"/>
        <v>#REF!</v>
      </c>
      <c r="AS7" s="122" t="e">
        <f t="shared" si="0"/>
        <v>#REF!</v>
      </c>
      <c r="AT7" s="122" t="e">
        <f t="shared" si="0"/>
        <v>#REF!</v>
      </c>
      <c r="AU7" s="122" t="str">
        <f t="shared" si="0"/>
        <v/>
      </c>
      <c r="AV7" s="122" t="str">
        <f t="shared" si="0"/>
        <v/>
      </c>
      <c r="AW7" s="122" t="str">
        <f t="shared" si="0"/>
        <v/>
      </c>
      <c r="AX7" s="122" t="str">
        <f t="shared" si="0"/>
        <v/>
      </c>
      <c r="AY7" s="122" t="str">
        <f t="shared" si="0"/>
        <v/>
      </c>
      <c r="AZ7" s="122" t="e">
        <f t="shared" si="0"/>
        <v>#REF!</v>
      </c>
      <c r="BA7" s="122" t="str">
        <f t="shared" si="0"/>
        <v/>
      </c>
      <c r="BB7" s="122" t="str">
        <f t="shared" si="0"/>
        <v/>
      </c>
      <c r="BC7" s="122" t="str">
        <f t="shared" si="0"/>
        <v/>
      </c>
      <c r="BD7" s="122" t="e">
        <f t="shared" si="0"/>
        <v>#REF!</v>
      </c>
      <c r="BE7" s="122" t="e">
        <f t="shared" si="0"/>
        <v>#REF!</v>
      </c>
      <c r="BF7" s="122" t="e">
        <f t="shared" si="0"/>
        <v>#REF!</v>
      </c>
      <c r="BG7" s="122" t="str">
        <f t="shared" si="0"/>
        <v/>
      </c>
      <c r="BH7" s="122" t="str">
        <f t="shared" si="0"/>
        <v/>
      </c>
      <c r="BI7" s="122" t="str">
        <f t="shared" si="0"/>
        <v/>
      </c>
      <c r="BJ7" s="122" t="str">
        <f t="shared" si="0"/>
        <v/>
      </c>
      <c r="BK7" s="122" t="e">
        <f t="shared" si="0"/>
        <v>#REF!</v>
      </c>
      <c r="BL7" s="122" t="e">
        <f t="shared" si="0"/>
        <v>#REF!</v>
      </c>
      <c r="BM7" s="122" t="e">
        <f t="shared" si="0"/>
        <v>#REF!</v>
      </c>
      <c r="BN7" s="122" t="e">
        <f t="shared" si="0"/>
        <v>#REF!</v>
      </c>
      <c r="BO7" s="122" t="e">
        <f t="shared" si="0"/>
        <v>#REF!</v>
      </c>
      <c r="BP7" s="122" t="e">
        <f t="shared" ref="BP7:DD7" si="1">IF(BP6=0,"",BP6)</f>
        <v>#REF!</v>
      </c>
      <c r="BQ7" s="122" t="e">
        <f t="shared" si="1"/>
        <v>#REF!</v>
      </c>
      <c r="BR7" s="122" t="e">
        <f t="shared" si="1"/>
        <v>#REF!</v>
      </c>
      <c r="BS7" s="122" t="e">
        <f t="shared" si="1"/>
        <v>#REF!</v>
      </c>
      <c r="BT7" s="122" t="e">
        <f t="shared" si="1"/>
        <v>#REF!</v>
      </c>
      <c r="BU7" s="122" t="e">
        <f t="shared" si="1"/>
        <v>#REF!</v>
      </c>
      <c r="BV7" s="122" t="e">
        <f t="shared" si="1"/>
        <v>#REF!</v>
      </c>
      <c r="BW7" s="122" t="str">
        <f t="shared" si="1"/>
        <v/>
      </c>
      <c r="BX7" s="122" t="str">
        <f t="shared" si="1"/>
        <v/>
      </c>
      <c r="BY7" s="122" t="str">
        <f t="shared" si="1"/>
        <v/>
      </c>
      <c r="BZ7" s="122" t="str">
        <f t="shared" si="1"/>
        <v/>
      </c>
      <c r="CA7" s="122" t="str">
        <f t="shared" si="1"/>
        <v/>
      </c>
      <c r="CB7" s="122" t="str">
        <f t="shared" si="1"/>
        <v/>
      </c>
      <c r="CC7" s="122" t="str">
        <f t="shared" si="1"/>
        <v/>
      </c>
      <c r="CD7" s="122" t="str">
        <f t="shared" si="1"/>
        <v/>
      </c>
      <c r="CE7" s="122" t="str">
        <f t="shared" si="1"/>
        <v/>
      </c>
      <c r="CF7" s="122" t="str">
        <f t="shared" si="1"/>
        <v/>
      </c>
      <c r="CG7" s="122" t="str">
        <f t="shared" si="1"/>
        <v/>
      </c>
      <c r="CH7" s="122" t="str">
        <f t="shared" si="1"/>
        <v/>
      </c>
      <c r="CI7" s="122" t="str">
        <f t="shared" si="1"/>
        <v/>
      </c>
      <c r="CJ7" s="122" t="str">
        <f t="shared" si="1"/>
        <v/>
      </c>
      <c r="CK7" s="122" t="str">
        <f t="shared" si="1"/>
        <v/>
      </c>
      <c r="CL7" s="122" t="str">
        <f t="shared" si="1"/>
        <v/>
      </c>
      <c r="CM7" s="122" t="str">
        <f t="shared" si="1"/>
        <v/>
      </c>
      <c r="CN7" s="122" t="str">
        <f t="shared" si="1"/>
        <v/>
      </c>
      <c r="CO7" s="122" t="str">
        <f t="shared" si="1"/>
        <v/>
      </c>
      <c r="CP7" s="122" t="str">
        <f t="shared" si="1"/>
        <v/>
      </c>
      <c r="CQ7" s="122" t="str">
        <f t="shared" si="1"/>
        <v/>
      </c>
      <c r="CR7" s="122" t="str">
        <f t="shared" si="1"/>
        <v/>
      </c>
      <c r="CS7" s="122" t="str">
        <f t="shared" si="1"/>
        <v/>
      </c>
      <c r="CT7" s="122" t="str">
        <f t="shared" si="1"/>
        <v/>
      </c>
      <c r="CU7" s="122" t="str">
        <f t="shared" si="1"/>
        <v/>
      </c>
      <c r="CV7" s="122" t="str">
        <f t="shared" si="1"/>
        <v/>
      </c>
      <c r="CW7" s="122" t="str">
        <f t="shared" si="1"/>
        <v/>
      </c>
      <c r="CX7" s="122" t="str">
        <f t="shared" si="1"/>
        <v/>
      </c>
      <c r="CY7" s="122" t="str">
        <f t="shared" si="1"/>
        <v/>
      </c>
      <c r="CZ7" s="122" t="str">
        <f t="shared" si="1"/>
        <v/>
      </c>
      <c r="DA7" s="122" t="str">
        <f t="shared" si="1"/>
        <v/>
      </c>
      <c r="DB7" s="122" t="e">
        <f t="shared" si="1"/>
        <v>#REF!</v>
      </c>
      <c r="DC7" s="122" t="str">
        <f t="shared" si="1"/>
        <v/>
      </c>
      <c r="DD7" s="122" t="str">
        <f t="shared" si="1"/>
        <v/>
      </c>
    </row>
  </sheetData>
  <mergeCells count="15">
    <mergeCell ref="CS2:CT2"/>
    <mergeCell ref="CU2:DD2"/>
    <mergeCell ref="R3:S3"/>
    <mergeCell ref="T3:U3"/>
    <mergeCell ref="V3:AA3"/>
    <mergeCell ref="AW3:AZ3"/>
    <mergeCell ref="BA3:BF3"/>
    <mergeCell ref="BG3:BM3"/>
    <mergeCell ref="D2:AB2"/>
    <mergeCell ref="AE2:AH2"/>
    <mergeCell ref="AI2:AU2"/>
    <mergeCell ref="AW2:BM2"/>
    <mergeCell ref="BN2:BT2"/>
    <mergeCell ref="BW2:CR2"/>
    <mergeCell ref="BY3:CN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1:AG154"/>
  <sheetViews>
    <sheetView showGridLines="0" topLeftCell="A22" zoomScale="90" zoomScaleNormal="90" workbookViewId="0">
      <selection activeCell="F39" sqref="F39:J39"/>
    </sheetView>
  </sheetViews>
  <sheetFormatPr baseColWidth="10" defaultColWidth="8.85546875" defaultRowHeight="15"/>
  <cols>
    <col min="1" max="1" width="3.140625" style="65" customWidth="1"/>
    <col min="2" max="2" width="4.85546875" style="65" customWidth="1"/>
    <col min="3" max="3" width="19.140625" style="65" customWidth="1"/>
    <col min="4" max="4" width="9.85546875" style="65" customWidth="1"/>
    <col min="5" max="5" width="18.42578125" style="65" customWidth="1"/>
    <col min="6" max="21" width="17" style="65" customWidth="1"/>
    <col min="22" max="22" width="6.42578125" style="65" customWidth="1"/>
    <col min="23" max="23" width="14.7109375" style="65" customWidth="1"/>
    <col min="24" max="24" width="5.5703125" style="65" customWidth="1"/>
    <col min="25" max="25" width="9.140625" style="65" customWidth="1"/>
    <col min="26" max="26" width="20.28515625" style="65" customWidth="1"/>
    <col min="27" max="27" width="26.85546875" style="65" bestFit="1" customWidth="1"/>
    <col min="28" max="28" width="8.85546875" style="65"/>
    <col min="29" max="29" width="10.42578125" style="65" customWidth="1"/>
    <col min="30" max="16384" width="8.85546875" style="65"/>
  </cols>
  <sheetData>
    <row r="1" spans="2:29" ht="16.5" thickBot="1">
      <c r="I1" s="109" t="s">
        <v>129</v>
      </c>
      <c r="J1" s="117" t="s">
        <v>128</v>
      </c>
      <c r="K1" s="116" t="str">
        <f>IF(Demande!L14="","",Demande!L14)</f>
        <v/>
      </c>
      <c r="AA1" s="104"/>
      <c r="AB1" s="105"/>
      <c r="AC1" s="107"/>
    </row>
    <row r="2" spans="2:29" ht="23.25">
      <c r="B2" s="64" t="s">
        <v>90</v>
      </c>
      <c r="Z2" s="108"/>
      <c r="AA2" s="104"/>
      <c r="AB2" s="104"/>
      <c r="AC2" s="104"/>
    </row>
    <row r="3" spans="2:29" ht="23.25">
      <c r="B3" s="228" t="s">
        <v>386</v>
      </c>
      <c r="Z3" s="108"/>
      <c r="AA3" s="104"/>
      <c r="AB3" s="104"/>
      <c r="AC3" s="104"/>
    </row>
    <row r="4" spans="2:29" ht="12.6" customHeight="1">
      <c r="B4" s="64"/>
    </row>
    <row r="5" spans="2:29" ht="18.600000000000001" customHeight="1">
      <c r="B5" s="132" t="s">
        <v>141</v>
      </c>
      <c r="H5" s="238" t="s">
        <v>254</v>
      </c>
    </row>
    <row r="6" spans="2:29" ht="18.600000000000001" customHeight="1">
      <c r="B6" s="131" t="s">
        <v>142</v>
      </c>
    </row>
    <row r="7" spans="2:29" ht="12.6" customHeight="1">
      <c r="B7" s="64"/>
    </row>
    <row r="8" spans="2:29" ht="12.6" customHeight="1" thickBot="1">
      <c r="B8" s="64"/>
    </row>
    <row r="9" spans="2:29" ht="21">
      <c r="B9" s="66" t="s">
        <v>0</v>
      </c>
      <c r="C9" s="67"/>
      <c r="D9" s="67"/>
      <c r="E9" s="67"/>
      <c r="F9" s="67"/>
      <c r="G9" s="67"/>
      <c r="H9" s="67"/>
      <c r="I9" s="67"/>
      <c r="J9" s="68"/>
    </row>
    <row r="10" spans="2:29" ht="8.25" customHeight="1">
      <c r="B10" s="69"/>
      <c r="C10" s="70"/>
      <c r="D10" s="70"/>
      <c r="E10" s="70"/>
      <c r="F10" s="70"/>
      <c r="G10" s="70"/>
      <c r="H10" s="70"/>
      <c r="I10" s="70"/>
      <c r="J10" s="71"/>
    </row>
    <row r="11" spans="2:29" ht="52.5" customHeight="1">
      <c r="B11" s="438" t="s">
        <v>91</v>
      </c>
      <c r="C11" s="439"/>
      <c r="D11" s="439"/>
      <c r="E11" s="439"/>
      <c r="F11" s="439"/>
      <c r="G11" s="439"/>
      <c r="H11" s="439"/>
      <c r="I11" s="439"/>
      <c r="J11" s="440"/>
      <c r="K11" s="72"/>
      <c r="L11" s="72"/>
      <c r="M11" s="72"/>
    </row>
    <row r="12" spans="2:29" ht="8.25" customHeight="1">
      <c r="B12" s="73"/>
      <c r="C12" s="74"/>
      <c r="D12" s="74"/>
      <c r="E12" s="74"/>
      <c r="F12" s="74"/>
      <c r="G12" s="74"/>
      <c r="H12" s="74"/>
      <c r="I12" s="74"/>
      <c r="J12" s="75"/>
      <c r="K12" s="76"/>
      <c r="L12" s="76"/>
      <c r="M12" s="76"/>
    </row>
    <row r="13" spans="2:29" ht="21">
      <c r="B13" s="77"/>
      <c r="C13" s="118" t="s">
        <v>92</v>
      </c>
      <c r="D13" s="70"/>
      <c r="E13" s="70"/>
      <c r="F13" s="70"/>
      <c r="G13" s="70"/>
      <c r="H13" s="70"/>
      <c r="I13" s="70"/>
      <c r="J13" s="71"/>
    </row>
    <row r="14" spans="2:29" ht="21">
      <c r="B14" s="77"/>
      <c r="C14" s="118" t="s">
        <v>93</v>
      </c>
      <c r="D14" s="70"/>
      <c r="E14" s="70"/>
      <c r="F14" s="70"/>
      <c r="G14" s="70"/>
      <c r="H14" s="70"/>
      <c r="I14" s="70"/>
      <c r="J14" s="71"/>
    </row>
    <row r="15" spans="2:29" ht="49.15" customHeight="1">
      <c r="B15" s="78"/>
      <c r="C15" s="441" t="s">
        <v>162</v>
      </c>
      <c r="D15" s="441"/>
      <c r="E15" s="441"/>
      <c r="F15" s="441"/>
      <c r="G15" s="441"/>
      <c r="H15" s="441"/>
      <c r="I15" s="441"/>
      <c r="J15" s="442"/>
    </row>
    <row r="16" spans="2:29" ht="21">
      <c r="B16" s="359" t="s">
        <v>339</v>
      </c>
      <c r="C16" s="137"/>
      <c r="D16" s="138"/>
      <c r="E16" s="139"/>
      <c r="F16" s="139"/>
      <c r="G16" s="139"/>
      <c r="H16" s="139"/>
      <c r="I16" s="139"/>
      <c r="J16" s="71"/>
    </row>
    <row r="17" spans="2:33" s="365" customFormat="1" ht="3.75" customHeight="1">
      <c r="B17" s="364"/>
      <c r="C17" s="444"/>
      <c r="D17" s="444"/>
      <c r="E17" s="444"/>
      <c r="F17" s="444"/>
      <c r="G17" s="444"/>
      <c r="H17" s="444"/>
      <c r="I17" s="444"/>
      <c r="J17" s="445"/>
      <c r="K17" s="79"/>
      <c r="L17" s="79"/>
      <c r="M17" s="79"/>
      <c r="N17" s="79"/>
      <c r="O17" s="79"/>
      <c r="P17" s="79"/>
      <c r="Q17" s="79"/>
      <c r="R17" s="79"/>
      <c r="S17" s="79"/>
      <c r="T17" s="79"/>
      <c r="U17" s="79"/>
      <c r="V17" s="79"/>
      <c r="W17" s="79"/>
      <c r="X17" s="79"/>
      <c r="AG17" s="366"/>
    </row>
    <row r="18" spans="2:33" s="362" customFormat="1" ht="4.5" customHeight="1">
      <c r="B18" s="360"/>
      <c r="C18" s="453"/>
      <c r="D18" s="453"/>
      <c r="E18" s="452"/>
      <c r="F18" s="452"/>
      <c r="G18" s="367"/>
      <c r="H18" s="367"/>
      <c r="I18" s="367"/>
      <c r="J18" s="368"/>
      <c r="K18" s="361"/>
      <c r="L18" s="361"/>
      <c r="M18" s="361"/>
      <c r="N18" s="361"/>
      <c r="O18" s="361"/>
      <c r="P18" s="361"/>
      <c r="Q18" s="361"/>
      <c r="R18" s="361"/>
      <c r="S18" s="361"/>
      <c r="T18" s="361"/>
      <c r="U18" s="361"/>
      <c r="V18" s="361"/>
      <c r="W18" s="361"/>
      <c r="X18" s="361"/>
      <c r="AG18" s="363"/>
    </row>
    <row r="19" spans="2:33" ht="3" customHeight="1">
      <c r="B19" s="78"/>
      <c r="C19" s="448"/>
      <c r="D19" s="448"/>
      <c r="E19" s="448"/>
      <c r="F19" s="448"/>
      <c r="G19" s="448"/>
      <c r="H19" s="448"/>
      <c r="I19" s="448"/>
      <c r="J19" s="449"/>
      <c r="K19" s="79"/>
      <c r="L19" s="79"/>
      <c r="M19" s="79"/>
      <c r="N19" s="79"/>
      <c r="O19" s="79"/>
      <c r="P19" s="79"/>
      <c r="Q19" s="79"/>
      <c r="R19" s="79"/>
      <c r="S19" s="79"/>
      <c r="T19" s="79"/>
      <c r="U19" s="79"/>
      <c r="V19" s="79"/>
      <c r="W19" s="79"/>
      <c r="X19" s="79"/>
    </row>
    <row r="20" spans="2:33" ht="42" customHeight="1">
      <c r="B20" s="78"/>
      <c r="C20" s="448" t="s">
        <v>344</v>
      </c>
      <c r="D20" s="448"/>
      <c r="E20" s="448"/>
      <c r="F20" s="448"/>
      <c r="G20" s="448"/>
      <c r="H20" s="448"/>
      <c r="I20" s="448"/>
      <c r="J20" s="449"/>
      <c r="K20" s="79"/>
      <c r="L20" s="79"/>
      <c r="M20" s="79"/>
      <c r="N20" s="79"/>
      <c r="O20" s="79"/>
      <c r="P20" s="79"/>
      <c r="Q20" s="79"/>
      <c r="R20" s="79"/>
      <c r="S20" s="79"/>
      <c r="T20" s="79"/>
      <c r="U20" s="79"/>
      <c r="V20" s="79"/>
      <c r="W20" s="79"/>
      <c r="X20" s="79"/>
    </row>
    <row r="21" spans="2:33" ht="41.25" customHeight="1">
      <c r="B21" s="78"/>
      <c r="C21" s="446" t="s">
        <v>360</v>
      </c>
      <c r="D21" s="446"/>
      <c r="E21" s="446"/>
      <c r="F21" s="446"/>
      <c r="G21" s="446"/>
      <c r="H21" s="446"/>
      <c r="I21" s="446"/>
      <c r="J21" s="447"/>
      <c r="K21" s="79"/>
      <c r="L21" s="79"/>
      <c r="M21" s="79"/>
      <c r="N21" s="79"/>
      <c r="O21" s="79"/>
      <c r="P21" s="79"/>
      <c r="Q21" s="79"/>
      <c r="R21" s="79"/>
      <c r="S21" s="79"/>
      <c r="T21" s="79"/>
      <c r="U21" s="79"/>
      <c r="V21" s="79"/>
      <c r="W21" s="79"/>
      <c r="X21" s="79"/>
      <c r="AG21" s="155"/>
    </row>
    <row r="22" spans="2:33" ht="36" customHeight="1" thickBot="1">
      <c r="B22" s="140"/>
      <c r="C22" s="450" t="s">
        <v>361</v>
      </c>
      <c r="D22" s="450"/>
      <c r="E22" s="450"/>
      <c r="F22" s="450"/>
      <c r="G22" s="450"/>
      <c r="H22" s="450"/>
      <c r="I22" s="450"/>
      <c r="J22" s="451"/>
    </row>
    <row r="23" spans="2:33">
      <c r="B23" s="81"/>
    </row>
    <row r="24" spans="2:33" ht="15.75" thickBot="1">
      <c r="B24" s="81"/>
    </row>
    <row r="25" spans="2:33" ht="15" customHeight="1">
      <c r="B25" s="417" t="s">
        <v>94</v>
      </c>
      <c r="C25" s="418"/>
      <c r="D25" s="418"/>
      <c r="E25" s="418"/>
      <c r="F25" s="418"/>
      <c r="G25" s="418"/>
      <c r="H25" s="418"/>
      <c r="I25" s="418"/>
      <c r="J25" s="418"/>
      <c r="K25" s="418"/>
      <c r="L25" s="418"/>
      <c r="M25" s="418"/>
      <c r="N25" s="418"/>
      <c r="O25" s="419"/>
    </row>
    <row r="26" spans="2:33" ht="15.75" customHeight="1" thickBot="1">
      <c r="B26" s="420"/>
      <c r="C26" s="421"/>
      <c r="D26" s="421"/>
      <c r="E26" s="421"/>
      <c r="F26" s="421"/>
      <c r="G26" s="421"/>
      <c r="H26" s="421"/>
      <c r="I26" s="421"/>
      <c r="J26" s="421"/>
      <c r="K26" s="421"/>
      <c r="L26" s="421"/>
      <c r="M26" s="421"/>
      <c r="N26" s="421"/>
      <c r="O26" s="422"/>
    </row>
    <row r="27" spans="2:33">
      <c r="B27" s="82"/>
      <c r="C27" s="83"/>
      <c r="D27" s="83"/>
      <c r="E27" s="83"/>
      <c r="F27" s="84"/>
      <c r="G27" s="85"/>
      <c r="H27" s="85"/>
      <c r="I27" s="85"/>
      <c r="J27" s="85"/>
      <c r="K27" s="85"/>
      <c r="L27" s="85"/>
      <c r="M27" s="85"/>
      <c r="N27" s="84"/>
      <c r="O27" s="169"/>
      <c r="P27" s="164"/>
      <c r="Q27" s="164"/>
      <c r="R27" s="164"/>
      <c r="S27" s="164"/>
      <c r="T27" s="164"/>
      <c r="U27" s="136"/>
      <c r="V27" s="136"/>
      <c r="W27" s="136"/>
      <c r="X27" s="136"/>
      <c r="Y27" s="136"/>
      <c r="Z27" s="136"/>
      <c r="AA27" s="136"/>
      <c r="AB27" s="136"/>
      <c r="AC27" s="136"/>
      <c r="AD27" s="136"/>
    </row>
    <row r="28" spans="2:33" ht="15.75">
      <c r="B28" s="87"/>
      <c r="C28" s="353" t="s">
        <v>330</v>
      </c>
      <c r="D28" s="354"/>
      <c r="E28" s="354"/>
      <c r="F28" s="355"/>
      <c r="G28" s="168"/>
      <c r="H28" s="168"/>
      <c r="I28" s="136"/>
      <c r="J28" s="136"/>
      <c r="K28" s="136"/>
      <c r="L28" s="136"/>
      <c r="M28" s="136"/>
      <c r="N28" s="164"/>
      <c r="O28" s="351"/>
      <c r="P28" s="164"/>
      <c r="Q28" s="164"/>
      <c r="R28" s="164"/>
      <c r="S28" s="164"/>
      <c r="T28" s="164"/>
      <c r="U28" s="136"/>
      <c r="V28" s="136"/>
      <c r="W28" s="136"/>
      <c r="X28" s="136"/>
      <c r="Y28" s="136"/>
      <c r="Z28" s="136"/>
      <c r="AA28" s="136"/>
      <c r="AB28" s="136"/>
      <c r="AC28" s="136"/>
      <c r="AD28" s="136"/>
    </row>
    <row r="29" spans="2:33">
      <c r="B29" s="87"/>
      <c r="C29" s="170"/>
      <c r="D29" s="170"/>
      <c r="E29" s="170"/>
      <c r="F29" s="164"/>
      <c r="G29" s="136"/>
      <c r="H29" s="136"/>
      <c r="I29" s="136"/>
      <c r="J29" s="136"/>
      <c r="K29" s="136"/>
      <c r="L29" s="136"/>
      <c r="M29" s="136"/>
      <c r="N29" s="164"/>
      <c r="O29" s="351"/>
      <c r="P29" s="164"/>
      <c r="Q29" s="164"/>
      <c r="R29" s="164"/>
      <c r="S29" s="164"/>
      <c r="T29" s="164"/>
      <c r="U29" s="136"/>
      <c r="V29" s="136"/>
      <c r="W29" s="136"/>
      <c r="X29" s="136"/>
      <c r="Y29" s="136"/>
      <c r="Z29" s="136"/>
      <c r="AA29" s="136"/>
      <c r="AB29" s="136"/>
      <c r="AC29" s="136"/>
      <c r="AD29" s="136"/>
    </row>
    <row r="30" spans="2:33">
      <c r="B30" s="87"/>
      <c r="C30" s="170"/>
      <c r="D30" s="170"/>
      <c r="E30" s="136"/>
      <c r="F30" s="209"/>
      <c r="G30" s="209"/>
      <c r="H30" s="388" t="s">
        <v>383</v>
      </c>
      <c r="I30" s="389" t="s">
        <v>384</v>
      </c>
      <c r="J30" s="390" t="s">
        <v>95</v>
      </c>
      <c r="K30" s="136"/>
      <c r="L30" s="173"/>
      <c r="M30" s="136"/>
      <c r="N30" s="136"/>
      <c r="O30" s="88"/>
      <c r="P30" s="165"/>
      <c r="Q30" s="165"/>
      <c r="R30" s="136"/>
      <c r="S30" s="166"/>
      <c r="T30" s="136"/>
      <c r="U30" s="165"/>
      <c r="V30" s="136"/>
      <c r="W30" s="136"/>
      <c r="X30" s="136"/>
      <c r="Y30" s="136"/>
      <c r="Z30" s="136"/>
      <c r="AA30" s="136"/>
      <c r="AB30" s="136"/>
      <c r="AC30" s="136"/>
      <c r="AD30" s="136"/>
    </row>
    <row r="31" spans="2:33" ht="12.75" customHeight="1" thickBot="1">
      <c r="B31" s="87"/>
      <c r="C31" s="170"/>
      <c r="D31" s="170"/>
      <c r="E31" s="170"/>
      <c r="F31" s="136"/>
      <c r="G31" s="136"/>
      <c r="H31" s="136"/>
      <c r="I31" s="136"/>
      <c r="J31" s="136"/>
      <c r="K31" s="136"/>
      <c r="L31" s="136"/>
      <c r="M31" s="136"/>
      <c r="N31" s="136"/>
      <c r="O31" s="88"/>
      <c r="P31" s="136"/>
      <c r="Q31" s="136"/>
      <c r="R31" s="136"/>
      <c r="S31" s="136"/>
      <c r="T31" s="136"/>
      <c r="U31" s="136"/>
      <c r="V31" s="136"/>
      <c r="W31" s="136"/>
      <c r="X31" s="136"/>
      <c r="Y31" s="136"/>
      <c r="Z31" s="136"/>
      <c r="AA31" s="136"/>
      <c r="AB31" s="136"/>
      <c r="AC31" s="136"/>
      <c r="AD31" s="136"/>
    </row>
    <row r="32" spans="2:33" ht="33" customHeight="1" thickBot="1">
      <c r="B32" s="89" t="s">
        <v>96</v>
      </c>
      <c r="C32" s="415" t="s">
        <v>382</v>
      </c>
      <c r="D32" s="415"/>
      <c r="E32" s="352"/>
      <c r="F32" s="136"/>
      <c r="G32" s="164"/>
      <c r="H32" s="90"/>
      <c r="I32" s="90"/>
      <c r="J32" s="91">
        <f>SUM(H32:I32)</f>
        <v>0</v>
      </c>
      <c r="K32" s="136"/>
      <c r="L32" s="176" t="s">
        <v>208</v>
      </c>
      <c r="M32" s="136"/>
      <c r="N32" s="136"/>
      <c r="O32" s="88"/>
      <c r="P32" s="136"/>
      <c r="Q32" s="136"/>
      <c r="R32" s="136"/>
      <c r="S32" s="136"/>
      <c r="T32" s="136"/>
      <c r="U32" s="136"/>
      <c r="V32" s="136"/>
      <c r="W32" s="136"/>
      <c r="X32" s="136"/>
      <c r="Y32" s="136"/>
      <c r="Z32" s="136"/>
      <c r="AA32" s="136"/>
      <c r="AB32" s="136"/>
      <c r="AC32" s="136"/>
      <c r="AD32" s="136"/>
    </row>
    <row r="33" spans="2:30" ht="6.75" customHeight="1">
      <c r="B33" s="89"/>
      <c r="C33" s="443"/>
      <c r="D33" s="443"/>
      <c r="E33" s="175"/>
      <c r="F33" s="136"/>
      <c r="G33" s="136"/>
      <c r="H33" s="136"/>
      <c r="I33" s="136"/>
      <c r="J33" s="136"/>
      <c r="K33" s="136"/>
      <c r="L33" s="136"/>
      <c r="M33" s="136"/>
      <c r="N33" s="136"/>
      <c r="O33" s="88"/>
      <c r="P33" s="136"/>
      <c r="Q33" s="136"/>
      <c r="R33" s="136"/>
      <c r="S33" s="136"/>
      <c r="T33" s="136"/>
      <c r="U33" s="106"/>
      <c r="V33" s="136"/>
      <c r="W33" s="136"/>
      <c r="X33" s="136"/>
      <c r="Y33" s="136"/>
      <c r="Z33" s="136"/>
      <c r="AA33" s="136"/>
      <c r="AB33" s="136"/>
      <c r="AC33" s="136"/>
      <c r="AD33" s="136"/>
    </row>
    <row r="34" spans="2:30" ht="30" customHeight="1">
      <c r="B34" s="89"/>
      <c r="C34" s="443"/>
      <c r="D34" s="443"/>
      <c r="E34" s="177" t="s">
        <v>98</v>
      </c>
      <c r="F34" s="423"/>
      <c r="G34" s="424"/>
      <c r="H34" s="424"/>
      <c r="I34" s="424"/>
      <c r="J34" s="425"/>
      <c r="K34" s="178"/>
      <c r="L34" s="454"/>
      <c r="M34" s="455"/>
      <c r="N34" s="456"/>
      <c r="O34" s="162"/>
      <c r="P34" s="163"/>
      <c r="Q34" s="163"/>
      <c r="R34" s="163"/>
      <c r="S34" s="163"/>
      <c r="T34" s="163"/>
      <c r="U34" s="163"/>
      <c r="V34" s="136"/>
      <c r="W34" s="136"/>
      <c r="X34" s="136"/>
      <c r="Y34" s="136"/>
      <c r="Z34" s="136"/>
      <c r="AA34" s="136"/>
      <c r="AB34" s="136"/>
      <c r="AC34" s="136"/>
      <c r="AD34" s="136"/>
    </row>
    <row r="35" spans="2:30" ht="62.45" customHeight="1">
      <c r="B35" s="89"/>
      <c r="C35" s="174"/>
      <c r="D35" s="174"/>
      <c r="E35" s="177"/>
      <c r="F35" s="416" t="s">
        <v>362</v>
      </c>
      <c r="G35" s="416"/>
      <c r="H35" s="416"/>
      <c r="I35" s="416"/>
      <c r="J35" s="416"/>
      <c r="K35" s="167"/>
      <c r="L35" s="161"/>
      <c r="M35" s="161"/>
      <c r="N35" s="161"/>
      <c r="O35" s="179"/>
      <c r="P35" s="167"/>
      <c r="Q35" s="167"/>
      <c r="R35" s="167"/>
      <c r="S35" s="167"/>
      <c r="T35" s="167"/>
      <c r="U35" s="167"/>
      <c r="V35" s="168"/>
      <c r="W35" s="356"/>
      <c r="X35" s="356"/>
      <c r="Y35" s="356"/>
      <c r="Z35" s="136"/>
      <c r="AA35" s="136"/>
      <c r="AB35" s="136"/>
      <c r="AC35" s="136"/>
      <c r="AD35" s="136"/>
    </row>
    <row r="36" spans="2:30" ht="19.899999999999999" customHeight="1" thickBot="1">
      <c r="B36" s="89"/>
      <c r="C36" s="174"/>
      <c r="D36" s="174"/>
      <c r="E36" s="170"/>
      <c r="F36" s="136"/>
      <c r="G36" s="136"/>
      <c r="H36" s="136"/>
      <c r="I36" s="136"/>
      <c r="J36" s="136"/>
      <c r="K36" s="136"/>
      <c r="L36" s="136"/>
      <c r="M36" s="136"/>
      <c r="N36" s="136"/>
      <c r="O36" s="88"/>
      <c r="P36" s="136"/>
      <c r="Q36" s="136"/>
      <c r="R36" s="136"/>
      <c r="S36" s="136"/>
      <c r="T36" s="136"/>
      <c r="U36" s="136"/>
      <c r="V36" s="136"/>
      <c r="W36" s="136"/>
      <c r="X36" s="136"/>
      <c r="Y36" s="136"/>
      <c r="Z36" s="136"/>
      <c r="AA36" s="136"/>
      <c r="AB36" s="136"/>
      <c r="AC36" s="136"/>
      <c r="AD36" s="136"/>
    </row>
    <row r="37" spans="2:30" ht="19.899999999999999" customHeight="1" thickBot="1">
      <c r="B37" s="89" t="s">
        <v>99</v>
      </c>
      <c r="C37" s="207" t="s">
        <v>100</v>
      </c>
      <c r="D37" s="174"/>
      <c r="E37" s="170"/>
      <c r="F37" s="136"/>
      <c r="G37" s="136"/>
      <c r="H37" s="90"/>
      <c r="I37" s="90"/>
      <c r="J37" s="91">
        <f>SUM(H37:I37)</f>
        <v>0</v>
      </c>
      <c r="K37" s="136"/>
      <c r="L37" s="176" t="s">
        <v>208</v>
      </c>
      <c r="M37" s="136"/>
      <c r="N37" s="136"/>
      <c r="O37" s="88"/>
      <c r="P37" s="136"/>
      <c r="Q37" s="136"/>
      <c r="R37" s="136"/>
      <c r="S37" s="136"/>
      <c r="T37" s="136"/>
      <c r="U37" s="136"/>
      <c r="V37" s="136"/>
      <c r="W37" s="136"/>
      <c r="X37" s="136"/>
      <c r="Y37" s="136"/>
      <c r="Z37" s="136"/>
      <c r="AA37" s="136"/>
      <c r="AB37" s="136"/>
      <c r="AC37" s="136"/>
      <c r="AD37" s="136"/>
    </row>
    <row r="38" spans="2:30" ht="6.75" customHeight="1">
      <c r="B38" s="89"/>
      <c r="C38" s="174"/>
      <c r="D38" s="174"/>
      <c r="E38" s="170"/>
      <c r="F38" s="136"/>
      <c r="G38" s="136"/>
      <c r="H38" s="136"/>
      <c r="I38" s="136"/>
      <c r="J38" s="106"/>
      <c r="K38" s="136"/>
      <c r="L38" s="136"/>
      <c r="M38" s="136"/>
      <c r="N38" s="136"/>
      <c r="O38" s="88"/>
      <c r="P38" s="136"/>
      <c r="Q38" s="136"/>
      <c r="R38" s="136"/>
      <c r="S38" s="136"/>
      <c r="T38" s="136"/>
      <c r="U38" s="136"/>
      <c r="V38" s="136"/>
      <c r="W38" s="136"/>
      <c r="X38" s="136"/>
      <c r="Y38" s="136"/>
      <c r="Z38" s="136"/>
      <c r="AA38" s="136"/>
      <c r="AB38" s="136"/>
      <c r="AC38" s="136"/>
      <c r="AD38" s="136"/>
    </row>
    <row r="39" spans="2:30" ht="30" customHeight="1">
      <c r="B39" s="89"/>
      <c r="C39" s="174"/>
      <c r="D39" s="174"/>
      <c r="E39" s="177" t="s">
        <v>98</v>
      </c>
      <c r="F39" s="423"/>
      <c r="G39" s="424"/>
      <c r="H39" s="424"/>
      <c r="I39" s="424"/>
      <c r="J39" s="425"/>
      <c r="K39" s="180"/>
      <c r="L39" s="454"/>
      <c r="M39" s="455"/>
      <c r="N39" s="456"/>
      <c r="O39" s="88"/>
      <c r="P39" s="136"/>
      <c r="Q39" s="136"/>
      <c r="R39" s="136"/>
      <c r="S39" s="136"/>
      <c r="T39" s="136"/>
      <c r="U39" s="136"/>
      <c r="V39" s="136"/>
      <c r="W39" s="136"/>
      <c r="X39" s="136"/>
      <c r="Y39" s="136"/>
      <c r="Z39" s="136"/>
      <c r="AA39" s="136"/>
      <c r="AB39" s="136"/>
      <c r="AC39" s="136"/>
      <c r="AD39" s="136"/>
    </row>
    <row r="40" spans="2:30" ht="49.15" customHeight="1">
      <c r="B40" s="89"/>
      <c r="C40" s="174"/>
      <c r="D40" s="174"/>
      <c r="E40" s="177"/>
      <c r="F40" s="416" t="s">
        <v>152</v>
      </c>
      <c r="G40" s="416"/>
      <c r="H40" s="416"/>
      <c r="I40" s="416"/>
      <c r="J40" s="416"/>
      <c r="K40" s="168"/>
      <c r="L40" s="356"/>
      <c r="M40" s="356"/>
      <c r="N40" s="356"/>
      <c r="O40" s="88"/>
      <c r="P40" s="136"/>
      <c r="Q40" s="136"/>
      <c r="R40" s="136"/>
      <c r="S40" s="136"/>
      <c r="T40" s="136"/>
      <c r="U40" s="136"/>
      <c r="V40" s="136"/>
      <c r="W40" s="136"/>
      <c r="X40" s="136"/>
      <c r="Y40" s="136"/>
      <c r="Z40" s="136"/>
      <c r="AA40" s="136"/>
      <c r="AB40" s="136"/>
      <c r="AC40" s="136"/>
      <c r="AD40" s="136"/>
    </row>
    <row r="41" spans="2:30" ht="15.75" thickBot="1">
      <c r="B41" s="89"/>
      <c r="C41" s="174"/>
      <c r="D41" s="174"/>
      <c r="E41" s="170"/>
      <c r="F41" s="136"/>
      <c r="G41" s="136"/>
      <c r="H41" s="136"/>
      <c r="I41" s="136"/>
      <c r="J41" s="136"/>
      <c r="K41" s="136"/>
      <c r="L41" s="136"/>
      <c r="M41" s="136"/>
      <c r="N41" s="136"/>
      <c r="O41" s="88"/>
    </row>
    <row r="42" spans="2:30" ht="19.899999999999999" customHeight="1" thickBot="1">
      <c r="B42" s="89" t="s">
        <v>101</v>
      </c>
      <c r="C42" s="415" t="s">
        <v>377</v>
      </c>
      <c r="D42" s="415"/>
      <c r="E42" s="170"/>
      <c r="F42" s="136"/>
      <c r="G42" s="136"/>
      <c r="H42" s="90"/>
      <c r="I42" s="90"/>
      <c r="J42" s="91">
        <f>SUM(H42:I42)</f>
        <v>0</v>
      </c>
      <c r="K42" s="136"/>
      <c r="L42" s="176" t="s">
        <v>208</v>
      </c>
      <c r="M42" s="136"/>
      <c r="N42" s="136"/>
      <c r="O42" s="88"/>
    </row>
    <row r="43" spans="2:30" ht="6.75" customHeight="1">
      <c r="B43" s="89"/>
      <c r="C43" s="415"/>
      <c r="D43" s="415"/>
      <c r="E43" s="170"/>
      <c r="F43" s="136"/>
      <c r="G43" s="136"/>
      <c r="H43" s="136"/>
      <c r="I43" s="136"/>
      <c r="J43" s="106"/>
      <c r="K43" s="136"/>
      <c r="L43" s="136"/>
      <c r="M43" s="136"/>
      <c r="N43" s="136"/>
      <c r="O43" s="88"/>
    </row>
    <row r="44" spans="2:30" ht="30" customHeight="1">
      <c r="B44" s="89"/>
      <c r="C44" s="415"/>
      <c r="D44" s="415"/>
      <c r="E44" s="177" t="s">
        <v>98</v>
      </c>
      <c r="F44" s="423"/>
      <c r="G44" s="424"/>
      <c r="H44" s="424"/>
      <c r="I44" s="424"/>
      <c r="J44" s="425"/>
      <c r="K44" s="180"/>
      <c r="L44" s="454"/>
      <c r="M44" s="455"/>
      <c r="N44" s="456"/>
      <c r="O44" s="88"/>
    </row>
    <row r="45" spans="2:30" ht="64.900000000000006" customHeight="1">
      <c r="B45" s="89"/>
      <c r="C45" s="174"/>
      <c r="D45" s="174"/>
      <c r="E45" s="177"/>
      <c r="F45" s="416" t="s">
        <v>363</v>
      </c>
      <c r="G45" s="416"/>
      <c r="H45" s="416"/>
      <c r="I45" s="416"/>
      <c r="J45" s="416"/>
      <c r="K45" s="168"/>
      <c r="L45" s="356"/>
      <c r="M45" s="356"/>
      <c r="N45" s="356"/>
      <c r="O45" s="88"/>
    </row>
    <row r="46" spans="2:30" ht="19.899999999999999" customHeight="1" thickBot="1">
      <c r="B46" s="89"/>
      <c r="C46" s="174"/>
      <c r="D46" s="174"/>
      <c r="E46" s="170"/>
      <c r="F46" s="136"/>
      <c r="G46" s="136"/>
      <c r="H46" s="136"/>
      <c r="I46" s="136"/>
      <c r="J46" s="136"/>
      <c r="K46" s="136"/>
      <c r="L46" s="136"/>
      <c r="M46" s="136"/>
      <c r="N46" s="136"/>
      <c r="O46" s="88"/>
    </row>
    <row r="47" spans="2:30" ht="19.899999999999999" customHeight="1" thickBot="1">
      <c r="B47" s="89" t="s">
        <v>102</v>
      </c>
      <c r="C47" s="415" t="s">
        <v>103</v>
      </c>
      <c r="D47" s="174"/>
      <c r="E47" s="170"/>
      <c r="F47" s="136"/>
      <c r="G47" s="136"/>
      <c r="H47" s="90"/>
      <c r="I47" s="90"/>
      <c r="J47" s="91">
        <f>SUM(H47:I47)</f>
        <v>0</v>
      </c>
      <c r="K47" s="136"/>
      <c r="L47" s="176" t="s">
        <v>208</v>
      </c>
      <c r="M47" s="136"/>
      <c r="N47" s="136"/>
      <c r="O47" s="88"/>
    </row>
    <row r="48" spans="2:30" ht="6.75" customHeight="1">
      <c r="B48" s="89"/>
      <c r="C48" s="415"/>
      <c r="D48" s="174"/>
      <c r="E48" s="170"/>
      <c r="F48" s="136"/>
      <c r="G48" s="136"/>
      <c r="H48" s="136"/>
      <c r="I48" s="136"/>
      <c r="J48" s="106"/>
      <c r="K48" s="136"/>
      <c r="L48" s="136"/>
      <c r="M48" s="136"/>
      <c r="N48" s="136"/>
      <c r="O48" s="88"/>
    </row>
    <row r="49" spans="2:15" ht="30" customHeight="1">
      <c r="B49" s="89"/>
      <c r="C49" s="415"/>
      <c r="D49" s="174"/>
      <c r="E49" s="177" t="s">
        <v>98</v>
      </c>
      <c r="F49" s="423"/>
      <c r="G49" s="424"/>
      <c r="H49" s="424"/>
      <c r="I49" s="424"/>
      <c r="J49" s="425"/>
      <c r="K49" s="180"/>
      <c r="L49" s="454"/>
      <c r="M49" s="455"/>
      <c r="N49" s="456"/>
      <c r="O49" s="88"/>
    </row>
    <row r="50" spans="2:15" ht="43.9" customHeight="1">
      <c r="B50" s="89"/>
      <c r="C50" s="174"/>
      <c r="D50" s="174"/>
      <c r="E50" s="177"/>
      <c r="F50" s="416" t="s">
        <v>154</v>
      </c>
      <c r="G50" s="416"/>
      <c r="H50" s="416"/>
      <c r="I50" s="416"/>
      <c r="J50" s="416"/>
      <c r="K50" s="168"/>
      <c r="L50" s="356"/>
      <c r="M50" s="356"/>
      <c r="N50" s="356"/>
      <c r="O50" s="88"/>
    </row>
    <row r="51" spans="2:15" ht="19.899999999999999" customHeight="1" thickBot="1">
      <c r="B51" s="89"/>
      <c r="C51" s="174"/>
      <c r="D51" s="174"/>
      <c r="E51" s="170"/>
      <c r="F51" s="136"/>
      <c r="G51" s="136"/>
      <c r="H51" s="136"/>
      <c r="I51" s="136"/>
      <c r="J51" s="136"/>
      <c r="K51" s="136"/>
      <c r="L51" s="136"/>
      <c r="M51" s="136"/>
      <c r="N51" s="136"/>
      <c r="O51" s="88"/>
    </row>
    <row r="52" spans="2:15" ht="19.899999999999999" customHeight="1" thickBot="1">
      <c r="B52" s="89" t="s">
        <v>104</v>
      </c>
      <c r="C52" s="207" t="s">
        <v>105</v>
      </c>
      <c r="D52" s="174"/>
      <c r="E52" s="170"/>
      <c r="F52" s="136"/>
      <c r="G52" s="136"/>
      <c r="H52" s="90"/>
      <c r="I52" s="90"/>
      <c r="J52" s="91">
        <f>SUM(H52:I52)</f>
        <v>0</v>
      </c>
      <c r="K52" s="136"/>
      <c r="L52" s="176" t="s">
        <v>208</v>
      </c>
      <c r="M52" s="136"/>
      <c r="N52" s="136"/>
      <c r="O52" s="88"/>
    </row>
    <row r="53" spans="2:15" ht="6.75" customHeight="1">
      <c r="B53" s="89"/>
      <c r="C53" s="174"/>
      <c r="D53" s="174"/>
      <c r="E53" s="170"/>
      <c r="F53" s="136"/>
      <c r="G53" s="136"/>
      <c r="H53" s="136"/>
      <c r="I53" s="136"/>
      <c r="J53" s="106"/>
      <c r="K53" s="136"/>
      <c r="L53" s="136"/>
      <c r="M53" s="136"/>
      <c r="N53" s="136"/>
      <c r="O53" s="88"/>
    </row>
    <row r="54" spans="2:15" ht="30" customHeight="1">
      <c r="B54" s="89"/>
      <c r="C54" s="174"/>
      <c r="D54" s="174"/>
      <c r="E54" s="177" t="s">
        <v>98</v>
      </c>
      <c r="F54" s="423"/>
      <c r="G54" s="424"/>
      <c r="H54" s="424"/>
      <c r="I54" s="424"/>
      <c r="J54" s="425"/>
      <c r="K54" s="180"/>
      <c r="L54" s="454"/>
      <c r="M54" s="455"/>
      <c r="N54" s="456"/>
      <c r="O54" s="88"/>
    </row>
    <row r="55" spans="2:15" ht="42.6" customHeight="1">
      <c r="B55" s="89"/>
      <c r="C55" s="174"/>
      <c r="D55" s="174"/>
      <c r="E55" s="177"/>
      <c r="F55" s="416" t="s">
        <v>225</v>
      </c>
      <c r="G55" s="416"/>
      <c r="H55" s="416"/>
      <c r="I55" s="416"/>
      <c r="J55" s="416"/>
      <c r="K55" s="168"/>
      <c r="L55" s="356"/>
      <c r="M55" s="356"/>
      <c r="N55" s="356"/>
      <c r="O55" s="88"/>
    </row>
    <row r="56" spans="2:15" ht="19.899999999999999" customHeight="1" thickBot="1">
      <c r="B56" s="89"/>
      <c r="C56" s="174"/>
      <c r="D56" s="174"/>
      <c r="E56" s="170"/>
      <c r="F56" s="136"/>
      <c r="G56" s="136"/>
      <c r="H56" s="136"/>
      <c r="I56" s="136"/>
      <c r="J56" s="136"/>
      <c r="K56" s="136"/>
      <c r="L56" s="136"/>
      <c r="M56" s="136"/>
      <c r="N56" s="136"/>
      <c r="O56" s="88"/>
    </row>
    <row r="57" spans="2:15" ht="19.899999999999999" customHeight="1" thickBot="1">
      <c r="B57" s="89" t="s">
        <v>106</v>
      </c>
      <c r="C57" s="415" t="s">
        <v>269</v>
      </c>
      <c r="D57" s="443"/>
      <c r="E57" s="181"/>
      <c r="F57" s="136"/>
      <c r="G57" s="136"/>
      <c r="H57" s="90"/>
      <c r="I57" s="90"/>
      <c r="J57" s="91">
        <f>SUM(H57:I57)</f>
        <v>0</v>
      </c>
      <c r="K57" s="136"/>
      <c r="L57" s="176" t="s">
        <v>208</v>
      </c>
      <c r="M57" s="136"/>
      <c r="N57" s="136"/>
      <c r="O57" s="88"/>
    </row>
    <row r="58" spans="2:15" ht="6.75" customHeight="1">
      <c r="B58" s="89"/>
      <c r="C58" s="415"/>
      <c r="D58" s="443"/>
      <c r="E58" s="170"/>
      <c r="F58" s="136"/>
      <c r="G58" s="136"/>
      <c r="H58" s="136"/>
      <c r="I58" s="136"/>
      <c r="J58" s="106"/>
      <c r="K58" s="136"/>
      <c r="L58" s="136"/>
      <c r="M58" s="136"/>
      <c r="N58" s="136"/>
      <c r="O58" s="88"/>
    </row>
    <row r="59" spans="2:15" ht="30" customHeight="1">
      <c r="B59" s="89"/>
      <c r="C59" s="415"/>
      <c r="D59" s="443"/>
      <c r="E59" s="177" t="s">
        <v>98</v>
      </c>
      <c r="F59" s="423"/>
      <c r="G59" s="424"/>
      <c r="H59" s="424"/>
      <c r="I59" s="424"/>
      <c r="J59" s="425"/>
      <c r="K59" s="180"/>
      <c r="L59" s="454"/>
      <c r="M59" s="455"/>
      <c r="N59" s="456"/>
      <c r="O59" s="88"/>
    </row>
    <row r="60" spans="2:15" ht="30" customHeight="1">
      <c r="B60" s="89"/>
      <c r="C60" s="415"/>
      <c r="D60" s="443"/>
      <c r="E60" s="177"/>
      <c r="F60" s="416" t="s">
        <v>155</v>
      </c>
      <c r="G60" s="416"/>
      <c r="H60" s="416"/>
      <c r="I60" s="416"/>
      <c r="J60" s="416"/>
      <c r="K60" s="168"/>
      <c r="L60" s="356"/>
      <c r="M60" s="356"/>
      <c r="N60" s="356"/>
      <c r="O60" s="88"/>
    </row>
    <row r="61" spans="2:15" ht="19.899999999999999" customHeight="1" thickBot="1">
      <c r="B61" s="89"/>
      <c r="C61" s="174"/>
      <c r="D61" s="174"/>
      <c r="E61" s="170"/>
      <c r="F61" s="136"/>
      <c r="G61" s="136"/>
      <c r="H61" s="136"/>
      <c r="I61" s="136"/>
      <c r="J61" s="136"/>
      <c r="K61" s="136"/>
      <c r="L61" s="136"/>
      <c r="M61" s="136"/>
      <c r="N61" s="136"/>
      <c r="O61" s="88"/>
    </row>
    <row r="62" spans="2:15" ht="19.899999999999999" customHeight="1" thickBot="1">
      <c r="B62" s="89" t="s">
        <v>107</v>
      </c>
      <c r="C62" s="457" t="s">
        <v>340</v>
      </c>
      <c r="D62" s="458"/>
      <c r="E62" s="170"/>
      <c r="F62" s="136"/>
      <c r="G62" s="136"/>
      <c r="H62" s="90"/>
      <c r="I62" s="90"/>
      <c r="J62" s="91">
        <f>SUM(H62:I62)</f>
        <v>0</v>
      </c>
      <c r="K62" s="136"/>
      <c r="L62" s="176" t="s">
        <v>208</v>
      </c>
      <c r="M62" s="136"/>
      <c r="N62" s="136"/>
      <c r="O62" s="88"/>
    </row>
    <row r="63" spans="2:15" ht="6.75" customHeight="1">
      <c r="B63" s="89"/>
      <c r="C63" s="458"/>
      <c r="D63" s="458"/>
      <c r="E63" s="170"/>
      <c r="F63" s="136"/>
      <c r="G63" s="136"/>
      <c r="H63" s="136"/>
      <c r="I63" s="136"/>
      <c r="J63" s="106"/>
      <c r="K63" s="136"/>
      <c r="L63" s="136"/>
      <c r="M63" s="136"/>
      <c r="N63" s="136"/>
      <c r="O63" s="88"/>
    </row>
    <row r="64" spans="2:15" ht="30" customHeight="1">
      <c r="B64" s="89"/>
      <c r="C64" s="458"/>
      <c r="D64" s="458"/>
      <c r="E64" s="177" t="s">
        <v>98</v>
      </c>
      <c r="F64" s="423"/>
      <c r="G64" s="424"/>
      <c r="H64" s="424"/>
      <c r="I64" s="424"/>
      <c r="J64" s="425"/>
      <c r="K64" s="180"/>
      <c r="L64" s="454"/>
      <c r="M64" s="455"/>
      <c r="N64" s="456"/>
      <c r="O64" s="88"/>
    </row>
    <row r="65" spans="2:30" ht="45" customHeight="1">
      <c r="B65" s="89"/>
      <c r="C65" s="458"/>
      <c r="D65" s="458"/>
      <c r="E65" s="177"/>
      <c r="F65" s="416" t="s">
        <v>159</v>
      </c>
      <c r="G65" s="416"/>
      <c r="H65" s="416"/>
      <c r="I65" s="416"/>
      <c r="J65" s="416"/>
      <c r="K65" s="168"/>
      <c r="L65" s="356"/>
      <c r="M65" s="356"/>
      <c r="N65" s="356"/>
      <c r="O65" s="88"/>
    </row>
    <row r="66" spans="2:30" ht="13.9" customHeight="1" thickBot="1">
      <c r="B66" s="89"/>
      <c r="C66" s="174"/>
      <c r="D66" s="174"/>
      <c r="E66" s="170"/>
      <c r="F66" s="136"/>
      <c r="G66" s="136"/>
      <c r="H66" s="136"/>
      <c r="I66" s="136"/>
      <c r="J66" s="136"/>
      <c r="K66" s="136"/>
      <c r="L66" s="136"/>
      <c r="M66" s="136"/>
      <c r="N66" s="136"/>
      <c r="O66" s="88"/>
    </row>
    <row r="67" spans="2:30" ht="19.899999999999999" customHeight="1" thickBot="1">
      <c r="B67" s="92"/>
      <c r="C67" s="175"/>
      <c r="D67" s="175"/>
      <c r="E67" s="175"/>
      <c r="F67" s="136"/>
      <c r="G67" s="136"/>
      <c r="H67" s="91">
        <f>SUM(H32,H37,H42,H47,H52,H57,H62)</f>
        <v>0</v>
      </c>
      <c r="I67" s="91">
        <f>SUM(I32,I37,I42,I47,I52,I57,I62)</f>
        <v>0</v>
      </c>
      <c r="J67" s="91">
        <f>SUM(H67:I67)</f>
        <v>0</v>
      </c>
      <c r="K67" s="136"/>
      <c r="L67" s="136"/>
      <c r="M67" s="136"/>
      <c r="N67" s="136"/>
      <c r="O67" s="88"/>
    </row>
    <row r="68" spans="2:30" ht="19.899999999999999" customHeight="1">
      <c r="B68" s="92"/>
      <c r="C68" s="175"/>
      <c r="D68" s="175"/>
      <c r="E68" s="175"/>
      <c r="F68" s="106"/>
      <c r="G68" s="106"/>
      <c r="H68" s="106"/>
      <c r="I68" s="106"/>
      <c r="J68" s="106"/>
      <c r="K68" s="136"/>
      <c r="L68" s="136"/>
      <c r="M68" s="136"/>
      <c r="N68" s="136"/>
      <c r="O68" s="88"/>
    </row>
    <row r="69" spans="2:30" ht="19.899999999999999" customHeight="1" thickBot="1">
      <c r="B69" s="93"/>
      <c r="C69" s="94"/>
      <c r="D69" s="94"/>
      <c r="E69" s="94"/>
      <c r="F69" s="95"/>
      <c r="G69" s="95"/>
      <c r="H69" s="95"/>
      <c r="I69" s="95"/>
      <c r="J69" s="95"/>
      <c r="K69" s="95"/>
      <c r="L69" s="95"/>
      <c r="M69" s="95"/>
      <c r="N69" s="95"/>
      <c r="O69" s="96"/>
    </row>
    <row r="70" spans="2:30" ht="19.899999999999999" customHeight="1" thickBot="1"/>
    <row r="71" spans="2:30" ht="15" customHeight="1">
      <c r="B71" s="417" t="s">
        <v>241</v>
      </c>
      <c r="C71" s="418"/>
      <c r="D71" s="418"/>
      <c r="E71" s="418"/>
      <c r="F71" s="418"/>
      <c r="G71" s="418"/>
      <c r="H71" s="418"/>
      <c r="I71" s="418"/>
      <c r="J71" s="418"/>
      <c r="K71" s="418"/>
      <c r="L71" s="418"/>
      <c r="M71" s="418"/>
      <c r="N71" s="418"/>
      <c r="O71" s="419"/>
    </row>
    <row r="72" spans="2:30" ht="15.75" customHeight="1" thickBot="1">
      <c r="B72" s="420"/>
      <c r="C72" s="421"/>
      <c r="D72" s="421"/>
      <c r="E72" s="421"/>
      <c r="F72" s="421"/>
      <c r="G72" s="421"/>
      <c r="H72" s="421"/>
      <c r="I72" s="421"/>
      <c r="J72" s="421"/>
      <c r="K72" s="421"/>
      <c r="L72" s="421"/>
      <c r="M72" s="421"/>
      <c r="N72" s="421"/>
      <c r="O72" s="422"/>
    </row>
    <row r="73" spans="2:30">
      <c r="B73" s="82"/>
      <c r="C73" s="83"/>
      <c r="D73" s="83"/>
      <c r="E73" s="83"/>
      <c r="F73" s="84"/>
      <c r="G73" s="85"/>
      <c r="H73" s="85"/>
      <c r="I73" s="85"/>
      <c r="J73" s="85"/>
      <c r="K73" s="85"/>
      <c r="L73" s="85"/>
      <c r="M73" s="85"/>
      <c r="N73" s="85"/>
      <c r="O73" s="86"/>
    </row>
    <row r="74" spans="2:30" ht="15.75">
      <c r="B74" s="87"/>
      <c r="C74" s="353" t="s">
        <v>330</v>
      </c>
      <c r="D74" s="354"/>
      <c r="E74" s="354"/>
      <c r="F74" s="355"/>
      <c r="G74" s="168"/>
      <c r="H74" s="168"/>
      <c r="I74" s="136"/>
      <c r="J74" s="136"/>
      <c r="K74" s="136"/>
      <c r="L74" s="136"/>
      <c r="M74" s="136"/>
      <c r="N74" s="164"/>
      <c r="O74" s="351"/>
      <c r="P74" s="164"/>
      <c r="Q74" s="164"/>
      <c r="R74" s="164"/>
      <c r="S74" s="164"/>
      <c r="T74" s="164"/>
      <c r="U74" s="136"/>
      <c r="V74" s="136"/>
      <c r="W74" s="136"/>
      <c r="X74" s="136"/>
      <c r="Y74" s="136"/>
      <c r="Z74" s="136"/>
      <c r="AA74" s="136"/>
      <c r="AB74" s="136"/>
      <c r="AC74" s="136"/>
      <c r="AD74" s="136"/>
    </row>
    <row r="75" spans="2:30">
      <c r="B75" s="87"/>
      <c r="C75" s="170"/>
      <c r="D75" s="170"/>
      <c r="E75" s="170"/>
      <c r="F75" s="164"/>
      <c r="G75" s="136"/>
      <c r="H75" s="136"/>
      <c r="I75" s="136"/>
      <c r="J75" s="136"/>
      <c r="K75" s="136"/>
      <c r="L75" s="136"/>
      <c r="M75" s="136"/>
      <c r="N75" s="136"/>
      <c r="O75" s="88"/>
    </row>
    <row r="76" spans="2:30">
      <c r="B76" s="87"/>
      <c r="C76" s="170"/>
      <c r="D76" s="170"/>
      <c r="E76" s="170"/>
      <c r="F76" s="209"/>
      <c r="G76" s="209"/>
      <c r="H76" s="388" t="s">
        <v>383</v>
      </c>
      <c r="I76" s="389" t="s">
        <v>385</v>
      </c>
      <c r="J76" s="390" t="s">
        <v>95</v>
      </c>
      <c r="K76" s="136"/>
      <c r="L76" s="173"/>
      <c r="M76" s="136"/>
      <c r="N76" s="136"/>
      <c r="O76" s="88"/>
    </row>
    <row r="77" spans="2:30" ht="10.5" customHeight="1" thickBot="1">
      <c r="B77" s="87"/>
      <c r="C77" s="170"/>
      <c r="D77" s="170"/>
      <c r="E77" s="170"/>
      <c r="F77" s="136"/>
      <c r="G77" s="136"/>
      <c r="H77" s="136"/>
      <c r="I77" s="136"/>
      <c r="J77" s="136"/>
      <c r="K77" s="136"/>
      <c r="L77" s="136"/>
      <c r="M77" s="136"/>
      <c r="N77" s="136"/>
      <c r="O77" s="88"/>
    </row>
    <row r="78" spans="2:30" ht="19.899999999999999" customHeight="1" thickBot="1">
      <c r="B78" s="89" t="s">
        <v>108</v>
      </c>
      <c r="C78" s="415" t="s">
        <v>242</v>
      </c>
      <c r="D78" s="174"/>
      <c r="E78" s="175"/>
      <c r="F78" s="136"/>
      <c r="G78" s="136"/>
      <c r="H78" s="90"/>
      <c r="I78" s="90"/>
      <c r="J78" s="91">
        <f>SUM(H78:I78)</f>
        <v>0</v>
      </c>
      <c r="K78" s="136"/>
      <c r="L78" s="176" t="s">
        <v>208</v>
      </c>
      <c r="M78" s="136"/>
      <c r="N78" s="136"/>
      <c r="O78" s="88"/>
    </row>
    <row r="79" spans="2:30" ht="6.75" customHeight="1">
      <c r="B79" s="89"/>
      <c r="C79" s="415"/>
      <c r="D79" s="174"/>
      <c r="E79" s="175"/>
      <c r="F79" s="136"/>
      <c r="G79" s="136"/>
      <c r="H79" s="136"/>
      <c r="I79" s="136"/>
      <c r="J79" s="106"/>
      <c r="K79" s="136"/>
      <c r="L79" s="136"/>
      <c r="M79" s="136"/>
      <c r="N79" s="136"/>
      <c r="O79" s="88"/>
    </row>
    <row r="80" spans="2:30" ht="30" customHeight="1">
      <c r="B80" s="89"/>
      <c r="C80" s="415"/>
      <c r="D80" s="174"/>
      <c r="E80" s="177" t="s">
        <v>98</v>
      </c>
      <c r="F80" s="423"/>
      <c r="G80" s="424"/>
      <c r="H80" s="424"/>
      <c r="I80" s="424"/>
      <c r="J80" s="425"/>
      <c r="K80" s="180"/>
      <c r="L80" s="454"/>
      <c r="M80" s="455"/>
      <c r="N80" s="456"/>
      <c r="O80" s="88"/>
    </row>
    <row r="81" spans="2:15" ht="16.149999999999999" customHeight="1">
      <c r="B81" s="89"/>
      <c r="C81" s="174"/>
      <c r="D81" s="174"/>
      <c r="E81" s="177"/>
      <c r="F81" s="416" t="s">
        <v>158</v>
      </c>
      <c r="G81" s="416"/>
      <c r="H81" s="416"/>
      <c r="I81" s="416"/>
      <c r="J81" s="416"/>
      <c r="K81" s="168"/>
      <c r="L81" s="356"/>
      <c r="M81" s="356"/>
      <c r="N81" s="356"/>
      <c r="O81" s="88"/>
    </row>
    <row r="82" spans="2:15" ht="19.899999999999999" customHeight="1" thickBot="1">
      <c r="B82" s="89"/>
      <c r="C82" s="174"/>
      <c r="D82" s="174"/>
      <c r="E82" s="170"/>
      <c r="F82" s="136"/>
      <c r="G82" s="136"/>
      <c r="H82" s="136"/>
      <c r="I82" s="136"/>
      <c r="J82" s="136"/>
      <c r="K82" s="136"/>
      <c r="L82" s="136"/>
      <c r="M82" s="136"/>
      <c r="N82" s="136"/>
      <c r="O82" s="88"/>
    </row>
    <row r="83" spans="2:15" ht="19.899999999999999" customHeight="1" thickBot="1">
      <c r="B83" s="89" t="s">
        <v>109</v>
      </c>
      <c r="C83" s="415" t="s">
        <v>364</v>
      </c>
      <c r="D83" s="443"/>
      <c r="E83" s="175"/>
      <c r="F83" s="136"/>
      <c r="G83" s="136"/>
      <c r="H83" s="90"/>
      <c r="I83" s="90"/>
      <c r="J83" s="91">
        <f>SUM(H83:I83)</f>
        <v>0</v>
      </c>
      <c r="K83" s="136"/>
      <c r="L83" s="176" t="s">
        <v>208</v>
      </c>
      <c r="M83" s="136"/>
      <c r="N83" s="136"/>
      <c r="O83" s="88"/>
    </row>
    <row r="84" spans="2:15" ht="6.75" customHeight="1">
      <c r="B84" s="89"/>
      <c r="C84" s="415"/>
      <c r="D84" s="443"/>
      <c r="E84" s="175"/>
      <c r="F84" s="136"/>
      <c r="G84" s="136"/>
      <c r="H84" s="136"/>
      <c r="I84" s="136"/>
      <c r="J84" s="106"/>
      <c r="K84" s="136"/>
      <c r="L84" s="136"/>
      <c r="M84" s="136"/>
      <c r="N84" s="136"/>
      <c r="O84" s="88"/>
    </row>
    <row r="85" spans="2:15" ht="30" customHeight="1">
      <c r="B85" s="89"/>
      <c r="C85" s="415"/>
      <c r="D85" s="443"/>
      <c r="E85" s="177" t="s">
        <v>98</v>
      </c>
      <c r="F85" s="423"/>
      <c r="G85" s="424"/>
      <c r="H85" s="424"/>
      <c r="I85" s="424"/>
      <c r="J85" s="425"/>
      <c r="K85" s="180"/>
      <c r="L85" s="454"/>
      <c r="M85" s="455"/>
      <c r="N85" s="456"/>
      <c r="O85" s="88"/>
    </row>
    <row r="86" spans="2:15" ht="16.149999999999999" customHeight="1">
      <c r="B86" s="89"/>
      <c r="C86" s="443"/>
      <c r="D86" s="443"/>
      <c r="E86" s="177"/>
      <c r="F86" s="416" t="s">
        <v>161</v>
      </c>
      <c r="G86" s="416"/>
      <c r="H86" s="416"/>
      <c r="I86" s="416"/>
      <c r="J86" s="416"/>
      <c r="K86" s="168"/>
      <c r="L86" s="356"/>
      <c r="M86" s="356"/>
      <c r="N86" s="356"/>
      <c r="O86" s="88"/>
    </row>
    <row r="87" spans="2:15" ht="19.899999999999999" customHeight="1" thickBot="1">
      <c r="B87" s="89"/>
      <c r="C87" s="174"/>
      <c r="D87" s="174"/>
      <c r="E87" s="175"/>
      <c r="F87" s="136"/>
      <c r="G87" s="136"/>
      <c r="H87" s="136"/>
      <c r="I87" s="136"/>
      <c r="J87" s="136"/>
      <c r="K87" s="136"/>
      <c r="L87" s="136"/>
      <c r="M87" s="136"/>
      <c r="N87" s="136"/>
      <c r="O87" s="88"/>
    </row>
    <row r="88" spans="2:15" ht="19.899999999999999" customHeight="1" thickBot="1">
      <c r="B88" s="89" t="s">
        <v>110</v>
      </c>
      <c r="C88" s="415" t="s">
        <v>333</v>
      </c>
      <c r="D88" s="443"/>
      <c r="E88" s="175"/>
      <c r="F88" s="136"/>
      <c r="G88" s="136"/>
      <c r="H88" s="90"/>
      <c r="I88" s="90"/>
      <c r="J88" s="91">
        <f>SUM(H88:I88)</f>
        <v>0</v>
      </c>
      <c r="K88" s="136"/>
      <c r="L88" s="176" t="s">
        <v>208</v>
      </c>
      <c r="M88" s="136"/>
      <c r="N88" s="136"/>
      <c r="O88" s="88"/>
    </row>
    <row r="89" spans="2:15" ht="6.75" customHeight="1">
      <c r="B89" s="89"/>
      <c r="C89" s="415"/>
      <c r="D89" s="443"/>
      <c r="E89" s="175"/>
      <c r="F89" s="136"/>
      <c r="G89" s="136"/>
      <c r="H89" s="136"/>
      <c r="I89" s="136"/>
      <c r="J89" s="106"/>
      <c r="K89" s="136"/>
      <c r="L89" s="136"/>
      <c r="M89" s="136"/>
      <c r="N89" s="136"/>
      <c r="O89" s="88"/>
    </row>
    <row r="90" spans="2:15" ht="35.25" customHeight="1">
      <c r="B90" s="89"/>
      <c r="C90" s="415"/>
      <c r="D90" s="443"/>
      <c r="E90" s="177" t="s">
        <v>98</v>
      </c>
      <c r="F90" s="423"/>
      <c r="G90" s="424"/>
      <c r="H90" s="424"/>
      <c r="I90" s="424"/>
      <c r="J90" s="425"/>
      <c r="K90" s="180"/>
      <c r="L90" s="454"/>
      <c r="M90" s="455"/>
      <c r="N90" s="456"/>
      <c r="O90" s="88"/>
    </row>
    <row r="91" spans="2:15" ht="16.149999999999999" customHeight="1">
      <c r="B91" s="89"/>
      <c r="C91" s="174"/>
      <c r="D91" s="174"/>
      <c r="E91" s="177"/>
      <c r="F91" s="416" t="s">
        <v>160</v>
      </c>
      <c r="G91" s="416"/>
      <c r="H91" s="416"/>
      <c r="I91" s="416"/>
      <c r="J91" s="416"/>
      <c r="K91" s="168"/>
      <c r="L91" s="356"/>
      <c r="M91" s="356"/>
      <c r="N91" s="356"/>
      <c r="O91" s="88"/>
    </row>
    <row r="92" spans="2:15" ht="19.899999999999999" customHeight="1" thickBot="1">
      <c r="B92" s="89"/>
      <c r="C92" s="174"/>
      <c r="D92" s="174"/>
      <c r="E92" s="175"/>
      <c r="F92" s="136"/>
      <c r="G92" s="136"/>
      <c r="H92" s="136"/>
      <c r="I92" s="136"/>
      <c r="J92" s="136"/>
      <c r="K92" s="136"/>
      <c r="L92" s="136"/>
      <c r="M92" s="136"/>
      <c r="N92" s="136"/>
      <c r="O92" s="88"/>
    </row>
    <row r="93" spans="2:15" ht="19.899999999999999" customHeight="1" thickBot="1">
      <c r="B93" s="89" t="s">
        <v>111</v>
      </c>
      <c r="C93" s="415" t="s">
        <v>370</v>
      </c>
      <c r="D93" s="443"/>
      <c r="E93" s="175"/>
      <c r="F93" s="136"/>
      <c r="G93" s="136"/>
      <c r="H93" s="90"/>
      <c r="I93" s="90"/>
      <c r="J93" s="91">
        <f>SUM(H93:I93)</f>
        <v>0</v>
      </c>
      <c r="K93" s="136"/>
      <c r="L93" s="176" t="s">
        <v>208</v>
      </c>
      <c r="M93" s="136"/>
      <c r="N93" s="136"/>
      <c r="O93" s="88"/>
    </row>
    <row r="94" spans="2:15" ht="6.75" customHeight="1">
      <c r="B94" s="89"/>
      <c r="C94" s="415"/>
      <c r="D94" s="443"/>
      <c r="E94" s="175"/>
      <c r="F94" s="136"/>
      <c r="G94" s="136"/>
      <c r="H94" s="136"/>
      <c r="I94" s="136"/>
      <c r="J94" s="106"/>
      <c r="K94" s="136"/>
      <c r="L94" s="136"/>
      <c r="M94" s="136"/>
      <c r="N94" s="136"/>
      <c r="O94" s="88"/>
    </row>
    <row r="95" spans="2:15" ht="30" customHeight="1">
      <c r="B95" s="89"/>
      <c r="C95" s="415"/>
      <c r="D95" s="443"/>
      <c r="E95" s="177" t="s">
        <v>98</v>
      </c>
      <c r="F95" s="423"/>
      <c r="G95" s="424"/>
      <c r="H95" s="424"/>
      <c r="I95" s="424"/>
      <c r="J95" s="425"/>
      <c r="K95" s="180"/>
      <c r="L95" s="454"/>
      <c r="M95" s="455"/>
      <c r="N95" s="456"/>
      <c r="O95" s="88"/>
    </row>
    <row r="96" spans="2:15" ht="43.9" customHeight="1">
      <c r="B96" s="89"/>
      <c r="C96" s="415"/>
      <c r="D96" s="443"/>
      <c r="E96" s="177"/>
      <c r="F96" s="416" t="s">
        <v>378</v>
      </c>
      <c r="G96" s="416"/>
      <c r="H96" s="416"/>
      <c r="I96" s="416"/>
      <c r="J96" s="416"/>
      <c r="K96" s="168"/>
      <c r="L96" s="356"/>
      <c r="M96" s="356"/>
      <c r="N96" s="356"/>
      <c r="O96" s="88"/>
    </row>
    <row r="97" spans="2:27" ht="19.899999999999999" customHeight="1" thickBot="1">
      <c r="B97" s="89"/>
      <c r="C97" s="174"/>
      <c r="D97" s="174"/>
      <c r="E97" s="175"/>
      <c r="F97" s="136"/>
      <c r="G97" s="136"/>
      <c r="H97" s="136"/>
      <c r="I97" s="136"/>
      <c r="J97" s="136"/>
      <c r="K97" s="136"/>
      <c r="L97" s="136"/>
      <c r="M97" s="136"/>
      <c r="N97" s="136"/>
      <c r="O97" s="88"/>
    </row>
    <row r="98" spans="2:27" ht="19.899999999999999" customHeight="1" thickBot="1">
      <c r="B98" s="89" t="s">
        <v>112</v>
      </c>
      <c r="C98" s="415" t="s">
        <v>113</v>
      </c>
      <c r="D98" s="443"/>
      <c r="E98" s="175"/>
      <c r="F98" s="136"/>
      <c r="G98" s="136"/>
      <c r="H98" s="90"/>
      <c r="I98" s="90"/>
      <c r="J98" s="91">
        <f>SUM(H98:I98)</f>
        <v>0</v>
      </c>
      <c r="K98" s="136"/>
      <c r="L98" s="176" t="s">
        <v>208</v>
      </c>
      <c r="M98" s="136"/>
      <c r="N98" s="136"/>
      <c r="O98" s="88"/>
    </row>
    <row r="99" spans="2:27" ht="6.75" customHeight="1">
      <c r="B99" s="89"/>
      <c r="C99" s="415"/>
      <c r="D99" s="443"/>
      <c r="E99" s="175"/>
      <c r="F99" s="136"/>
      <c r="G99" s="136"/>
      <c r="H99" s="136"/>
      <c r="I99" s="136"/>
      <c r="J99" s="106"/>
      <c r="K99" s="136"/>
      <c r="L99" s="136"/>
      <c r="M99" s="136"/>
      <c r="N99" s="136"/>
      <c r="O99" s="88"/>
    </row>
    <row r="100" spans="2:27" ht="30" customHeight="1">
      <c r="B100" s="89"/>
      <c r="C100" s="415"/>
      <c r="D100" s="443"/>
      <c r="E100" s="177" t="s">
        <v>98</v>
      </c>
      <c r="F100" s="423"/>
      <c r="G100" s="424"/>
      <c r="H100" s="424"/>
      <c r="I100" s="424"/>
      <c r="J100" s="425"/>
      <c r="K100" s="180"/>
      <c r="L100" s="454"/>
      <c r="M100" s="455"/>
      <c r="N100" s="456"/>
      <c r="O100" s="88"/>
    </row>
    <row r="101" spans="2:27" ht="19.899999999999999" customHeight="1" thickBot="1">
      <c r="B101" s="89"/>
      <c r="C101" s="174"/>
      <c r="D101" s="174"/>
      <c r="E101" s="175"/>
      <c r="F101" s="136"/>
      <c r="G101" s="136"/>
      <c r="H101" s="136"/>
      <c r="I101" s="136"/>
      <c r="J101" s="136"/>
      <c r="K101" s="136"/>
      <c r="L101" s="136"/>
      <c r="M101" s="136"/>
      <c r="N101" s="136"/>
      <c r="O101" s="88"/>
    </row>
    <row r="102" spans="2:27" ht="19.899999999999999" customHeight="1" thickBot="1">
      <c r="B102" s="89" t="s">
        <v>114</v>
      </c>
      <c r="C102" s="415" t="s">
        <v>210</v>
      </c>
      <c r="D102" s="174"/>
      <c r="E102" s="183"/>
      <c r="F102" s="136"/>
      <c r="G102" s="136"/>
      <c r="H102" s="90"/>
      <c r="I102" s="90"/>
      <c r="J102" s="91">
        <f>SUM(H102:I102)</f>
        <v>0</v>
      </c>
      <c r="K102" s="136"/>
      <c r="L102" s="176" t="s">
        <v>208</v>
      </c>
      <c r="M102" s="136"/>
      <c r="N102" s="136"/>
      <c r="O102" s="88"/>
    </row>
    <row r="103" spans="2:27" ht="6.75" customHeight="1">
      <c r="B103" s="89"/>
      <c r="C103" s="415"/>
      <c r="D103" s="174"/>
      <c r="E103" s="175"/>
      <c r="F103" s="136"/>
      <c r="G103" s="136"/>
      <c r="H103" s="136"/>
      <c r="I103" s="136"/>
      <c r="J103" s="106"/>
      <c r="K103" s="136"/>
      <c r="L103" s="136"/>
      <c r="M103" s="136"/>
      <c r="N103" s="136"/>
      <c r="O103" s="88"/>
    </row>
    <row r="104" spans="2:27" ht="30" customHeight="1">
      <c r="B104" s="89"/>
      <c r="C104" s="415"/>
      <c r="D104" s="174"/>
      <c r="E104" s="177" t="s">
        <v>98</v>
      </c>
      <c r="F104" s="423"/>
      <c r="G104" s="424"/>
      <c r="H104" s="424"/>
      <c r="I104" s="424"/>
      <c r="J104" s="425"/>
      <c r="K104" s="184"/>
      <c r="L104" s="454"/>
      <c r="M104" s="455"/>
      <c r="N104" s="456"/>
      <c r="O104" s="88"/>
    </row>
    <row r="105" spans="2:27" ht="19.899999999999999" customHeight="1" thickBot="1">
      <c r="B105" s="89"/>
      <c r="C105" s="174"/>
      <c r="D105" s="174"/>
      <c r="E105" s="175"/>
      <c r="F105" s="136"/>
      <c r="G105" s="136"/>
      <c r="H105" s="136"/>
      <c r="I105" s="136"/>
      <c r="J105" s="136"/>
      <c r="K105" s="136"/>
      <c r="L105" s="136"/>
      <c r="M105" s="136"/>
      <c r="N105" s="136"/>
      <c r="O105" s="88"/>
    </row>
    <row r="106" spans="2:27" ht="19.899999999999999" customHeight="1" thickBot="1">
      <c r="B106" s="92"/>
      <c r="C106" s="175"/>
      <c r="D106" s="175"/>
      <c r="E106" s="175"/>
      <c r="F106" s="136"/>
      <c r="G106" s="136"/>
      <c r="H106" s="91">
        <f>SUM(H78,H83,H88,H93,H98,H102)</f>
        <v>0</v>
      </c>
      <c r="I106" s="91">
        <f>SUM(I78,I83,I88,I93,I98,I102)</f>
        <v>0</v>
      </c>
      <c r="J106" s="91">
        <f>SUM(J78,J83,J88,J93,J98,J102)</f>
        <v>0</v>
      </c>
      <c r="K106" s="136"/>
      <c r="L106" s="136"/>
      <c r="M106" s="136"/>
      <c r="N106" s="136"/>
      <c r="O106" s="88"/>
    </row>
    <row r="107" spans="2:27" ht="19.899999999999999" customHeight="1">
      <c r="B107" s="92"/>
      <c r="C107" s="175"/>
      <c r="D107" s="175"/>
      <c r="E107" s="175"/>
      <c r="F107" s="106"/>
      <c r="G107" s="106"/>
      <c r="H107" s="106"/>
      <c r="I107" s="106"/>
      <c r="J107" s="106"/>
      <c r="K107" s="106"/>
      <c r="L107" s="106"/>
      <c r="M107" s="106"/>
      <c r="N107" s="106"/>
      <c r="O107" s="185"/>
      <c r="P107" s="106"/>
      <c r="Q107" s="106"/>
      <c r="R107" s="106"/>
      <c r="S107" s="106"/>
      <c r="T107" s="106"/>
      <c r="U107" s="106"/>
      <c r="V107" s="136"/>
      <c r="W107" s="136"/>
      <c r="X107" s="136"/>
      <c r="Y107" s="136"/>
      <c r="Z107" s="136"/>
    </row>
    <row r="108" spans="2:27" ht="19.899999999999999" customHeight="1" thickBot="1">
      <c r="B108" s="93"/>
      <c r="C108" s="94"/>
      <c r="D108" s="94"/>
      <c r="E108" s="94"/>
      <c r="F108" s="95"/>
      <c r="G108" s="95"/>
      <c r="H108" s="95"/>
      <c r="I108" s="95"/>
      <c r="J108" s="95"/>
      <c r="K108" s="95"/>
      <c r="L108" s="95"/>
      <c r="M108" s="95"/>
      <c r="N108" s="95"/>
      <c r="O108" s="96"/>
      <c r="P108" s="136"/>
      <c r="Q108" s="136"/>
      <c r="R108" s="136"/>
      <c r="S108" s="136"/>
      <c r="T108" s="136"/>
      <c r="U108" s="136"/>
      <c r="V108" s="136"/>
      <c r="W108" s="136"/>
      <c r="X108" s="136"/>
      <c r="Y108" s="136"/>
      <c r="Z108" s="136"/>
    </row>
    <row r="109" spans="2:27" ht="21.75" customHeight="1" thickBot="1">
      <c r="C109" s="97"/>
      <c r="D109" s="97"/>
      <c r="E109" s="97"/>
      <c r="F109" s="97"/>
      <c r="G109" s="97"/>
      <c r="H109" s="97"/>
      <c r="I109" s="97"/>
      <c r="J109" s="97"/>
    </row>
    <row r="110" spans="2:27" ht="31.15" customHeight="1" thickBot="1">
      <c r="B110" s="435" t="s">
        <v>122</v>
      </c>
      <c r="C110" s="436"/>
      <c r="D110" s="436"/>
      <c r="E110" s="436"/>
      <c r="F110" s="436"/>
      <c r="G110" s="436"/>
      <c r="H110" s="436"/>
      <c r="I110" s="436"/>
      <c r="J110" s="436"/>
      <c r="K110" s="436"/>
      <c r="L110" s="436"/>
      <c r="M110" s="436"/>
      <c r="N110" s="436"/>
      <c r="O110" s="436"/>
      <c r="P110" s="436"/>
      <c r="Q110" s="437"/>
      <c r="R110" s="186"/>
      <c r="S110" s="186"/>
      <c r="T110" s="186"/>
      <c r="U110" s="186"/>
      <c r="V110" s="186"/>
      <c r="W110" s="186"/>
      <c r="X110" s="186"/>
      <c r="Y110" s="186"/>
      <c r="Z110" s="186"/>
      <c r="AA110" s="136"/>
    </row>
    <row r="111" spans="2:27" ht="21.75" customHeight="1">
      <c r="B111" s="98"/>
      <c r="C111" s="85"/>
      <c r="D111" s="85"/>
      <c r="E111" s="85"/>
      <c r="F111" s="85"/>
      <c r="G111" s="85"/>
      <c r="H111" s="85"/>
      <c r="I111" s="85"/>
      <c r="J111" s="85"/>
      <c r="K111" s="85"/>
      <c r="L111" s="85"/>
      <c r="M111" s="85"/>
      <c r="N111" s="85"/>
      <c r="O111" s="85"/>
      <c r="P111" s="85"/>
      <c r="Q111" s="86"/>
      <c r="R111" s="136"/>
      <c r="S111" s="136"/>
      <c r="T111" s="136"/>
      <c r="U111" s="136"/>
      <c r="V111" s="136"/>
      <c r="W111" s="136"/>
      <c r="X111" s="136"/>
      <c r="Y111" s="136"/>
      <c r="Z111" s="136"/>
      <c r="AA111" s="136"/>
    </row>
    <row r="112" spans="2:27" ht="26.45" customHeight="1">
      <c r="B112" s="78"/>
      <c r="C112" s="136"/>
      <c r="D112" s="136"/>
      <c r="E112" s="136"/>
      <c r="F112" s="210"/>
      <c r="G112" s="210"/>
      <c r="H112" s="389" t="s">
        <v>383</v>
      </c>
      <c r="I112" s="389" t="s">
        <v>385</v>
      </c>
      <c r="J112" s="171"/>
      <c r="K112" s="171"/>
      <c r="L112" s="390" t="s">
        <v>95</v>
      </c>
      <c r="M112" s="136"/>
      <c r="N112" s="136"/>
      <c r="O112" s="136"/>
      <c r="P112" s="136"/>
      <c r="Q112" s="88"/>
      <c r="R112" s="136"/>
      <c r="S112" s="136"/>
      <c r="T112" s="136"/>
      <c r="U112" s="136"/>
      <c r="V112" s="136"/>
      <c r="W112" s="136"/>
      <c r="X112" s="136"/>
      <c r="Y112" s="136"/>
      <c r="Z112" s="136"/>
      <c r="AA112" s="136"/>
    </row>
    <row r="113" spans="2:27" ht="6.75" customHeight="1" thickBot="1">
      <c r="B113" s="78"/>
      <c r="C113" s="136"/>
      <c r="D113" s="136"/>
      <c r="E113" s="136"/>
      <c r="F113" s="136"/>
      <c r="G113" s="136"/>
      <c r="H113" s="136"/>
      <c r="I113" s="136"/>
      <c r="J113" s="136"/>
      <c r="K113" s="136"/>
      <c r="L113" s="136"/>
      <c r="M113" s="136"/>
      <c r="N113" s="136"/>
      <c r="O113" s="136"/>
      <c r="P113" s="136"/>
      <c r="Q113" s="88"/>
      <c r="R113" s="136"/>
      <c r="S113" s="136"/>
      <c r="T113" s="136"/>
      <c r="U113" s="136"/>
      <c r="V113" s="136"/>
      <c r="W113" s="136"/>
      <c r="X113" s="136"/>
      <c r="Y113" s="136"/>
      <c r="Z113" s="136"/>
      <c r="AA113" s="136"/>
    </row>
    <row r="114" spans="2:27" ht="30" customHeight="1" thickBot="1">
      <c r="B114" s="78"/>
      <c r="C114" s="136"/>
      <c r="D114" s="136"/>
      <c r="E114" s="136"/>
      <c r="F114" s="136"/>
      <c r="G114" s="136"/>
      <c r="H114" s="91">
        <f>H67-H106</f>
        <v>0</v>
      </c>
      <c r="I114" s="91">
        <f>I67-I106</f>
        <v>0</v>
      </c>
      <c r="J114" s="106"/>
      <c r="K114" s="106"/>
      <c r="L114" s="91">
        <f>ROUND((J67-J106),0)</f>
        <v>0</v>
      </c>
      <c r="M114" s="136"/>
      <c r="N114" s="187" t="str">
        <f>IF(L114&lt;0,"ATTENTION MONTANT NEGATIF !","")</f>
        <v/>
      </c>
      <c r="O114" s="136"/>
      <c r="P114" s="136"/>
      <c r="Q114" s="88"/>
      <c r="R114" s="136"/>
      <c r="S114" s="136"/>
      <c r="T114" s="136"/>
      <c r="U114" s="136"/>
      <c r="V114" s="136"/>
      <c r="W114" s="136"/>
      <c r="X114" s="136"/>
      <c r="Y114" s="136"/>
      <c r="Z114" s="136"/>
      <c r="AA114" s="136"/>
    </row>
    <row r="115" spans="2:27" ht="15.75" thickBot="1">
      <c r="B115" s="78"/>
      <c r="C115" s="136"/>
      <c r="D115" s="136"/>
      <c r="E115" s="136"/>
      <c r="F115" s="136"/>
      <c r="G115" s="136"/>
      <c r="H115" s="136"/>
      <c r="I115" s="136"/>
      <c r="J115" s="136"/>
      <c r="K115" s="136"/>
      <c r="L115" s="85"/>
      <c r="M115" s="136"/>
      <c r="N115" s="136"/>
      <c r="O115" s="136"/>
      <c r="P115" s="136"/>
      <c r="Q115" s="88"/>
      <c r="R115" s="136"/>
      <c r="S115" s="136"/>
      <c r="T115" s="136"/>
      <c r="U115" s="136"/>
      <c r="V115" s="136"/>
      <c r="W115" s="136"/>
      <c r="X115" s="136"/>
      <c r="Y115" s="136"/>
      <c r="Z115" s="136"/>
      <c r="AA115" s="136"/>
    </row>
    <row r="116" spans="2:27" ht="27" thickBot="1">
      <c r="B116" s="78"/>
      <c r="C116" s="188"/>
      <c r="D116" s="136"/>
      <c r="E116" s="136"/>
      <c r="F116" s="136"/>
      <c r="G116" s="136"/>
      <c r="H116" s="136"/>
      <c r="I116" s="136"/>
      <c r="J116" s="136"/>
      <c r="K116" s="189" t="s">
        <v>115</v>
      </c>
      <c r="L116" s="91">
        <f>IF(L114&gt;0,L114,0)</f>
        <v>0</v>
      </c>
      <c r="M116" s="136"/>
      <c r="N116" s="136"/>
      <c r="O116" s="136"/>
      <c r="P116" s="136"/>
      <c r="Q116" s="88"/>
      <c r="R116" s="136"/>
      <c r="S116" s="136"/>
      <c r="T116" s="136"/>
      <c r="U116" s="136"/>
      <c r="V116" s="136"/>
      <c r="W116" s="136"/>
      <c r="X116" s="136"/>
      <c r="Y116" s="136"/>
      <c r="Z116" s="136"/>
      <c r="AA116" s="136"/>
    </row>
    <row r="117" spans="2:27" ht="27" thickBot="1">
      <c r="B117" s="78"/>
      <c r="C117" s="190"/>
      <c r="D117" s="136"/>
      <c r="E117" s="136"/>
      <c r="F117" s="136"/>
      <c r="G117" s="136"/>
      <c r="H117" s="136"/>
      <c r="I117" s="136"/>
      <c r="J117" s="191"/>
      <c r="K117" s="191"/>
      <c r="L117" s="136"/>
      <c r="M117" s="136"/>
      <c r="N117" s="136"/>
      <c r="O117" s="136"/>
      <c r="P117" s="136"/>
      <c r="Q117" s="88"/>
      <c r="R117" s="136"/>
      <c r="S117" s="136"/>
      <c r="T117" s="136"/>
      <c r="U117" s="136"/>
      <c r="V117" s="136"/>
      <c r="W117" s="136"/>
      <c r="X117" s="136"/>
      <c r="Y117" s="136"/>
      <c r="Z117" s="136"/>
      <c r="AA117" s="136"/>
    </row>
    <row r="118" spans="2:27" ht="27" thickBot="1">
      <c r="B118" s="78"/>
      <c r="C118" s="190"/>
      <c r="D118" s="136"/>
      <c r="E118" s="136"/>
      <c r="F118" s="136"/>
      <c r="G118" s="173"/>
      <c r="H118" s="173"/>
      <c r="I118" s="136"/>
      <c r="J118" s="136"/>
      <c r="K118" s="189" t="s">
        <v>211</v>
      </c>
      <c r="L118" s="91">
        <f>ROUND((L116*0.8),0)</f>
        <v>0</v>
      </c>
      <c r="M118" s="136"/>
      <c r="N118" s="208"/>
      <c r="O118" s="136"/>
      <c r="P118" s="136"/>
      <c r="Q118" s="88"/>
      <c r="R118" s="136"/>
      <c r="S118" s="136"/>
      <c r="T118" s="136"/>
      <c r="U118" s="136"/>
      <c r="V118" s="136"/>
      <c r="W118" s="136"/>
      <c r="X118" s="136"/>
      <c r="Y118" s="136"/>
      <c r="Z118" s="136"/>
      <c r="AA118" s="136"/>
    </row>
    <row r="119" spans="2:27" ht="18.600000000000001" customHeight="1">
      <c r="B119" s="78"/>
      <c r="C119" s="190"/>
      <c r="D119" s="136"/>
      <c r="E119" s="136"/>
      <c r="F119" s="136"/>
      <c r="G119" s="173"/>
      <c r="H119" s="173"/>
      <c r="I119" s="136"/>
      <c r="J119" s="136"/>
      <c r="K119" s="189"/>
      <c r="L119" s="106"/>
      <c r="M119" s="136"/>
      <c r="N119" s="136"/>
      <c r="O119" s="136"/>
      <c r="P119" s="136"/>
      <c r="Q119" s="88"/>
      <c r="R119" s="136"/>
      <c r="S119" s="136"/>
      <c r="T119" s="136"/>
      <c r="U119" s="136"/>
      <c r="V119" s="136"/>
      <c r="W119" s="136"/>
      <c r="X119" s="136"/>
      <c r="Y119" s="136"/>
      <c r="Z119" s="136"/>
      <c r="AA119" s="136"/>
    </row>
    <row r="120" spans="2:27" ht="14.45" customHeight="1">
      <c r="B120" s="78"/>
      <c r="C120" s="182"/>
      <c r="D120" s="136"/>
      <c r="E120" s="136"/>
      <c r="F120" s="136"/>
      <c r="G120" s="173"/>
      <c r="H120" s="173"/>
      <c r="I120" s="136"/>
      <c r="J120" s="136"/>
      <c r="K120" s="189"/>
      <c r="L120" s="189"/>
      <c r="M120" s="189"/>
      <c r="N120" s="136"/>
      <c r="O120" s="136"/>
      <c r="P120" s="136"/>
      <c r="Q120" s="88"/>
      <c r="R120" s="136"/>
      <c r="S120" s="136"/>
      <c r="T120" s="136"/>
      <c r="U120" s="106"/>
      <c r="V120" s="136"/>
      <c r="W120" s="136"/>
      <c r="X120" s="136"/>
      <c r="Y120" s="136"/>
      <c r="Z120" s="136"/>
      <c r="AA120" s="136"/>
    </row>
    <row r="121" spans="2:27" ht="15.75" thickBot="1">
      <c r="B121" s="80"/>
      <c r="C121" s="95"/>
      <c r="D121" s="95"/>
      <c r="E121" s="95"/>
      <c r="F121" s="95"/>
      <c r="G121" s="95"/>
      <c r="H121" s="95"/>
      <c r="I121" s="95"/>
      <c r="J121" s="95"/>
      <c r="K121" s="95"/>
      <c r="L121" s="95"/>
      <c r="M121" s="95"/>
      <c r="N121" s="95"/>
      <c r="O121" s="95"/>
      <c r="P121" s="95"/>
      <c r="Q121" s="96"/>
      <c r="R121" s="136"/>
      <c r="S121" s="136"/>
      <c r="T121" s="136"/>
      <c r="U121" s="136"/>
      <c r="V121" s="136"/>
      <c r="W121" s="136"/>
      <c r="X121" s="136"/>
      <c r="Y121" s="136"/>
      <c r="Z121" s="136"/>
      <c r="AA121" s="136"/>
    </row>
    <row r="122" spans="2:27" ht="15.75" thickBot="1">
      <c r="R122" s="136"/>
      <c r="S122" s="136"/>
      <c r="T122" s="136"/>
      <c r="U122" s="136"/>
      <c r="V122" s="136"/>
      <c r="W122" s="136"/>
      <c r="X122" s="136"/>
      <c r="Y122" s="136"/>
      <c r="Z122" s="136"/>
      <c r="AA122" s="136"/>
    </row>
    <row r="123" spans="2:27" ht="31.15" customHeight="1" thickBot="1">
      <c r="B123" s="435" t="s">
        <v>116</v>
      </c>
      <c r="C123" s="436"/>
      <c r="D123" s="436"/>
      <c r="E123" s="436"/>
      <c r="F123" s="436"/>
      <c r="G123" s="436"/>
      <c r="H123" s="436"/>
      <c r="I123" s="436"/>
      <c r="J123" s="436"/>
      <c r="K123" s="436"/>
      <c r="L123" s="436"/>
      <c r="M123" s="436"/>
      <c r="N123" s="436"/>
      <c r="O123" s="436"/>
      <c r="P123" s="436"/>
      <c r="Q123" s="437"/>
    </row>
    <row r="124" spans="2:27">
      <c r="B124" s="426"/>
      <c r="C124" s="427"/>
      <c r="D124" s="427"/>
      <c r="E124" s="427"/>
      <c r="F124" s="427"/>
      <c r="G124" s="427"/>
      <c r="H124" s="427"/>
      <c r="I124" s="427"/>
      <c r="J124" s="427"/>
      <c r="K124" s="427"/>
      <c r="L124" s="427"/>
      <c r="M124" s="427"/>
      <c r="N124" s="427"/>
      <c r="O124" s="427"/>
      <c r="P124" s="427"/>
      <c r="Q124" s="428"/>
    </row>
    <row r="125" spans="2:27">
      <c r="B125" s="429"/>
      <c r="C125" s="430"/>
      <c r="D125" s="430"/>
      <c r="E125" s="430"/>
      <c r="F125" s="430"/>
      <c r="G125" s="430"/>
      <c r="H125" s="430"/>
      <c r="I125" s="430"/>
      <c r="J125" s="430"/>
      <c r="K125" s="430"/>
      <c r="L125" s="430"/>
      <c r="M125" s="430"/>
      <c r="N125" s="430"/>
      <c r="O125" s="430"/>
      <c r="P125" s="430"/>
      <c r="Q125" s="431"/>
    </row>
    <row r="126" spans="2:27">
      <c r="B126" s="429"/>
      <c r="C126" s="430"/>
      <c r="D126" s="430"/>
      <c r="E126" s="430"/>
      <c r="F126" s="430"/>
      <c r="G126" s="430"/>
      <c r="H126" s="430"/>
      <c r="I126" s="430"/>
      <c r="J126" s="430"/>
      <c r="K126" s="430"/>
      <c r="L126" s="430"/>
      <c r="M126" s="430"/>
      <c r="N126" s="430"/>
      <c r="O126" s="430"/>
      <c r="P126" s="430"/>
      <c r="Q126" s="431"/>
    </row>
    <row r="127" spans="2:27">
      <c r="B127" s="429"/>
      <c r="C127" s="430"/>
      <c r="D127" s="430"/>
      <c r="E127" s="430"/>
      <c r="F127" s="430"/>
      <c r="G127" s="430"/>
      <c r="H127" s="430"/>
      <c r="I127" s="430"/>
      <c r="J127" s="430"/>
      <c r="K127" s="430"/>
      <c r="L127" s="430"/>
      <c r="M127" s="430"/>
      <c r="N127" s="430"/>
      <c r="O127" s="430"/>
      <c r="P127" s="430"/>
      <c r="Q127" s="431"/>
    </row>
    <row r="128" spans="2:27">
      <c r="B128" s="429"/>
      <c r="C128" s="430"/>
      <c r="D128" s="430"/>
      <c r="E128" s="430"/>
      <c r="F128" s="430"/>
      <c r="G128" s="430"/>
      <c r="H128" s="430"/>
      <c r="I128" s="430"/>
      <c r="J128" s="430"/>
      <c r="K128" s="430"/>
      <c r="L128" s="430"/>
      <c r="M128" s="430"/>
      <c r="N128" s="430"/>
      <c r="O128" s="430"/>
      <c r="P128" s="430"/>
      <c r="Q128" s="431"/>
    </row>
    <row r="129" spans="2:17">
      <c r="B129" s="429"/>
      <c r="C129" s="430"/>
      <c r="D129" s="430"/>
      <c r="E129" s="430"/>
      <c r="F129" s="430"/>
      <c r="G129" s="430"/>
      <c r="H129" s="430"/>
      <c r="I129" s="430"/>
      <c r="J129" s="430"/>
      <c r="K129" s="430"/>
      <c r="L129" s="430"/>
      <c r="M129" s="430"/>
      <c r="N129" s="430"/>
      <c r="O129" s="430"/>
      <c r="P129" s="430"/>
      <c r="Q129" s="431"/>
    </row>
    <row r="130" spans="2:17">
      <c r="B130" s="429"/>
      <c r="C130" s="430"/>
      <c r="D130" s="430"/>
      <c r="E130" s="430"/>
      <c r="F130" s="430"/>
      <c r="G130" s="430"/>
      <c r="H130" s="430"/>
      <c r="I130" s="430"/>
      <c r="J130" s="430"/>
      <c r="K130" s="430"/>
      <c r="L130" s="430"/>
      <c r="M130" s="430"/>
      <c r="N130" s="430"/>
      <c r="O130" s="430"/>
      <c r="P130" s="430"/>
      <c r="Q130" s="431"/>
    </row>
    <row r="131" spans="2:17" ht="15.75" thickBot="1">
      <c r="B131" s="432"/>
      <c r="C131" s="433"/>
      <c r="D131" s="433"/>
      <c r="E131" s="433"/>
      <c r="F131" s="433"/>
      <c r="G131" s="433"/>
      <c r="H131" s="433"/>
      <c r="I131" s="433"/>
      <c r="J131" s="433"/>
      <c r="K131" s="433"/>
      <c r="L131" s="433"/>
      <c r="M131" s="433"/>
      <c r="N131" s="433"/>
      <c r="O131" s="433"/>
      <c r="P131" s="433"/>
      <c r="Q131" s="434"/>
    </row>
    <row r="132" spans="2:17" ht="15.75" thickBot="1"/>
    <row r="133" spans="2:17" ht="32.25" thickBot="1">
      <c r="B133" s="435" t="s">
        <v>146</v>
      </c>
      <c r="C133" s="436"/>
      <c r="D133" s="436"/>
      <c r="E133" s="436"/>
      <c r="F133" s="436"/>
      <c r="G133" s="436"/>
      <c r="H133" s="436"/>
      <c r="I133" s="436"/>
      <c r="J133" s="436"/>
      <c r="K133" s="436"/>
      <c r="L133" s="436"/>
      <c r="M133" s="436"/>
      <c r="N133" s="436"/>
      <c r="O133" s="436"/>
      <c r="P133" s="436"/>
      <c r="Q133" s="437"/>
    </row>
    <row r="134" spans="2:17">
      <c r="B134" s="98"/>
      <c r="C134" s="192"/>
      <c r="D134" s="193"/>
      <c r="E134" s="193"/>
      <c r="F134" s="193"/>
      <c r="G134" s="193"/>
      <c r="H134" s="193"/>
      <c r="I134" s="193"/>
      <c r="J134" s="193"/>
      <c r="K134" s="193"/>
      <c r="L134" s="193"/>
      <c r="M134" s="193"/>
      <c r="N134" s="193"/>
      <c r="O134" s="193"/>
      <c r="P134" s="193"/>
      <c r="Q134" s="194"/>
    </row>
    <row r="135" spans="2:17">
      <c r="B135" s="78"/>
      <c r="C135" s="141"/>
      <c r="D135" s="142"/>
      <c r="E135" s="227" t="s">
        <v>240</v>
      </c>
      <c r="F135" s="146"/>
      <c r="G135" s="146"/>
      <c r="H135" s="146"/>
      <c r="I135" s="142"/>
      <c r="J135" s="142"/>
      <c r="K135" s="142"/>
      <c r="L135" s="142"/>
      <c r="M135" s="142"/>
      <c r="N135" s="142"/>
      <c r="O135" s="142"/>
      <c r="P135" s="142"/>
      <c r="Q135" s="195"/>
    </row>
    <row r="136" spans="2:17" ht="6.75" customHeight="1">
      <c r="B136" s="78"/>
      <c r="C136" s="141"/>
      <c r="D136" s="142"/>
      <c r="E136" s="146"/>
      <c r="F136" s="146"/>
      <c r="G136" s="146"/>
      <c r="H136" s="146"/>
      <c r="I136" s="142"/>
      <c r="J136" s="142"/>
      <c r="K136" s="142"/>
      <c r="L136" s="142"/>
      <c r="M136" s="142"/>
      <c r="N136" s="142"/>
      <c r="O136" s="142"/>
      <c r="P136" s="142"/>
      <c r="Q136" s="195"/>
    </row>
    <row r="137" spans="2:17">
      <c r="B137" s="78"/>
      <c r="C137" s="141"/>
      <c r="D137" s="142"/>
      <c r="E137" s="146"/>
      <c r="F137" s="146"/>
      <c r="G137" s="146"/>
      <c r="H137" s="146"/>
      <c r="I137" s="142"/>
      <c r="J137" s="216">
        <v>2021</v>
      </c>
      <c r="K137" s="216">
        <v>2022</v>
      </c>
      <c r="L137" s="142"/>
      <c r="M137" s="142"/>
      <c r="N137" s="142"/>
      <c r="O137" s="142"/>
      <c r="P137" s="142"/>
      <c r="Q137" s="195"/>
    </row>
    <row r="138" spans="2:17">
      <c r="B138" s="78"/>
      <c r="C138" s="141"/>
      <c r="D138" s="142"/>
      <c r="E138" s="146"/>
      <c r="F138" s="146"/>
      <c r="G138" s="144" t="s">
        <v>147</v>
      </c>
      <c r="H138" s="146"/>
      <c r="I138" s="142"/>
      <c r="J138" s="143"/>
      <c r="K138" s="143"/>
      <c r="L138" s="142"/>
      <c r="M138" s="142"/>
      <c r="N138" s="142"/>
      <c r="O138" s="142"/>
      <c r="P138" s="142"/>
      <c r="Q138" s="195"/>
    </row>
    <row r="139" spans="2:17">
      <c r="B139" s="78"/>
      <c r="C139" s="141"/>
      <c r="D139" s="142"/>
      <c r="E139" s="146"/>
      <c r="F139" s="146"/>
      <c r="G139" s="147" t="s">
        <v>148</v>
      </c>
      <c r="H139" s="148"/>
      <c r="I139" s="142"/>
      <c r="J139" s="219">
        <f>Demande!L161</f>
        <v>0</v>
      </c>
      <c r="K139" s="219">
        <f>Demande!L162</f>
        <v>0</v>
      </c>
      <c r="L139" s="142"/>
      <c r="M139" s="142"/>
      <c r="N139" s="142"/>
      <c r="O139" s="142"/>
      <c r="P139" s="142"/>
      <c r="Q139" s="195"/>
    </row>
    <row r="140" spans="2:17">
      <c r="B140" s="78"/>
      <c r="C140" s="141"/>
      <c r="D140" s="142"/>
      <c r="E140" s="146"/>
      <c r="F140" s="146"/>
      <c r="G140" s="147" t="s">
        <v>143</v>
      </c>
      <c r="H140" s="148"/>
      <c r="I140" s="142"/>
      <c r="J140" s="219">
        <f>Demande!L165</f>
        <v>0</v>
      </c>
      <c r="K140" s="219">
        <f>Demande!L166</f>
        <v>0</v>
      </c>
      <c r="L140" s="142"/>
      <c r="M140" s="142"/>
      <c r="N140" s="142"/>
      <c r="O140" s="142"/>
      <c r="P140" s="142"/>
      <c r="Q140" s="195"/>
    </row>
    <row r="141" spans="2:17">
      <c r="B141" s="78"/>
      <c r="C141" s="141"/>
      <c r="D141" s="142"/>
      <c r="E141" s="146"/>
      <c r="F141" s="146"/>
      <c r="G141" s="147" t="s">
        <v>145</v>
      </c>
      <c r="H141" s="148"/>
      <c r="I141" s="142"/>
      <c r="J141" s="219">
        <f>Demande!L173</f>
        <v>0</v>
      </c>
      <c r="K141" s="219">
        <f>Demande!L174</f>
        <v>0</v>
      </c>
      <c r="L141" s="142"/>
      <c r="M141" s="142"/>
      <c r="N141" s="142"/>
      <c r="O141" s="142"/>
      <c r="P141" s="142"/>
      <c r="Q141" s="195"/>
    </row>
    <row r="142" spans="2:17">
      <c r="B142" s="78"/>
      <c r="C142" s="141"/>
      <c r="D142" s="142"/>
      <c r="E142" s="146"/>
      <c r="F142" s="146"/>
      <c r="G142" s="197" t="s">
        <v>212</v>
      </c>
      <c r="H142" s="148"/>
      <c r="I142" s="142"/>
      <c r="J142" s="219">
        <f>Demande!L181</f>
        <v>0</v>
      </c>
      <c r="K142" s="219">
        <f>Demande!L182</f>
        <v>0</v>
      </c>
      <c r="L142" s="142"/>
      <c r="M142" s="142"/>
      <c r="N142" s="142"/>
      <c r="O142" s="142"/>
      <c r="P142" s="142"/>
      <c r="Q142" s="195"/>
    </row>
    <row r="143" spans="2:17">
      <c r="B143" s="78"/>
      <c r="C143" s="141"/>
      <c r="D143" s="142"/>
      <c r="E143" s="146"/>
      <c r="F143" s="146"/>
      <c r="G143" s="147" t="s">
        <v>144</v>
      </c>
      <c r="H143" s="148"/>
      <c r="I143" s="142"/>
      <c r="J143" s="219">
        <f>Demande!L177</f>
        <v>0</v>
      </c>
      <c r="K143" s="219">
        <f>Demande!L178</f>
        <v>0</v>
      </c>
      <c r="L143" s="142"/>
      <c r="M143" s="142"/>
      <c r="N143" s="142"/>
      <c r="O143" s="142"/>
      <c r="P143" s="142"/>
      <c r="Q143" s="195"/>
    </row>
    <row r="144" spans="2:17">
      <c r="B144" s="78"/>
      <c r="C144" s="141"/>
      <c r="D144" s="142"/>
      <c r="E144" s="414" t="s">
        <v>213</v>
      </c>
      <c r="F144" s="413"/>
      <c r="G144" s="413"/>
      <c r="H144" s="148"/>
      <c r="I144" s="142"/>
      <c r="J144" s="219">
        <f>Demande!L185</f>
        <v>0</v>
      </c>
      <c r="K144" s="219">
        <f>Demande!L186</f>
        <v>0</v>
      </c>
      <c r="L144" s="142"/>
      <c r="M144" s="142"/>
      <c r="N144" s="142"/>
      <c r="O144" s="142"/>
      <c r="P144" s="142"/>
      <c r="Q144" s="195"/>
    </row>
    <row r="145" spans="2:21">
      <c r="B145" s="78"/>
      <c r="C145" s="141"/>
      <c r="D145" s="142"/>
      <c r="E145" s="412" t="s">
        <v>243</v>
      </c>
      <c r="F145" s="413"/>
      <c r="G145" s="413"/>
      <c r="H145" s="269">
        <f>Demande!D190</f>
        <v>0</v>
      </c>
      <c r="I145" s="270"/>
      <c r="J145" s="219">
        <f>Demande!L192</f>
        <v>0</v>
      </c>
      <c r="K145" s="219">
        <f>Demande!L193</f>
        <v>0</v>
      </c>
      <c r="L145" s="142"/>
      <c r="M145" s="142"/>
      <c r="N145" s="142"/>
      <c r="O145" s="142"/>
      <c r="P145" s="142"/>
      <c r="Q145" s="195"/>
    </row>
    <row r="146" spans="2:21">
      <c r="B146" s="78"/>
      <c r="C146" s="141"/>
      <c r="D146" s="142"/>
      <c r="E146" s="146"/>
      <c r="F146" s="146"/>
      <c r="G146" s="225" t="s">
        <v>244</v>
      </c>
      <c r="H146" s="271">
        <f>Demande!D197</f>
        <v>0</v>
      </c>
      <c r="I146" s="272"/>
      <c r="J146" s="219">
        <f>Demande!L199</f>
        <v>0</v>
      </c>
      <c r="K146" s="219">
        <f>Demande!L200</f>
        <v>0</v>
      </c>
      <c r="L146" s="142"/>
      <c r="M146" s="142"/>
      <c r="N146" s="142"/>
      <c r="O146" s="142"/>
      <c r="P146" s="142"/>
      <c r="Q146" s="195"/>
    </row>
    <row r="147" spans="2:21">
      <c r="B147" s="78"/>
      <c r="C147" s="141"/>
      <c r="D147" s="142"/>
      <c r="E147" s="146"/>
      <c r="F147" s="146"/>
      <c r="G147" s="144" t="s">
        <v>149</v>
      </c>
      <c r="H147" s="144"/>
      <c r="I147" s="142"/>
      <c r="J147" s="218">
        <f>SUM(J139:J146)</f>
        <v>0</v>
      </c>
      <c r="K147" s="218">
        <f>SUM(K139:K146)</f>
        <v>0</v>
      </c>
      <c r="L147" s="142"/>
      <c r="M147" s="142"/>
      <c r="N147" s="142"/>
      <c r="O147" s="142"/>
      <c r="P147" s="142"/>
      <c r="Q147" s="195"/>
    </row>
    <row r="148" spans="2:21" ht="6.75" customHeight="1">
      <c r="B148" s="89"/>
      <c r="C148" s="141"/>
      <c r="D148" s="174"/>
      <c r="E148" s="175"/>
      <c r="F148" s="136"/>
      <c r="G148" s="136"/>
      <c r="H148" s="136"/>
      <c r="I148" s="136"/>
      <c r="J148" s="106"/>
      <c r="K148" s="136"/>
      <c r="L148" s="136"/>
      <c r="M148" s="136"/>
      <c r="N148" s="136"/>
      <c r="O148" s="136"/>
    </row>
    <row r="149" spans="2:21">
      <c r="B149" s="78"/>
      <c r="C149" s="141"/>
      <c r="D149" s="142"/>
      <c r="E149" s="223"/>
      <c r="F149" s="142"/>
      <c r="G149" s="142"/>
      <c r="H149" s="142"/>
      <c r="I149" s="142"/>
      <c r="J149" s="142"/>
      <c r="K149" s="224"/>
      <c r="L149" s="142"/>
      <c r="M149" s="142"/>
      <c r="N149" s="142"/>
      <c r="O149" s="142"/>
      <c r="P149" s="142"/>
      <c r="Q149" s="195"/>
    </row>
    <row r="150" spans="2:21" ht="6.75" customHeight="1" thickBot="1">
      <c r="B150" s="80"/>
      <c r="C150" s="145"/>
      <c r="D150" s="145"/>
      <c r="E150" s="145"/>
      <c r="F150" s="145"/>
      <c r="G150" s="145"/>
      <c r="H150" s="145"/>
      <c r="I150" s="145"/>
      <c r="J150" s="145"/>
      <c r="K150" s="145"/>
      <c r="L150" s="145"/>
      <c r="M150" s="145"/>
      <c r="N150" s="145"/>
      <c r="O150" s="145"/>
      <c r="P150" s="145"/>
      <c r="Q150" s="196"/>
    </row>
    <row r="151" spans="2:21">
      <c r="C151" s="133"/>
      <c r="D151" s="134"/>
      <c r="E151" s="134"/>
      <c r="F151" s="134"/>
      <c r="G151" s="134"/>
      <c r="H151" s="134"/>
      <c r="I151" s="134"/>
      <c r="J151" s="134"/>
      <c r="K151" s="134"/>
      <c r="L151" s="134"/>
      <c r="M151" s="134"/>
      <c r="N151" s="134"/>
      <c r="O151" s="134"/>
      <c r="P151" s="134"/>
      <c r="Q151" s="134"/>
    </row>
    <row r="152" spans="2:21">
      <c r="C152" s="133"/>
      <c r="D152" s="134"/>
      <c r="E152" s="134"/>
      <c r="F152" s="134"/>
      <c r="G152" s="134"/>
      <c r="H152" s="134"/>
      <c r="I152" s="134"/>
      <c r="J152" s="134"/>
      <c r="K152" s="134"/>
      <c r="L152" s="134"/>
      <c r="M152" s="134"/>
      <c r="N152" s="134"/>
      <c r="O152" s="134"/>
      <c r="P152" s="134"/>
      <c r="Q152" s="134"/>
      <c r="R152" s="134"/>
      <c r="S152" s="134"/>
      <c r="T152" s="134"/>
      <c r="U152" s="133"/>
    </row>
    <row r="153" spans="2:21">
      <c r="C153" s="133"/>
      <c r="D153" s="133"/>
      <c r="E153" s="133"/>
      <c r="F153" s="133"/>
      <c r="G153" s="133"/>
      <c r="H153" s="133"/>
      <c r="I153" s="133"/>
      <c r="J153" s="133"/>
      <c r="K153" s="133"/>
      <c r="L153" s="133"/>
      <c r="M153" s="133"/>
      <c r="N153" s="133"/>
      <c r="O153" s="133"/>
      <c r="P153" s="133"/>
      <c r="Q153" s="133"/>
      <c r="R153" s="133"/>
      <c r="S153" s="133"/>
      <c r="T153" s="133"/>
      <c r="U153" s="133"/>
    </row>
    <row r="154" spans="2:21">
      <c r="C154" s="133"/>
      <c r="D154" s="133"/>
      <c r="E154" s="133"/>
      <c r="F154" s="133"/>
      <c r="G154" s="133"/>
      <c r="H154" s="133"/>
      <c r="I154" s="133"/>
      <c r="J154" s="133"/>
      <c r="K154" s="133"/>
      <c r="L154" s="133"/>
      <c r="M154" s="133"/>
      <c r="N154" s="133"/>
      <c r="O154" s="133"/>
      <c r="P154" s="133"/>
      <c r="Q154" s="133"/>
      <c r="R154" s="133"/>
      <c r="S154" s="133"/>
      <c r="T154" s="133"/>
      <c r="U154" s="133"/>
    </row>
  </sheetData>
  <sheetProtection algorithmName="SHA-512" hashValue="Ug8QJzF68OyqF/chjV/4y85K2WuERAwpo8/DyZA/viG8wP4CxOvbYlowYenJEmLzi9m5EuetiEVO2l+/G+zRTQ==" saltValue="Ad925FabyCf6+FanPqcuWA==" spinCount="100000" sheet="1" selectLockedCells="1"/>
  <mergeCells count="65">
    <mergeCell ref="L90:N90"/>
    <mergeCell ref="C47:C49"/>
    <mergeCell ref="L64:N64"/>
    <mergeCell ref="L80:N80"/>
    <mergeCell ref="L85:N85"/>
    <mergeCell ref="C57:D60"/>
    <mergeCell ref="C62:D65"/>
    <mergeCell ref="C78:C80"/>
    <mergeCell ref="L54:N54"/>
    <mergeCell ref="L59:N59"/>
    <mergeCell ref="F54:J54"/>
    <mergeCell ref="B133:Q133"/>
    <mergeCell ref="F95:J95"/>
    <mergeCell ref="F100:J100"/>
    <mergeCell ref="F104:J104"/>
    <mergeCell ref="F96:J96"/>
    <mergeCell ref="B110:Q110"/>
    <mergeCell ref="C102:C104"/>
    <mergeCell ref="L100:N100"/>
    <mergeCell ref="L104:N104"/>
    <mergeCell ref="C98:D100"/>
    <mergeCell ref="L95:N95"/>
    <mergeCell ref="C93:D96"/>
    <mergeCell ref="F91:J91"/>
    <mergeCell ref="C83:D86"/>
    <mergeCell ref="C88:D90"/>
    <mergeCell ref="F35:J35"/>
    <mergeCell ref="F40:J40"/>
    <mergeCell ref="F45:J45"/>
    <mergeCell ref="F50:J50"/>
    <mergeCell ref="L39:N39"/>
    <mergeCell ref="L44:N44"/>
    <mergeCell ref="L49:N49"/>
    <mergeCell ref="F39:J39"/>
    <mergeCell ref="F44:J44"/>
    <mergeCell ref="F49:J49"/>
    <mergeCell ref="B11:J11"/>
    <mergeCell ref="C15:J15"/>
    <mergeCell ref="B25:O26"/>
    <mergeCell ref="F34:J34"/>
    <mergeCell ref="C32:D34"/>
    <mergeCell ref="C17:J17"/>
    <mergeCell ref="C21:J21"/>
    <mergeCell ref="C20:J20"/>
    <mergeCell ref="C22:J22"/>
    <mergeCell ref="E18:F18"/>
    <mergeCell ref="C18:D18"/>
    <mergeCell ref="C19:J19"/>
    <mergeCell ref="L34:N34"/>
    <mergeCell ref="E145:G145"/>
    <mergeCell ref="E144:G144"/>
    <mergeCell ref="C42:D44"/>
    <mergeCell ref="F55:J55"/>
    <mergeCell ref="F60:J60"/>
    <mergeCell ref="F65:J65"/>
    <mergeCell ref="B71:O72"/>
    <mergeCell ref="F59:J59"/>
    <mergeCell ref="F64:J64"/>
    <mergeCell ref="F80:J80"/>
    <mergeCell ref="F85:J85"/>
    <mergeCell ref="F90:J90"/>
    <mergeCell ref="F81:J81"/>
    <mergeCell ref="F86:J86"/>
    <mergeCell ref="B124:Q131"/>
    <mergeCell ref="B123:Q123"/>
  </mergeCells>
  <phoneticPr fontId="70" type="noConversion"/>
  <conditionalFormatting sqref="N118">
    <cfRule type="expression" dxfId="7" priority="1">
      <formula>"$L$113&lt;0"</formula>
    </cfRule>
  </conditionalFormatting>
  <pageMargins left="0.70866141732283472" right="0.70866141732283472" top="0.74803149606299213" bottom="0.74803149606299213" header="0.31496062992125984" footer="0.31496062992125984"/>
  <pageSetup paperSize="8" scale="3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R80"/>
  <sheetViews>
    <sheetView showGridLines="0" tabSelected="1" zoomScale="85" zoomScaleNormal="85" workbookViewId="0">
      <pane ySplit="9" topLeftCell="A25" activePane="bottomLeft" state="frozen"/>
      <selection activeCell="A10" sqref="A10"/>
      <selection pane="bottomLeft" activeCell="D44" sqref="D44"/>
    </sheetView>
  </sheetViews>
  <sheetFormatPr baseColWidth="10" defaultColWidth="9.140625" defaultRowHeight="15"/>
  <cols>
    <col min="1" max="1" width="3.140625" style="36" bestFit="1" customWidth="1"/>
    <col min="2" max="2" width="2.7109375" style="4" customWidth="1"/>
    <col min="3" max="3" width="3.7109375" style="4" customWidth="1"/>
    <col min="4" max="4" width="2.85546875" style="4" customWidth="1"/>
    <col min="5" max="5" width="5" style="247" customWidth="1"/>
    <col min="6" max="6" width="4.7109375" style="4" customWidth="1"/>
    <col min="7" max="7" width="4" style="4" customWidth="1"/>
    <col min="8" max="8" width="32.5703125" style="4" customWidth="1"/>
    <col min="9" max="9" width="8.28515625" style="4" customWidth="1"/>
    <col min="10" max="10" width="14.85546875" style="4" customWidth="1"/>
    <col min="11" max="11" width="11" style="4" customWidth="1"/>
    <col min="12" max="12" width="6" style="4" customWidth="1"/>
    <col min="13" max="13" width="6.5703125" style="4" customWidth="1"/>
    <col min="14" max="14" width="5.5703125" style="4" customWidth="1"/>
    <col min="15" max="15" width="4.5703125" style="4" customWidth="1"/>
    <col min="16" max="16" width="7.85546875" style="4" customWidth="1"/>
    <col min="17" max="17" width="5.28515625" style="4" customWidth="1"/>
    <col min="18" max="18" width="5" style="4" customWidth="1"/>
    <col min="19" max="19" width="19.85546875" style="4" customWidth="1"/>
    <col min="20" max="20" width="22.85546875" style="4" bestFit="1" customWidth="1"/>
    <col min="21" max="16384" width="9.140625" style="4"/>
  </cols>
  <sheetData>
    <row r="1" spans="1:18" s="5" customFormat="1" ht="14.25">
      <c r="E1" s="239"/>
      <c r="J1" s="6"/>
      <c r="N1" s="391" t="s">
        <v>84</v>
      </c>
      <c r="O1" s="391"/>
      <c r="P1" s="391"/>
      <c r="Q1" s="391"/>
      <c r="R1" s="391"/>
    </row>
    <row r="2" spans="1:18" s="5" customFormat="1" ht="14.25">
      <c r="E2" s="239"/>
      <c r="J2" s="6"/>
      <c r="N2" s="391" t="s">
        <v>87</v>
      </c>
      <c r="O2" s="391"/>
      <c r="P2" s="391"/>
      <c r="Q2" s="391"/>
      <c r="R2" s="391"/>
    </row>
    <row r="3" spans="1:18" s="5" customFormat="1" ht="14.25">
      <c r="E3" s="239"/>
      <c r="J3" s="6"/>
    </row>
    <row r="4" spans="1:18" s="5" customFormat="1">
      <c r="E4" s="239"/>
      <c r="J4" s="6"/>
      <c r="R4" s="61"/>
    </row>
    <row r="5" spans="1:18" s="5" customFormat="1" ht="15.75">
      <c r="A5" s="8"/>
      <c r="B5" s="8" t="str">
        <f>'Marche à suivre'!A7</f>
        <v>Mesures de soutien selon l’Ordonnance COVID-19 du 14 octobre 2020 dans le secteur de la culture</v>
      </c>
      <c r="E5" s="239"/>
      <c r="J5" s="6"/>
    </row>
    <row r="6" spans="1:18" s="5" customFormat="1" ht="15.75">
      <c r="A6" s="8"/>
      <c r="B6" s="8" t="str">
        <f>'Marche à suivre'!A8</f>
        <v>Indemnisation des pertes financières pour les entreprises culturelles (IPFE) - mai à juin 2022</v>
      </c>
      <c r="E6" s="239"/>
      <c r="J6" s="6"/>
    </row>
    <row r="7" spans="1:18" s="28" customFormat="1" ht="12.75">
      <c r="A7" s="32"/>
      <c r="E7" s="108"/>
    </row>
    <row r="8" spans="1:18" s="28" customFormat="1" ht="13.5" thickBot="1">
      <c r="A8" s="32"/>
      <c r="E8" s="108"/>
    </row>
    <row r="9" spans="1:18" s="28" customFormat="1" ht="21" thickBot="1">
      <c r="A9" s="32"/>
      <c r="B9" s="37" t="s">
        <v>19</v>
      </c>
      <c r="E9" s="108"/>
      <c r="M9" s="113" t="s">
        <v>130</v>
      </c>
      <c r="N9" s="114"/>
      <c r="O9" s="115" t="s">
        <v>128</v>
      </c>
      <c r="P9" s="116" t="str">
        <f>IF(Demande!L14="","",Demande!L14)</f>
        <v/>
      </c>
      <c r="Q9" s="108"/>
    </row>
    <row r="10" spans="1:18" s="28" customFormat="1" ht="12.75">
      <c r="A10" s="32"/>
      <c r="E10" s="108"/>
    </row>
    <row r="11" spans="1:18" s="28" customFormat="1">
      <c r="A11" s="32"/>
      <c r="B11" s="29" t="s">
        <v>368</v>
      </c>
      <c r="E11" s="108"/>
    </row>
    <row r="12" spans="1:18" s="18" customFormat="1" ht="29.25" customHeight="1">
      <c r="C12" s="20" t="s">
        <v>23</v>
      </c>
      <c r="D12" s="38" t="s">
        <v>57</v>
      </c>
      <c r="E12" s="240"/>
    </row>
    <row r="13" spans="1:18" s="18" customFormat="1" ht="29.25" customHeight="1">
      <c r="C13" s="20" t="s">
        <v>24</v>
      </c>
      <c r="D13" s="38" t="s">
        <v>365</v>
      </c>
      <c r="E13" s="240"/>
    </row>
    <row r="14" spans="1:18" s="18" customFormat="1" ht="29.25" customHeight="1">
      <c r="C14" s="20" t="s">
        <v>29</v>
      </c>
      <c r="D14" s="38" t="s">
        <v>366</v>
      </c>
      <c r="E14" s="240"/>
    </row>
    <row r="15" spans="1:18" s="18" customFormat="1" ht="6" customHeight="1">
      <c r="B15" s="20"/>
      <c r="D15" s="38"/>
      <c r="E15" s="240"/>
    </row>
    <row r="16" spans="1:18" s="28" customFormat="1" ht="12.75">
      <c r="A16" s="32"/>
      <c r="E16" s="108"/>
    </row>
    <row r="17" spans="1:17" s="40" customFormat="1" ht="22.5" customHeight="1">
      <c r="A17" s="39"/>
      <c r="B17" s="38" t="s">
        <v>58</v>
      </c>
      <c r="D17" s="38"/>
      <c r="E17" s="240"/>
      <c r="F17" s="38"/>
      <c r="H17" s="206"/>
      <c r="J17" s="461"/>
      <c r="K17" s="461"/>
      <c r="L17" s="28"/>
      <c r="M17" s="28"/>
      <c r="N17" s="28"/>
    </row>
    <row r="18" spans="1:17" s="28" customFormat="1" ht="12.75">
      <c r="A18" s="32"/>
      <c r="B18" s="41"/>
      <c r="D18" s="41"/>
      <c r="E18" s="241"/>
      <c r="F18" s="41"/>
      <c r="H18" s="212" t="s">
        <v>59</v>
      </c>
      <c r="I18" s="41"/>
      <c r="J18" s="51" t="s">
        <v>69</v>
      </c>
    </row>
    <row r="19" spans="1:17" s="28" customFormat="1" ht="12.75">
      <c r="A19" s="32"/>
      <c r="E19" s="108"/>
    </row>
    <row r="20" spans="1:17" s="28" customFormat="1" ht="12.75">
      <c r="A20" s="32"/>
      <c r="E20" s="108"/>
    </row>
    <row r="21" spans="1:17" s="28" customFormat="1">
      <c r="A21" s="32"/>
      <c r="B21" s="29" t="s">
        <v>367</v>
      </c>
      <c r="E21" s="108"/>
    </row>
    <row r="22" spans="1:17" s="28" customFormat="1" ht="12.75">
      <c r="A22" s="32"/>
      <c r="B22" s="42" t="s">
        <v>60</v>
      </c>
      <c r="E22" s="108"/>
    </row>
    <row r="23" spans="1:17" s="28" customFormat="1" ht="12.75">
      <c r="A23" s="32"/>
      <c r="B23" s="42"/>
      <c r="E23" s="108"/>
    </row>
    <row r="24" spans="1:17" s="28" customFormat="1" ht="57.75" customHeight="1">
      <c r="A24" s="32"/>
      <c r="D24" s="460"/>
      <c r="E24" s="460"/>
      <c r="F24" s="460"/>
      <c r="G24" s="460"/>
      <c r="H24" s="460"/>
      <c r="J24" s="460"/>
      <c r="K24" s="460"/>
      <c r="L24" s="460"/>
      <c r="M24" s="460"/>
      <c r="N24" s="460"/>
      <c r="O24" s="460"/>
    </row>
    <row r="25" spans="1:17" s="28" customFormat="1" ht="12.75">
      <c r="A25" s="32"/>
      <c r="D25" s="42" t="s">
        <v>20</v>
      </c>
      <c r="E25" s="242"/>
      <c r="J25" s="42" t="s">
        <v>21</v>
      </c>
    </row>
    <row r="26" spans="1:17" s="28" customFormat="1" ht="12.75">
      <c r="A26" s="32"/>
      <c r="E26" s="108"/>
    </row>
    <row r="27" spans="1:17" s="28" customFormat="1" ht="13.5" thickBot="1">
      <c r="A27" s="32"/>
      <c r="E27" s="108"/>
    </row>
    <row r="28" spans="1:17" s="28" customFormat="1" ht="39.75" customHeight="1">
      <c r="A28" s="32"/>
      <c r="C28" s="462" t="s">
        <v>255</v>
      </c>
      <c r="D28" s="463"/>
      <c r="E28" s="463"/>
      <c r="F28" s="463"/>
      <c r="G28" s="463"/>
      <c r="H28" s="463"/>
      <c r="I28" s="463"/>
      <c r="J28" s="463"/>
      <c r="K28" s="463"/>
      <c r="L28" s="463"/>
      <c r="M28" s="463"/>
      <c r="N28" s="463"/>
      <c r="O28" s="463"/>
      <c r="P28" s="463"/>
      <c r="Q28" s="464"/>
    </row>
    <row r="29" spans="1:17" s="264" customFormat="1" ht="39" customHeight="1">
      <c r="A29" s="262"/>
      <c r="B29" s="263"/>
      <c r="C29" s="465" t="s">
        <v>61</v>
      </c>
      <c r="D29" s="466"/>
      <c r="E29" s="466"/>
      <c r="F29" s="466"/>
      <c r="G29" s="466"/>
      <c r="H29" s="466"/>
      <c r="I29" s="466"/>
      <c r="J29" s="466"/>
      <c r="K29" s="466"/>
      <c r="L29" s="466"/>
      <c r="M29" s="466"/>
      <c r="N29" s="466"/>
      <c r="O29" s="466"/>
      <c r="P29" s="466"/>
      <c r="Q29" s="467"/>
    </row>
    <row r="30" spans="1:17" s="45" customFormat="1" ht="18.75" customHeight="1">
      <c r="A30" s="43"/>
      <c r="B30" s="44"/>
      <c r="C30" s="357"/>
      <c r="D30" s="46" t="s">
        <v>23</v>
      </c>
      <c r="E30" s="243"/>
      <c r="F30" s="468" t="s">
        <v>331</v>
      </c>
      <c r="G30" s="468"/>
      <c r="H30" s="468"/>
      <c r="I30" s="468"/>
      <c r="J30" s="468"/>
      <c r="K30" s="468"/>
      <c r="L30" s="468"/>
      <c r="M30" s="468"/>
      <c r="N30" s="468"/>
      <c r="O30" s="468"/>
      <c r="P30" s="468"/>
      <c r="Q30" s="469"/>
    </row>
    <row r="31" spans="1:17" s="45" customFormat="1" ht="18.75" customHeight="1">
      <c r="A31" s="43"/>
      <c r="B31" s="44"/>
      <c r="C31" s="357"/>
      <c r="D31" s="46"/>
      <c r="E31" s="243"/>
      <c r="F31" s="468" t="s">
        <v>332</v>
      </c>
      <c r="G31" s="468"/>
      <c r="H31" s="468"/>
      <c r="I31" s="468"/>
      <c r="J31" s="468"/>
      <c r="K31" s="468"/>
      <c r="L31" s="468"/>
      <c r="M31" s="468"/>
      <c r="N31" s="468"/>
      <c r="O31" s="468"/>
      <c r="P31" s="468"/>
      <c r="Q31" s="469"/>
    </row>
    <row r="32" spans="1:17" s="28" customFormat="1" ht="6.75" customHeight="1">
      <c r="A32" s="32"/>
      <c r="B32" s="31"/>
      <c r="C32" s="248"/>
      <c r="D32" s="249"/>
      <c r="E32" s="250"/>
      <c r="F32" s="30"/>
      <c r="G32" s="30"/>
      <c r="H32" s="249"/>
      <c r="I32" s="30"/>
      <c r="J32" s="30"/>
      <c r="K32" s="249"/>
      <c r="L32" s="249"/>
      <c r="M32" s="249"/>
      <c r="N32" s="249"/>
      <c r="O32" s="249"/>
      <c r="P32" s="249"/>
      <c r="Q32" s="251"/>
    </row>
    <row r="33" spans="1:17" s="28" customFormat="1" ht="18" customHeight="1">
      <c r="A33" s="32"/>
      <c r="C33" s="252"/>
      <c r="D33" s="46" t="s">
        <v>24</v>
      </c>
      <c r="E33" s="243"/>
      <c r="F33" s="468" t="s">
        <v>62</v>
      </c>
      <c r="G33" s="468"/>
      <c r="H33" s="468"/>
      <c r="I33" s="468"/>
      <c r="J33" s="468"/>
      <c r="K33" s="468"/>
      <c r="L33" s="468"/>
      <c r="M33" s="468"/>
      <c r="N33" s="468"/>
      <c r="O33" s="468"/>
      <c r="P33" s="468"/>
      <c r="Q33" s="469"/>
    </row>
    <row r="34" spans="1:17" s="28" customFormat="1" ht="16.5">
      <c r="A34" s="32"/>
      <c r="C34" s="253"/>
      <c r="D34" s="20"/>
      <c r="E34" s="244"/>
      <c r="F34" s="470" t="s">
        <v>63</v>
      </c>
      <c r="G34" s="470"/>
      <c r="H34" s="470"/>
      <c r="I34" s="470"/>
      <c r="J34" s="470"/>
      <c r="K34" s="470"/>
      <c r="L34" s="470"/>
      <c r="M34" s="470"/>
      <c r="N34" s="470"/>
      <c r="O34" s="470"/>
      <c r="P34" s="470"/>
      <c r="Q34" s="471"/>
    </row>
    <row r="35" spans="1:17" s="28" customFormat="1" ht="29.85" customHeight="1">
      <c r="A35" s="32"/>
      <c r="C35" s="253"/>
      <c r="D35" s="20" t="s">
        <v>29</v>
      </c>
      <c r="E35" s="244"/>
      <c r="F35" s="472" t="s">
        <v>256</v>
      </c>
      <c r="G35" s="472"/>
      <c r="H35" s="472"/>
      <c r="I35" s="472"/>
      <c r="J35" s="472"/>
      <c r="K35" s="472"/>
      <c r="L35" s="472"/>
      <c r="M35" s="472"/>
      <c r="N35" s="472"/>
      <c r="O35" s="472"/>
      <c r="P35" s="472"/>
      <c r="Q35" s="473"/>
    </row>
    <row r="36" spans="1:17" s="28" customFormat="1" ht="17.25" customHeight="1">
      <c r="A36" s="32"/>
      <c r="C36" s="253"/>
      <c r="D36" s="20" t="s">
        <v>26</v>
      </c>
      <c r="E36" s="244"/>
      <c r="F36" s="472" t="s">
        <v>257</v>
      </c>
      <c r="G36" s="472"/>
      <c r="H36" s="472"/>
      <c r="I36" s="472"/>
      <c r="J36" s="254"/>
      <c r="K36" s="254"/>
      <c r="L36" s="254"/>
      <c r="M36" s="254"/>
      <c r="N36" s="254"/>
      <c r="O36" s="249"/>
      <c r="P36" s="254"/>
      <c r="Q36" s="255"/>
    </row>
    <row r="37" spans="1:17" s="28" customFormat="1" ht="3.75" customHeight="1">
      <c r="A37" s="32"/>
      <c r="C37" s="253"/>
      <c r="D37" s="20"/>
      <c r="E37" s="244"/>
      <c r="F37" s="254"/>
      <c r="G37" s="254"/>
      <c r="H37" s="254"/>
      <c r="I37" s="254"/>
      <c r="J37" s="254"/>
      <c r="K37" s="254"/>
      <c r="L37" s="254"/>
      <c r="M37" s="254"/>
      <c r="N37" s="254"/>
      <c r="O37" s="249"/>
      <c r="P37" s="254"/>
      <c r="Q37" s="255"/>
    </row>
    <row r="38" spans="1:17" s="28" customFormat="1" ht="16.5">
      <c r="A38" s="32"/>
      <c r="B38" s="31"/>
      <c r="C38" s="248"/>
      <c r="D38" s="62"/>
      <c r="E38" s="245"/>
      <c r="F38" s="226" t="s">
        <v>248</v>
      </c>
      <c r="G38" s="30"/>
      <c r="H38" s="249"/>
      <c r="I38" s="30"/>
      <c r="J38" s="30"/>
      <c r="K38" s="249"/>
      <c r="L38" s="249"/>
      <c r="M38" s="249"/>
      <c r="N38" s="213"/>
      <c r="O38" s="256"/>
      <c r="P38" s="250"/>
      <c r="Q38" s="251"/>
    </row>
    <row r="39" spans="1:17" s="28" customFormat="1" ht="16.5">
      <c r="A39" s="32"/>
      <c r="B39" s="31"/>
      <c r="C39" s="248"/>
      <c r="D39" s="62"/>
      <c r="E39" s="245"/>
      <c r="F39" s="226" t="s">
        <v>247</v>
      </c>
      <c r="G39" s="30"/>
      <c r="H39" s="249"/>
      <c r="I39" s="30"/>
      <c r="J39" s="30"/>
      <c r="K39" s="249"/>
      <c r="L39" s="249"/>
      <c r="M39" s="249"/>
      <c r="N39" s="213"/>
      <c r="O39" s="257"/>
      <c r="P39" s="250"/>
      <c r="Q39" s="251"/>
    </row>
    <row r="40" spans="1:17" s="28" customFormat="1" ht="9.4" customHeight="1">
      <c r="A40" s="32"/>
      <c r="B40" s="31"/>
      <c r="C40" s="248"/>
      <c r="D40" s="249"/>
      <c r="E40" s="250"/>
      <c r="F40" s="30"/>
      <c r="G40" s="30"/>
      <c r="H40" s="249"/>
      <c r="I40" s="30"/>
      <c r="J40" s="30"/>
      <c r="K40" s="249"/>
      <c r="L40" s="249"/>
      <c r="M40" s="249"/>
      <c r="N40" s="249"/>
      <c r="O40" s="250"/>
      <c r="P40" s="250"/>
      <c r="Q40" s="251"/>
    </row>
    <row r="41" spans="1:17" s="28" customFormat="1" ht="15.75" customHeight="1">
      <c r="A41" s="32"/>
      <c r="B41" s="31"/>
      <c r="C41" s="248"/>
      <c r="D41" s="214"/>
      <c r="E41" s="358"/>
      <c r="F41" s="30" t="s">
        <v>373</v>
      </c>
      <c r="G41" s="249"/>
      <c r="H41" s="249"/>
      <c r="I41" s="30"/>
      <c r="J41" s="30"/>
      <c r="K41" s="249"/>
      <c r="L41" s="249"/>
      <c r="M41" s="249"/>
      <c r="N41" s="249"/>
      <c r="O41" s="250"/>
      <c r="P41" s="250"/>
      <c r="Q41" s="251"/>
    </row>
    <row r="42" spans="1:17" s="28" customFormat="1" ht="16.5">
      <c r="A42" s="32"/>
      <c r="B42" s="31"/>
      <c r="C42" s="248"/>
      <c r="D42" s="30"/>
      <c r="E42" s="153"/>
      <c r="F42" s="30" t="s">
        <v>245</v>
      </c>
      <c r="G42" s="249"/>
      <c r="H42" s="249"/>
      <c r="I42" s="30"/>
      <c r="J42" s="30"/>
      <c r="K42" s="249"/>
      <c r="L42" s="249"/>
      <c r="M42" s="249"/>
      <c r="N42" s="249"/>
      <c r="O42" s="250"/>
      <c r="P42" s="250"/>
      <c r="Q42" s="251"/>
    </row>
    <row r="43" spans="1:17" s="28" customFormat="1" ht="6" customHeight="1">
      <c r="A43" s="32"/>
      <c r="B43" s="31"/>
      <c r="C43" s="248"/>
      <c r="D43" s="30"/>
      <c r="E43" s="153"/>
      <c r="F43" s="30"/>
      <c r="G43" s="249"/>
      <c r="H43" s="249"/>
      <c r="I43" s="30"/>
      <c r="J43" s="30"/>
      <c r="K43" s="249"/>
      <c r="L43" s="249"/>
      <c r="M43" s="249"/>
      <c r="N43" s="249"/>
      <c r="O43" s="250"/>
      <c r="P43" s="250"/>
      <c r="Q43" s="251"/>
    </row>
    <row r="44" spans="1:17" s="28" customFormat="1" ht="15.75">
      <c r="A44" s="32"/>
      <c r="C44" s="248"/>
      <c r="D44" s="214"/>
      <c r="E44" s="153"/>
      <c r="F44" s="30" t="s">
        <v>372</v>
      </c>
      <c r="G44" s="249"/>
      <c r="H44" s="249"/>
      <c r="I44" s="249"/>
      <c r="J44" s="249"/>
      <c r="K44" s="249"/>
      <c r="L44" s="249"/>
      <c r="M44" s="249"/>
      <c r="N44" s="249"/>
      <c r="O44" s="250"/>
      <c r="P44" s="250"/>
      <c r="Q44" s="251"/>
    </row>
    <row r="45" spans="1:17" s="28" customFormat="1">
      <c r="A45" s="32"/>
      <c r="C45" s="248"/>
      <c r="D45" s="30"/>
      <c r="E45" s="153"/>
      <c r="F45" s="30" t="s">
        <v>246</v>
      </c>
      <c r="G45" s="249"/>
      <c r="H45" s="249"/>
      <c r="I45" s="249"/>
      <c r="J45" s="249"/>
      <c r="K45" s="249"/>
      <c r="L45" s="249"/>
      <c r="M45" s="249"/>
      <c r="N45" s="249"/>
      <c r="O45" s="250"/>
      <c r="P45" s="250"/>
      <c r="Q45" s="251"/>
    </row>
    <row r="46" spans="1:17" s="28" customFormat="1" ht="6.75" customHeight="1">
      <c r="A46" s="32"/>
      <c r="B46" s="31"/>
      <c r="C46" s="248"/>
      <c r="D46" s="30"/>
      <c r="E46" s="153"/>
      <c r="F46" s="30"/>
      <c r="G46" s="249"/>
      <c r="H46" s="249"/>
      <c r="I46" s="30"/>
      <c r="J46" s="30"/>
      <c r="K46" s="249"/>
      <c r="L46" s="249"/>
      <c r="M46" s="249"/>
      <c r="N46" s="249"/>
      <c r="O46" s="250"/>
      <c r="P46" s="250"/>
      <c r="Q46" s="251"/>
    </row>
    <row r="47" spans="1:17" s="28" customFormat="1" ht="16.5">
      <c r="A47" s="32"/>
      <c r="B47" s="31"/>
      <c r="C47" s="248"/>
      <c r="D47" s="62"/>
      <c r="E47" s="245"/>
      <c r="F47" s="62" t="s">
        <v>249</v>
      </c>
      <c r="G47" s="30"/>
      <c r="H47" s="249"/>
      <c r="I47" s="30"/>
      <c r="J47" s="30"/>
      <c r="K47" s="249"/>
      <c r="L47" s="249"/>
      <c r="M47" s="249"/>
      <c r="N47" s="249"/>
      <c r="O47" s="250"/>
      <c r="P47" s="250"/>
      <c r="Q47" s="251"/>
    </row>
    <row r="48" spans="1:17" s="28" customFormat="1" ht="6.75" customHeight="1">
      <c r="A48" s="32"/>
      <c r="B48" s="31"/>
      <c r="C48" s="248"/>
      <c r="D48" s="249"/>
      <c r="E48" s="250"/>
      <c r="F48" s="30"/>
      <c r="G48" s="30"/>
      <c r="H48" s="249"/>
      <c r="I48" s="30"/>
      <c r="J48" s="30"/>
      <c r="K48" s="249"/>
      <c r="L48" s="249"/>
      <c r="M48" s="249"/>
      <c r="N48" s="249"/>
      <c r="O48" s="250"/>
      <c r="P48" s="250"/>
      <c r="Q48" s="251"/>
    </row>
    <row r="49" spans="1:17" s="28" customFormat="1" ht="15.75">
      <c r="A49" s="32"/>
      <c r="B49" s="47"/>
      <c r="C49" s="248"/>
      <c r="D49" s="214"/>
      <c r="E49" s="153"/>
      <c r="F49" s="211" t="s">
        <v>230</v>
      </c>
      <c r="G49" s="30" t="str">
        <f>Demande!C111</f>
        <v>Réduction de l'horaire de travail des employé·e·s (RHT)</v>
      </c>
      <c r="H49" s="249"/>
      <c r="I49" s="30"/>
      <c r="J49" s="30"/>
      <c r="K49" s="249"/>
      <c r="L49" s="249"/>
      <c r="M49" s="249"/>
      <c r="N49" s="249"/>
      <c r="O49" s="250"/>
      <c r="P49" s="250"/>
      <c r="Q49" s="251"/>
    </row>
    <row r="50" spans="1:17" s="28" customFormat="1" ht="6" customHeight="1">
      <c r="A50" s="32"/>
      <c r="B50" s="31"/>
      <c r="C50" s="248"/>
      <c r="D50" s="30"/>
      <c r="E50" s="153"/>
      <c r="F50" s="30"/>
      <c r="G50" s="249"/>
      <c r="H50" s="249"/>
      <c r="I50" s="30"/>
      <c r="J50" s="30"/>
      <c r="K50" s="249"/>
      <c r="L50" s="249"/>
      <c r="M50" s="249"/>
      <c r="N50" s="249"/>
      <c r="O50" s="250"/>
      <c r="P50" s="250"/>
      <c r="Q50" s="251"/>
    </row>
    <row r="51" spans="1:17" s="28" customFormat="1" ht="15.75">
      <c r="A51" s="32"/>
      <c r="B51" s="47"/>
      <c r="C51" s="248"/>
      <c r="D51" s="214"/>
      <c r="E51" s="153"/>
      <c r="F51" s="211" t="s">
        <v>231</v>
      </c>
      <c r="G51" s="30" t="str">
        <f>Demande!C120</f>
        <v>Assurance privée</v>
      </c>
      <c r="H51" s="249"/>
      <c r="I51" s="30"/>
      <c r="J51" s="30"/>
      <c r="K51" s="249"/>
      <c r="L51" s="249"/>
      <c r="M51" s="249"/>
      <c r="N51" s="249"/>
      <c r="O51" s="250"/>
      <c r="P51" s="250"/>
      <c r="Q51" s="251"/>
    </row>
    <row r="52" spans="1:17" s="28" customFormat="1" ht="6" customHeight="1">
      <c r="A52" s="32"/>
      <c r="B52" s="31"/>
      <c r="C52" s="248"/>
      <c r="D52" s="30"/>
      <c r="E52" s="153"/>
      <c r="F52" s="30"/>
      <c r="G52" s="249"/>
      <c r="H52" s="249"/>
      <c r="I52" s="30"/>
      <c r="J52" s="30"/>
      <c r="K52" s="249"/>
      <c r="L52" s="249"/>
      <c r="M52" s="249"/>
      <c r="N52" s="249"/>
      <c r="O52" s="250"/>
      <c r="P52" s="250"/>
      <c r="Q52" s="251"/>
    </row>
    <row r="53" spans="1:17" s="28" customFormat="1" ht="15.75">
      <c r="A53" s="32"/>
      <c r="B53" s="47"/>
      <c r="C53" s="248"/>
      <c r="D53" s="214"/>
      <c r="E53" s="153"/>
      <c r="F53" s="211" t="s">
        <v>232</v>
      </c>
      <c r="G53" s="30" t="str">
        <f>Demande!C129</f>
        <v>Autres indemnités</v>
      </c>
      <c r="H53" s="249"/>
      <c r="I53" s="30"/>
      <c r="J53" s="30"/>
      <c r="K53" s="249"/>
      <c r="L53" s="249"/>
      <c r="M53" s="249"/>
      <c r="N53" s="249"/>
      <c r="O53" s="250"/>
      <c r="P53" s="250"/>
      <c r="Q53" s="251"/>
    </row>
    <row r="54" spans="1:17" s="28" customFormat="1" ht="6" customHeight="1">
      <c r="A54" s="32"/>
      <c r="B54" s="31"/>
      <c r="C54" s="248"/>
      <c r="D54" s="30"/>
      <c r="E54" s="153"/>
      <c r="F54" s="30"/>
      <c r="G54" s="249"/>
      <c r="H54" s="249"/>
      <c r="I54" s="30"/>
      <c r="J54" s="30"/>
      <c r="K54" s="249"/>
      <c r="L54" s="249"/>
      <c r="M54" s="249"/>
      <c r="N54" s="249"/>
      <c r="O54" s="250"/>
      <c r="P54" s="250"/>
      <c r="Q54" s="251"/>
    </row>
    <row r="55" spans="1:17" s="28" customFormat="1" ht="16.5" customHeight="1">
      <c r="A55" s="32"/>
      <c r="B55" s="31"/>
      <c r="C55" s="248"/>
      <c r="D55" s="214"/>
      <c r="E55" s="246"/>
      <c r="F55" s="229" t="s">
        <v>261</v>
      </c>
      <c r="G55" s="474" t="s">
        <v>262</v>
      </c>
      <c r="H55" s="475"/>
      <c r="I55" s="475"/>
      <c r="J55" s="475"/>
      <c r="K55" s="475"/>
      <c r="L55" s="475"/>
      <c r="M55" s="249"/>
      <c r="N55" s="249"/>
      <c r="O55" s="250"/>
      <c r="P55" s="250"/>
      <c r="Q55" s="251"/>
    </row>
    <row r="56" spans="1:17" s="28" customFormat="1" ht="6" customHeight="1">
      <c r="A56" s="32"/>
      <c r="B56" s="31"/>
      <c r="C56" s="248"/>
      <c r="D56" s="30"/>
      <c r="E56" s="153"/>
      <c r="F56" s="30"/>
      <c r="G56" s="249"/>
      <c r="H56" s="249"/>
      <c r="I56" s="30"/>
      <c r="J56" s="30"/>
      <c r="K56" s="249"/>
      <c r="L56" s="249"/>
      <c r="M56" s="249"/>
      <c r="N56" s="249"/>
      <c r="O56" s="250"/>
      <c r="P56" s="250"/>
      <c r="Q56" s="251"/>
    </row>
    <row r="57" spans="1:17" s="28" customFormat="1" ht="16.5">
      <c r="A57" s="32"/>
      <c r="B57" s="31"/>
      <c r="C57" s="248"/>
      <c r="D57" s="214"/>
      <c r="E57" s="246"/>
      <c r="F57" s="274" t="s">
        <v>263</v>
      </c>
      <c r="G57" s="474" t="s">
        <v>369</v>
      </c>
      <c r="H57" s="410"/>
      <c r="I57" s="410"/>
      <c r="J57" s="410"/>
      <c r="K57" s="410"/>
      <c r="L57" s="410"/>
      <c r="M57" s="410"/>
      <c r="N57" s="410"/>
      <c r="O57" s="250"/>
      <c r="P57" s="250"/>
      <c r="Q57" s="251"/>
    </row>
    <row r="58" spans="1:17" s="28" customFormat="1" ht="16.5" customHeight="1">
      <c r="A58" s="32"/>
      <c r="B58" s="31"/>
      <c r="C58" s="248"/>
      <c r="D58" s="30"/>
      <c r="E58" s="153"/>
      <c r="F58" s="230"/>
      <c r="G58" s="474" t="s">
        <v>268</v>
      </c>
      <c r="H58" s="410"/>
      <c r="I58" s="410"/>
      <c r="J58" s="410"/>
      <c r="K58" s="410"/>
      <c r="L58" s="410"/>
      <c r="M58" s="410"/>
      <c r="N58" s="249"/>
      <c r="O58" s="250"/>
      <c r="P58" s="250"/>
      <c r="Q58" s="251"/>
    </row>
    <row r="59" spans="1:17" s="28" customFormat="1" ht="6" customHeight="1">
      <c r="A59" s="32"/>
      <c r="B59" s="31"/>
      <c r="C59" s="248"/>
      <c r="D59" s="30"/>
      <c r="E59" s="153"/>
      <c r="F59" s="30"/>
      <c r="G59" s="249"/>
      <c r="H59" s="249"/>
      <c r="I59" s="30"/>
      <c r="J59" s="30"/>
      <c r="K59" s="249"/>
      <c r="L59" s="249"/>
      <c r="M59" s="249"/>
      <c r="N59" s="249"/>
      <c r="O59" s="250"/>
      <c r="P59" s="250"/>
      <c r="Q59" s="251"/>
    </row>
    <row r="60" spans="1:17" s="28" customFormat="1" ht="15.75">
      <c r="A60" s="32"/>
      <c r="C60" s="248"/>
      <c r="D60" s="214"/>
      <c r="E60" s="153"/>
      <c r="F60" s="275" t="s">
        <v>265</v>
      </c>
      <c r="G60" s="479" t="s">
        <v>266</v>
      </c>
      <c r="H60" s="479"/>
      <c r="I60" s="479"/>
      <c r="J60" s="479"/>
      <c r="K60" s="479"/>
      <c r="L60" s="479"/>
      <c r="M60" s="479"/>
      <c r="N60" s="479"/>
      <c r="O60" s="479"/>
      <c r="P60" s="410"/>
      <c r="Q60" s="251"/>
    </row>
    <row r="61" spans="1:17" s="28" customFormat="1">
      <c r="A61" s="32"/>
      <c r="C61" s="248"/>
      <c r="D61" s="30"/>
      <c r="E61" s="153"/>
      <c r="F61" s="2"/>
      <c r="G61" s="479" t="s">
        <v>267</v>
      </c>
      <c r="H61" s="479"/>
      <c r="I61" s="479"/>
      <c r="J61" s="479"/>
      <c r="K61" s="479"/>
      <c r="L61" s="479"/>
      <c r="M61" s="479"/>
      <c r="N61" s="479"/>
      <c r="O61" s="479"/>
      <c r="P61" s="479"/>
      <c r="Q61" s="251"/>
    </row>
    <row r="62" spans="1:17" s="28" customFormat="1" ht="6" customHeight="1">
      <c r="A62" s="32"/>
      <c r="B62" s="31"/>
      <c r="C62" s="248"/>
      <c r="D62" s="30"/>
      <c r="E62" s="153"/>
      <c r="F62" s="30"/>
      <c r="G62" s="249"/>
      <c r="H62" s="249"/>
      <c r="I62" s="30"/>
      <c r="J62" s="30"/>
      <c r="K62" s="249"/>
      <c r="L62" s="249"/>
      <c r="M62" s="249"/>
      <c r="N62" s="249"/>
      <c r="O62" s="250"/>
      <c r="P62" s="250"/>
      <c r="Q62" s="251"/>
    </row>
    <row r="63" spans="1:17" s="28" customFormat="1" ht="15.75">
      <c r="A63" s="32"/>
      <c r="C63" s="248"/>
      <c r="D63" s="214"/>
      <c r="E63" s="153"/>
      <c r="F63" s="2" t="s">
        <v>264</v>
      </c>
      <c r="G63" s="258"/>
      <c r="H63" s="258"/>
      <c r="I63" s="249"/>
      <c r="J63" s="249"/>
      <c r="K63" s="249"/>
      <c r="L63" s="249"/>
      <c r="M63" s="249"/>
      <c r="N63" s="249"/>
      <c r="O63" s="250"/>
      <c r="P63" s="250"/>
      <c r="Q63" s="251"/>
    </row>
    <row r="64" spans="1:17" s="28" customFormat="1" ht="6" customHeight="1">
      <c r="A64" s="32"/>
      <c r="B64" s="31"/>
      <c r="C64" s="248"/>
      <c r="D64" s="30"/>
      <c r="E64" s="153"/>
      <c r="F64" s="30"/>
      <c r="G64" s="249"/>
      <c r="H64" s="249"/>
      <c r="I64" s="30"/>
      <c r="J64" s="30"/>
      <c r="K64" s="249"/>
      <c r="L64" s="249"/>
      <c r="M64" s="249"/>
      <c r="N64" s="249"/>
      <c r="O64" s="250"/>
      <c r="P64" s="250"/>
      <c r="Q64" s="251"/>
    </row>
    <row r="65" spans="1:17" ht="15.75">
      <c r="C65" s="259"/>
      <c r="D65" s="214"/>
      <c r="E65" s="153"/>
      <c r="F65" s="30" t="s">
        <v>64</v>
      </c>
      <c r="G65" s="26"/>
      <c r="H65" s="459"/>
      <c r="I65" s="459"/>
      <c r="J65" s="459"/>
      <c r="K65" s="459"/>
      <c r="L65" s="459"/>
      <c r="M65" s="26"/>
      <c r="N65" s="26"/>
      <c r="O65" s="260"/>
      <c r="P65" s="260"/>
      <c r="Q65" s="261"/>
    </row>
    <row r="66" spans="1:17" ht="15.75">
      <c r="C66" s="259"/>
      <c r="D66" s="30"/>
      <c r="E66" s="153"/>
      <c r="F66" s="30"/>
      <c r="G66" s="26"/>
      <c r="H66" s="42" t="s">
        <v>65</v>
      </c>
      <c r="I66" s="26"/>
      <c r="J66" s="26"/>
      <c r="K66" s="26"/>
      <c r="L66" s="26"/>
      <c r="M66" s="26"/>
      <c r="N66" s="26"/>
      <c r="O66" s="26"/>
      <c r="P66" s="26"/>
      <c r="Q66" s="261"/>
    </row>
    <row r="67" spans="1:17" ht="15.75">
      <c r="C67" s="259"/>
      <c r="D67" s="30"/>
      <c r="E67" s="153"/>
      <c r="F67" s="30"/>
      <c r="G67" s="26"/>
      <c r="H67" s="42"/>
      <c r="I67" s="26"/>
      <c r="J67" s="26"/>
      <c r="K67" s="26"/>
      <c r="L67" s="26"/>
      <c r="M67" s="26"/>
      <c r="N67" s="26"/>
      <c r="O67" s="26"/>
      <c r="P67" s="26"/>
      <c r="Q67" s="261"/>
    </row>
    <row r="68" spans="1:17" ht="42" customHeight="1">
      <c r="C68" s="259"/>
      <c r="D68" s="478" t="s">
        <v>258</v>
      </c>
      <c r="E68" s="478"/>
      <c r="F68" s="478"/>
      <c r="G68" s="478"/>
      <c r="H68" s="478"/>
      <c r="I68" s="478"/>
      <c r="J68" s="478"/>
      <c r="K68" s="478"/>
      <c r="L68" s="478"/>
      <c r="M68" s="478"/>
      <c r="N68" s="478"/>
      <c r="O68" s="478"/>
      <c r="P68" s="478"/>
      <c r="Q68" s="261"/>
    </row>
    <row r="69" spans="1:17" s="28" customFormat="1" ht="11.25" customHeight="1" thickBot="1">
      <c r="A69" s="32"/>
      <c r="B69" s="31"/>
      <c r="C69" s="48"/>
      <c r="D69" s="476"/>
      <c r="E69" s="477"/>
      <c r="F69" s="477"/>
      <c r="G69" s="477"/>
      <c r="H69" s="477"/>
      <c r="I69" s="477"/>
      <c r="J69" s="477"/>
      <c r="K69" s="477"/>
      <c r="L69" s="477"/>
      <c r="M69" s="477"/>
      <c r="N69" s="477"/>
      <c r="O69" s="477"/>
      <c r="P69" s="477"/>
      <c r="Q69" s="49"/>
    </row>
    <row r="79" spans="1:17" ht="15.75">
      <c r="F79" s="3"/>
      <c r="G79"/>
      <c r="H79"/>
    </row>
    <row r="80" spans="1:17" ht="15.75">
      <c r="F80" s="3"/>
      <c r="G80"/>
      <c r="H80"/>
    </row>
  </sheetData>
  <sheetProtection algorithmName="SHA-512" hashValue="Yqb81C3GNZkNhXplswh61Ov4DxLUnsEr7X0AuCe/ZAsyX2Shua6kuNhfDvfZrjok7asgrHvo7T1vrYL7gCKlnw==" saltValue="V5Tm9tzBrr28HI6B7JxP2w==" spinCount="100000" sheet="1" selectLockedCells="1"/>
  <dataConsolidate/>
  <mergeCells count="21">
    <mergeCell ref="D69:P69"/>
    <mergeCell ref="D68:P68"/>
    <mergeCell ref="F30:Q30"/>
    <mergeCell ref="F31:Q31"/>
    <mergeCell ref="G58:M58"/>
    <mergeCell ref="G60:P60"/>
    <mergeCell ref="G61:P61"/>
    <mergeCell ref="N1:R1"/>
    <mergeCell ref="N2:R2"/>
    <mergeCell ref="H65:L65"/>
    <mergeCell ref="D24:H24"/>
    <mergeCell ref="J17:K17"/>
    <mergeCell ref="J24:O24"/>
    <mergeCell ref="C28:Q28"/>
    <mergeCell ref="C29:Q29"/>
    <mergeCell ref="F33:Q33"/>
    <mergeCell ref="F34:Q34"/>
    <mergeCell ref="F35:Q35"/>
    <mergeCell ref="F36:I36"/>
    <mergeCell ref="G55:L55"/>
    <mergeCell ref="G57:N57"/>
  </mergeCells>
  <dataValidations count="2">
    <dataValidation type="custom" allowBlank="1" showInputMessage="1" showErrorMessage="1" errorTitle="Choix" error="Tapez x si applicable_x000a_sinon laisser vide _x000a_(touche Suppr. / Delete)" sqref="O66:O67" xr:uid="{00000000-0002-0000-0300-000000000000}">
      <formula1>OR(O66="x",O66="X")</formula1>
    </dataValidation>
    <dataValidation type="date" allowBlank="1" showInputMessage="1" showErrorMessage="1" errorTitle="Date" error="Date de la demande doit être_x000a_- postérieure au 21 mars 2020_x000a_- antérieure au 20 mai 2020" sqref="J17:K17" xr:uid="{00000000-0002-0000-0300-000001000000}">
      <formula1>1</formula1>
      <formula2>47484</formula2>
    </dataValidation>
  </dataValidations>
  <hyperlinks>
    <hyperlink ref="C29:Q29" r:id="rId1" display=" culture.occs@etat.ge.ch" xr:uid="{00000000-0004-0000-0300-000000000000}"/>
    <hyperlink ref="N1" location="'Marche à suivre'!A1" display="Aller à la Marche à suivre" xr:uid="{00000000-0004-0000-0300-000001000000}"/>
    <hyperlink ref="N2" location="Demande!A1" display="Aller à la Demande" xr:uid="{00000000-0004-0000-0300-000002000000}"/>
  </hyperlinks>
  <pageMargins left="0.70866141732283472" right="0.70866141732283472" top="0.74803149606299213" bottom="0.74803149606299213" header="0.31496062992125984" footer="0.31496062992125984"/>
  <pageSetup paperSize="9" scale="66" orientation="portrait" r:id="rId2"/>
  <headerFooter>
    <oddFooter>&amp;L&amp;F&amp;C&amp;A&amp;R&amp;P/&amp;N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K142"/>
  <sheetViews>
    <sheetView topLeftCell="A40" zoomScale="85" zoomScaleNormal="85" workbookViewId="0">
      <selection activeCell="C58" sqref="C58:D61"/>
    </sheetView>
  </sheetViews>
  <sheetFormatPr baseColWidth="10" defaultRowHeight="12.75"/>
  <cols>
    <col min="1" max="1" width="3.140625" style="28" customWidth="1"/>
    <col min="2" max="2" width="56.42578125" style="28" bestFit="1" customWidth="1"/>
    <col min="3" max="3" width="6.28515625" style="28" customWidth="1"/>
    <col min="4" max="4" width="19.42578125" style="28" bestFit="1" customWidth="1"/>
    <col min="5" max="5" width="17.7109375" style="28" customWidth="1"/>
    <col min="6" max="6" width="12" style="28" customWidth="1"/>
    <col min="7" max="7" width="19" style="28" customWidth="1"/>
    <col min="8" max="8" width="11.42578125" style="28"/>
    <col min="9" max="9" width="23.140625" style="28" customWidth="1"/>
    <col min="10" max="10" width="28.28515625" style="28" customWidth="1"/>
    <col min="11" max="16384" width="11.42578125" style="28"/>
  </cols>
  <sheetData>
    <row r="1" spans="1:11" ht="15">
      <c r="A1" s="276"/>
      <c r="B1" s="276"/>
      <c r="C1" s="276"/>
      <c r="D1" s="276"/>
      <c r="E1" s="276"/>
      <c r="F1" s="276"/>
      <c r="G1" s="276"/>
      <c r="H1" s="276"/>
      <c r="I1" s="276"/>
      <c r="J1" s="276"/>
      <c r="K1" s="276"/>
    </row>
    <row r="2" spans="1:11" ht="18.75">
      <c r="A2" s="276"/>
      <c r="B2" s="277" t="s">
        <v>270</v>
      </c>
      <c r="C2" s="277"/>
      <c r="D2" s="276"/>
      <c r="E2" s="276"/>
      <c r="F2" s="276"/>
      <c r="G2" s="276"/>
      <c r="H2" s="276"/>
      <c r="I2" s="276"/>
      <c r="J2" s="276"/>
      <c r="K2" s="276"/>
    </row>
    <row r="3" spans="1:11" ht="15">
      <c r="A3" s="276"/>
      <c r="B3" s="276"/>
      <c r="C3" s="276"/>
      <c r="D3" s="276"/>
      <c r="E3" s="276"/>
      <c r="F3" s="276"/>
      <c r="G3" s="276"/>
      <c r="H3" s="276"/>
      <c r="I3" s="276"/>
      <c r="J3" s="276"/>
      <c r="K3" s="276"/>
    </row>
    <row r="4" spans="1:11" ht="15">
      <c r="A4" s="276"/>
      <c r="B4" s="276"/>
      <c r="C4" s="276"/>
      <c r="D4" s="278" t="s">
        <v>271</v>
      </c>
      <c r="E4" s="278"/>
      <c r="F4" s="278"/>
      <c r="G4" s="279">
        <f>+Demande!F17</f>
        <v>0</v>
      </c>
      <c r="H4" s="276"/>
      <c r="I4" s="276"/>
      <c r="J4" s="276"/>
      <c r="K4" s="276"/>
    </row>
    <row r="5" spans="1:11" ht="15">
      <c r="A5" s="276"/>
      <c r="B5" s="276"/>
      <c r="C5" s="276"/>
      <c r="D5" s="278"/>
      <c r="E5" s="278"/>
      <c r="F5" s="278"/>
      <c r="G5" s="276"/>
      <c r="H5" s="276"/>
      <c r="I5" s="276"/>
      <c r="J5" s="276"/>
      <c r="K5" s="276"/>
    </row>
    <row r="6" spans="1:11" ht="15">
      <c r="A6" s="276"/>
      <c r="B6" s="276"/>
      <c r="C6" s="276"/>
      <c r="D6" s="278" t="s">
        <v>272</v>
      </c>
      <c r="E6" s="278"/>
      <c r="F6" s="278"/>
      <c r="G6" s="280">
        <f>+Demande!L14</f>
        <v>0</v>
      </c>
      <c r="H6" s="276"/>
      <c r="I6" s="276"/>
      <c r="J6" s="276"/>
      <c r="K6" s="276"/>
    </row>
    <row r="7" spans="1:11" ht="15">
      <c r="A7" s="276"/>
      <c r="B7" s="276"/>
      <c r="C7" s="276"/>
      <c r="D7" s="278"/>
      <c r="E7" s="278"/>
      <c r="F7" s="278"/>
      <c r="G7" s="276"/>
      <c r="H7" s="276"/>
      <c r="I7" s="276"/>
      <c r="J7" s="276"/>
      <c r="K7" s="276"/>
    </row>
    <row r="8" spans="1:11" ht="15">
      <c r="A8" s="276"/>
      <c r="B8" s="276"/>
      <c r="C8" s="276"/>
      <c r="D8" s="278" t="s">
        <v>273</v>
      </c>
      <c r="E8" s="278"/>
      <c r="F8" s="278"/>
      <c r="G8" s="281"/>
      <c r="H8" s="276"/>
      <c r="I8" s="276"/>
      <c r="J8" s="276"/>
      <c r="K8" s="276"/>
    </row>
    <row r="9" spans="1:11" ht="15">
      <c r="A9" s="276"/>
      <c r="B9" s="276"/>
      <c r="C9" s="276"/>
      <c r="D9" s="278"/>
      <c r="E9" s="278"/>
      <c r="F9" s="278"/>
      <c r="G9" s="276"/>
      <c r="H9" s="276"/>
      <c r="I9" s="276"/>
      <c r="J9" s="276"/>
      <c r="K9" s="276"/>
    </row>
    <row r="10" spans="1:11" ht="15">
      <c r="A10" s="276"/>
      <c r="B10" s="276"/>
      <c r="C10" s="276"/>
      <c r="D10" s="278" t="s">
        <v>274</v>
      </c>
      <c r="E10" s="278"/>
      <c r="F10" s="278"/>
      <c r="G10" s="482" t="str">
        <f>D104</f>
        <v>A) en attente</v>
      </c>
      <c r="H10" s="483"/>
      <c r="I10" s="483"/>
      <c r="J10" s="276"/>
      <c r="K10" s="276"/>
    </row>
    <row r="11" spans="1:11" ht="15.75" thickBot="1">
      <c r="A11" s="276"/>
      <c r="B11" s="276"/>
      <c r="C11" s="276"/>
      <c r="D11" s="276"/>
      <c r="E11" s="276"/>
      <c r="F11" s="276"/>
      <c r="G11" s="276"/>
      <c r="H11" s="276"/>
      <c r="I11" s="276"/>
      <c r="J11" s="276"/>
      <c r="K11" s="276"/>
    </row>
    <row r="12" spans="1:11" ht="15">
      <c r="A12" s="276"/>
      <c r="B12" s="282" t="s">
        <v>275</v>
      </c>
      <c r="C12" s="283"/>
      <c r="D12" s="284"/>
      <c r="E12" s="284"/>
      <c r="F12" s="284"/>
      <c r="G12" s="284"/>
      <c r="H12" s="285"/>
      <c r="I12" s="285"/>
      <c r="J12" s="286"/>
      <c r="K12" s="285"/>
    </row>
    <row r="13" spans="1:11" ht="15">
      <c r="A13" s="276"/>
      <c r="B13" s="287"/>
      <c r="C13" s="288"/>
      <c r="D13" s="289"/>
      <c r="E13" s="289"/>
      <c r="F13" s="289"/>
      <c r="G13" s="276"/>
      <c r="H13" s="276"/>
      <c r="I13" s="276"/>
      <c r="J13" s="276"/>
      <c r="K13" s="276"/>
    </row>
    <row r="14" spans="1:11" ht="15">
      <c r="A14" s="276"/>
      <c r="B14" s="290"/>
      <c r="C14" s="276"/>
      <c r="D14" s="291">
        <v>2018</v>
      </c>
      <c r="E14" s="291">
        <v>2019</v>
      </c>
      <c r="F14" s="291">
        <v>2020</v>
      </c>
      <c r="G14" s="291">
        <v>2021</v>
      </c>
      <c r="H14" s="276"/>
      <c r="I14" s="276"/>
      <c r="J14" s="276"/>
      <c r="K14" s="276"/>
    </row>
    <row r="15" spans="1:11" ht="15">
      <c r="A15" s="276"/>
      <c r="B15" s="292" t="s">
        <v>276</v>
      </c>
      <c r="C15" s="293"/>
      <c r="D15" s="280"/>
      <c r="E15" s="280"/>
      <c r="F15" s="280"/>
      <c r="G15" s="280"/>
      <c r="H15" s="276"/>
      <c r="I15" s="276"/>
      <c r="J15" s="276"/>
      <c r="K15" s="276"/>
    </row>
    <row r="16" spans="1:11" ht="15">
      <c r="A16" s="276"/>
      <c r="B16" s="290"/>
      <c r="C16" s="276"/>
      <c r="D16" s="276"/>
      <c r="E16" s="276"/>
      <c r="F16" s="276"/>
      <c r="G16" s="276"/>
      <c r="H16" s="276"/>
      <c r="I16" s="480" t="s">
        <v>277</v>
      </c>
      <c r="J16" s="481"/>
      <c r="K16" s="276"/>
    </row>
    <row r="17" spans="1:11" ht="15" customHeight="1">
      <c r="A17" s="276"/>
      <c r="B17" s="294" t="s">
        <v>278</v>
      </c>
      <c r="C17" s="295"/>
      <c r="D17" s="296"/>
      <c r="E17" s="296"/>
      <c r="F17" s="296"/>
      <c r="G17" s="296"/>
      <c r="H17" s="297"/>
      <c r="I17" s="484"/>
      <c r="J17" s="485"/>
      <c r="K17" s="276"/>
    </row>
    <row r="18" spans="1:11" ht="15">
      <c r="A18" s="276"/>
      <c r="B18" s="298" t="s">
        <v>279</v>
      </c>
      <c r="C18" s="299"/>
      <c r="D18" s="300"/>
      <c r="E18" s="300"/>
      <c r="F18" s="300"/>
      <c r="G18" s="300"/>
      <c r="H18" s="297"/>
      <c r="I18" s="486"/>
      <c r="J18" s="487"/>
      <c r="K18" s="276"/>
    </row>
    <row r="19" spans="1:11" ht="15">
      <c r="A19" s="276"/>
      <c r="B19" s="298" t="s">
        <v>280</v>
      </c>
      <c r="C19" s="299"/>
      <c r="D19" s="300"/>
      <c r="E19" s="300"/>
      <c r="F19" s="300"/>
      <c r="G19" s="300"/>
      <c r="H19" s="297"/>
      <c r="I19" s="486"/>
      <c r="J19" s="487"/>
      <c r="K19" s="276"/>
    </row>
    <row r="20" spans="1:11" ht="15">
      <c r="A20" s="276"/>
      <c r="B20" s="298" t="s">
        <v>281</v>
      </c>
      <c r="C20" s="299"/>
      <c r="D20" s="300"/>
      <c r="E20" s="300"/>
      <c r="F20" s="300"/>
      <c r="G20" s="300"/>
      <c r="H20" s="297"/>
      <c r="I20" s="486"/>
      <c r="J20" s="487"/>
      <c r="K20" s="276"/>
    </row>
    <row r="21" spans="1:11" ht="15">
      <c r="A21" s="276"/>
      <c r="B21" s="298" t="s">
        <v>282</v>
      </c>
      <c r="C21" s="299"/>
      <c r="D21" s="300"/>
      <c r="E21" s="300"/>
      <c r="F21" s="300"/>
      <c r="G21" s="300"/>
      <c r="H21" s="297"/>
      <c r="I21" s="486"/>
      <c r="J21" s="487"/>
      <c r="K21" s="276"/>
    </row>
    <row r="22" spans="1:11" ht="15">
      <c r="A22" s="276"/>
      <c r="B22" s="298" t="s">
        <v>283</v>
      </c>
      <c r="C22" s="299"/>
      <c r="D22" s="300"/>
      <c r="E22" s="300"/>
      <c r="F22" s="300"/>
      <c r="G22" s="300"/>
      <c r="H22" s="297"/>
      <c r="I22" s="488"/>
      <c r="J22" s="489"/>
      <c r="K22" s="276"/>
    </row>
    <row r="23" spans="1:11" ht="15">
      <c r="A23" s="276"/>
      <c r="B23" s="294" t="s">
        <v>284</v>
      </c>
      <c r="C23" s="295"/>
      <c r="D23" s="302">
        <f>SUM(D17:D22)</f>
        <v>0</v>
      </c>
      <c r="E23" s="302">
        <f>SUM(E17:E22)</f>
        <v>0</v>
      </c>
      <c r="F23" s="302">
        <f>SUM(F17:F22)</f>
        <v>0</v>
      </c>
      <c r="G23" s="302">
        <f>SUM(G17:G22)</f>
        <v>0</v>
      </c>
      <c r="H23" s="297"/>
      <c r="I23" s="297"/>
      <c r="J23" s="297"/>
      <c r="K23" s="276"/>
    </row>
    <row r="24" spans="1:11" ht="15">
      <c r="A24" s="276"/>
      <c r="B24" s="303"/>
      <c r="C24" s="278"/>
      <c r="D24" s="304"/>
      <c r="E24" s="304"/>
      <c r="F24" s="304"/>
      <c r="G24" s="304"/>
      <c r="H24" s="297"/>
      <c r="I24" s="480" t="s">
        <v>277</v>
      </c>
      <c r="J24" s="481"/>
      <c r="K24" s="276"/>
    </row>
    <row r="25" spans="1:11" ht="15">
      <c r="A25" s="276"/>
      <c r="B25" s="303" t="s">
        <v>285</v>
      </c>
      <c r="C25" s="278"/>
      <c r="D25" s="300"/>
      <c r="E25" s="300"/>
      <c r="F25" s="300"/>
      <c r="G25" s="300"/>
      <c r="H25" s="297"/>
      <c r="I25" s="484"/>
      <c r="J25" s="485"/>
      <c r="K25" s="276"/>
    </row>
    <row r="26" spans="1:11" ht="15">
      <c r="A26" s="276"/>
      <c r="B26" s="303" t="s">
        <v>143</v>
      </c>
      <c r="C26" s="278"/>
      <c r="D26" s="300"/>
      <c r="E26" s="300"/>
      <c r="F26" s="300"/>
      <c r="G26" s="300"/>
      <c r="H26" s="297"/>
      <c r="I26" s="486"/>
      <c r="J26" s="487"/>
      <c r="K26" s="276"/>
    </row>
    <row r="27" spans="1:11" ht="15">
      <c r="A27" s="276"/>
      <c r="B27" s="303" t="s">
        <v>286</v>
      </c>
      <c r="C27" s="278"/>
      <c r="D27" s="300"/>
      <c r="E27" s="300"/>
      <c r="F27" s="300"/>
      <c r="G27" s="300"/>
      <c r="H27" s="297"/>
      <c r="I27" s="486"/>
      <c r="J27" s="487"/>
      <c r="K27" s="276"/>
    </row>
    <row r="28" spans="1:11" ht="15">
      <c r="A28" s="276"/>
      <c r="B28" s="303" t="s">
        <v>287</v>
      </c>
      <c r="C28" s="278"/>
      <c r="D28" s="300"/>
      <c r="E28" s="300"/>
      <c r="F28" s="300"/>
      <c r="G28" s="300"/>
      <c r="H28" s="297"/>
      <c r="I28" s="486"/>
      <c r="J28" s="487"/>
      <c r="K28" s="276"/>
    </row>
    <row r="29" spans="1:11" ht="15">
      <c r="A29" s="276"/>
      <c r="B29" s="303" t="s">
        <v>288</v>
      </c>
      <c r="C29" s="278"/>
      <c r="D29" s="300"/>
      <c r="E29" s="300"/>
      <c r="F29" s="300"/>
      <c r="G29" s="300"/>
      <c r="H29" s="297"/>
      <c r="I29" s="486"/>
      <c r="J29" s="487"/>
      <c r="K29" s="276"/>
    </row>
    <row r="30" spans="1:11" ht="15">
      <c r="A30" s="276"/>
      <c r="B30" s="303" t="s">
        <v>144</v>
      </c>
      <c r="C30" s="278"/>
      <c r="D30" s="300"/>
      <c r="E30" s="300"/>
      <c r="F30" s="300"/>
      <c r="G30" s="300"/>
      <c r="H30" s="297"/>
      <c r="I30" s="486"/>
      <c r="J30" s="487"/>
      <c r="K30" s="276"/>
    </row>
    <row r="31" spans="1:11" ht="15">
      <c r="A31" s="276"/>
      <c r="B31" s="303" t="s">
        <v>289</v>
      </c>
      <c r="C31" s="278"/>
      <c r="D31" s="300"/>
      <c r="E31" s="300"/>
      <c r="F31" s="300"/>
      <c r="G31" s="300"/>
      <c r="H31" s="297"/>
      <c r="I31" s="486"/>
      <c r="J31" s="487"/>
      <c r="K31" s="276"/>
    </row>
    <row r="32" spans="1:11" ht="15">
      <c r="A32" s="276"/>
      <c r="B32" s="303" t="s">
        <v>145</v>
      </c>
      <c r="C32" s="278"/>
      <c r="D32" s="300"/>
      <c r="E32" s="300"/>
      <c r="F32" s="300"/>
      <c r="G32" s="300"/>
      <c r="H32" s="297"/>
      <c r="I32" s="486"/>
      <c r="J32" s="487"/>
      <c r="K32" s="276"/>
    </row>
    <row r="33" spans="1:11" ht="15">
      <c r="A33" s="276"/>
      <c r="B33" s="303" t="s">
        <v>290</v>
      </c>
      <c r="C33" s="278"/>
      <c r="D33" s="300"/>
      <c r="E33" s="300"/>
      <c r="F33" s="300"/>
      <c r="G33" s="300"/>
      <c r="H33" s="297"/>
      <c r="I33" s="486"/>
      <c r="J33" s="487"/>
      <c r="K33" s="276"/>
    </row>
    <row r="34" spans="1:11" ht="15">
      <c r="A34" s="276"/>
      <c r="B34" s="294" t="s">
        <v>291</v>
      </c>
      <c r="C34" s="295"/>
      <c r="D34" s="305">
        <f>SUM(D25:D33)</f>
        <v>0</v>
      </c>
      <c r="E34" s="305">
        <f>SUM(E25:E33)</f>
        <v>0</v>
      </c>
      <c r="F34" s="305">
        <f>SUM(F25:F33)</f>
        <v>0</v>
      </c>
      <c r="G34" s="305">
        <f>SUM(G25:G33)</f>
        <v>0</v>
      </c>
      <c r="H34" s="297"/>
      <c r="I34" s="488"/>
      <c r="J34" s="489"/>
      <c r="K34" s="276"/>
    </row>
    <row r="35" spans="1:11" ht="15">
      <c r="A35" s="276"/>
      <c r="B35" s="303"/>
      <c r="C35" s="278"/>
      <c r="D35" s="306"/>
      <c r="E35" s="304"/>
      <c r="F35" s="304"/>
      <c r="G35" s="304"/>
      <c r="H35" s="297"/>
      <c r="I35" s="297"/>
      <c r="J35" s="276"/>
      <c r="K35" s="276"/>
    </row>
    <row r="36" spans="1:11" ht="15">
      <c r="A36" s="276"/>
      <c r="B36" s="294" t="s">
        <v>292</v>
      </c>
      <c r="C36" s="295"/>
      <c r="D36" s="307">
        <f>D23-D34</f>
        <v>0</v>
      </c>
      <c r="E36" s="307">
        <f>E23-E34</f>
        <v>0</v>
      </c>
      <c r="F36" s="307">
        <f>F23-F34</f>
        <v>0</v>
      </c>
      <c r="G36" s="307">
        <f>G23-G34</f>
        <v>0</v>
      </c>
      <c r="H36" s="297"/>
      <c r="I36" s="297"/>
      <c r="J36" s="276"/>
      <c r="K36" s="276"/>
    </row>
    <row r="37" spans="1:11" ht="15">
      <c r="A37" s="276"/>
      <c r="B37" s="303"/>
      <c r="C37" s="278"/>
      <c r="D37" s="306"/>
      <c r="E37" s="304"/>
      <c r="F37" s="304"/>
      <c r="G37" s="301"/>
      <c r="H37" s="297"/>
      <c r="I37" s="480" t="s">
        <v>277</v>
      </c>
      <c r="J37" s="481"/>
      <c r="K37" s="276"/>
    </row>
    <row r="38" spans="1:11" ht="15">
      <c r="A38" s="276"/>
      <c r="B38" s="294" t="s">
        <v>293</v>
      </c>
      <c r="C38" s="295"/>
      <c r="D38" s="296"/>
      <c r="E38" s="296"/>
      <c r="F38" s="296"/>
      <c r="G38" s="296"/>
      <c r="H38" s="276"/>
      <c r="I38" s="493"/>
      <c r="J38" s="494"/>
      <c r="K38" s="276"/>
    </row>
    <row r="39" spans="1:11" ht="15">
      <c r="A39" s="276"/>
      <c r="B39" s="294"/>
      <c r="C39" s="295"/>
      <c r="D39" s="308"/>
      <c r="E39" s="308"/>
      <c r="F39" s="308"/>
      <c r="G39" s="301"/>
      <c r="H39" s="276"/>
      <c r="I39" s="495"/>
      <c r="J39" s="496"/>
      <c r="K39" s="276"/>
    </row>
    <row r="40" spans="1:11" ht="15">
      <c r="A40" s="276"/>
      <c r="B40" s="294" t="s">
        <v>294</v>
      </c>
      <c r="C40" s="295"/>
      <c r="D40" s="296"/>
      <c r="E40" s="296"/>
      <c r="F40" s="296"/>
      <c r="G40" s="296"/>
      <c r="H40" s="278"/>
      <c r="I40" s="495"/>
      <c r="J40" s="496"/>
      <c r="K40" s="276"/>
    </row>
    <row r="41" spans="1:11" ht="15">
      <c r="A41" s="276"/>
      <c r="B41" s="294"/>
      <c r="C41" s="295"/>
      <c r="D41" s="308"/>
      <c r="E41" s="308"/>
      <c r="F41" s="308"/>
      <c r="G41" s="301"/>
      <c r="H41" s="278"/>
      <c r="I41" s="495"/>
      <c r="J41" s="496"/>
      <c r="K41" s="276"/>
    </row>
    <row r="42" spans="1:11" ht="24" customHeight="1">
      <c r="A42" s="276"/>
      <c r="B42" s="294" t="s">
        <v>295</v>
      </c>
      <c r="C42" s="295"/>
      <c r="D42" s="296"/>
      <c r="E42" s="296"/>
      <c r="F42" s="296"/>
      <c r="G42" s="296"/>
      <c r="H42" s="278"/>
      <c r="I42" s="497"/>
      <c r="J42" s="498"/>
      <c r="K42" s="276"/>
    </row>
    <row r="43" spans="1:11" ht="21.75" customHeight="1" thickBot="1">
      <c r="A43" s="276"/>
      <c r="B43" s="309"/>
      <c r="C43" s="310"/>
      <c r="D43" s="310"/>
      <c r="E43" s="310"/>
      <c r="F43" s="310"/>
      <c r="G43" s="310"/>
      <c r="H43" s="310"/>
      <c r="I43" s="310"/>
      <c r="J43" s="310"/>
      <c r="K43" s="310"/>
    </row>
    <row r="44" spans="1:11" ht="15.75" thickBot="1">
      <c r="A44" s="276"/>
      <c r="B44" s="276"/>
      <c r="C44" s="276"/>
      <c r="D44" s="276"/>
      <c r="E44" s="276"/>
      <c r="F44" s="276"/>
      <c r="G44" s="276"/>
      <c r="H44" s="276"/>
      <c r="I44" s="276"/>
      <c r="J44" s="276"/>
      <c r="K44" s="276"/>
    </row>
    <row r="45" spans="1:11" ht="15">
      <c r="A45" s="276"/>
      <c r="B45" s="311"/>
      <c r="C45" s="284"/>
      <c r="D45" s="312"/>
      <c r="E45" s="312"/>
      <c r="F45" s="312"/>
      <c r="G45" s="312"/>
      <c r="H45" s="312"/>
      <c r="I45" s="312"/>
      <c r="J45" s="312"/>
      <c r="K45" s="312"/>
    </row>
    <row r="46" spans="1:11" ht="15">
      <c r="A46" s="276"/>
      <c r="B46" s="313"/>
      <c r="C46" s="291"/>
      <c r="D46" s="314" t="s">
        <v>296</v>
      </c>
      <c r="E46" s="314" t="s">
        <v>297</v>
      </c>
      <c r="F46" s="314" t="s">
        <v>298</v>
      </c>
      <c r="G46" s="276"/>
      <c r="H46" s="276"/>
      <c r="I46" s="276"/>
      <c r="J46" s="276"/>
      <c r="K46" s="276"/>
    </row>
    <row r="47" spans="1:11" ht="15">
      <c r="A47" s="276"/>
      <c r="B47" s="313"/>
      <c r="C47" s="291"/>
      <c r="D47" s="276"/>
      <c r="E47" s="276"/>
      <c r="F47" s="276"/>
      <c r="G47" s="480" t="s">
        <v>277</v>
      </c>
      <c r="H47" s="499"/>
      <c r="I47" s="499"/>
      <c r="J47" s="499"/>
      <c r="K47" s="481"/>
    </row>
    <row r="48" spans="1:11" ht="46.5" customHeight="1">
      <c r="A48" s="276"/>
      <c r="B48" s="315" t="s">
        <v>299</v>
      </c>
      <c r="C48" s="316"/>
      <c r="D48" s="317">
        <f>+'Calcul Dommage_BER'!J28</f>
        <v>0</v>
      </c>
      <c r="E48" s="317">
        <f>+'Calcul Dommage'!J32</f>
        <v>0</v>
      </c>
      <c r="F48" s="318">
        <f>+D48-E48</f>
        <v>0</v>
      </c>
      <c r="G48" s="500"/>
      <c r="H48" s="501"/>
      <c r="I48" s="501"/>
      <c r="J48" s="501"/>
      <c r="K48" s="502"/>
    </row>
    <row r="49" spans="1:11" ht="15">
      <c r="A49" s="276"/>
      <c r="B49" s="319"/>
      <c r="C49" s="320"/>
      <c r="D49" s="276"/>
      <c r="E49" s="276"/>
      <c r="F49" s="276"/>
      <c r="G49" s="321"/>
      <c r="H49" s="321"/>
      <c r="I49" s="321"/>
      <c r="J49" s="321"/>
      <c r="K49" s="321"/>
    </row>
    <row r="50" spans="1:11" ht="15">
      <c r="A50" s="276"/>
      <c r="B50" s="315" t="s">
        <v>300</v>
      </c>
      <c r="C50" s="316"/>
      <c r="D50" s="322">
        <f>+'Calcul Dommage_BER'!J33</f>
        <v>0</v>
      </c>
      <c r="E50" s="322">
        <f>+'Calcul Dommage'!J37</f>
        <v>0</v>
      </c>
      <c r="F50" s="318">
        <f>+D50-E50</f>
        <v>0</v>
      </c>
      <c r="G50" s="503"/>
      <c r="H50" s="501"/>
      <c r="I50" s="501"/>
      <c r="J50" s="501"/>
      <c r="K50" s="502"/>
    </row>
    <row r="51" spans="1:11" ht="15">
      <c r="A51" s="276"/>
      <c r="B51" s="319"/>
      <c r="C51" s="320"/>
      <c r="D51" s="276"/>
      <c r="E51" s="276"/>
      <c r="F51" s="276"/>
      <c r="G51" s="321"/>
      <c r="H51" s="321"/>
      <c r="I51" s="321"/>
      <c r="J51" s="321"/>
      <c r="K51" s="321"/>
    </row>
    <row r="52" spans="1:11" ht="15">
      <c r="A52" s="276"/>
      <c r="B52" s="315" t="s">
        <v>301</v>
      </c>
      <c r="C52" s="316"/>
      <c r="D52" s="322">
        <f>+'Calcul Dommage_BER'!J38</f>
        <v>0</v>
      </c>
      <c r="E52" s="322">
        <f>+'Calcul Dommage'!J42</f>
        <v>0</v>
      </c>
      <c r="F52" s="318">
        <f>+D52-E52</f>
        <v>0</v>
      </c>
      <c r="G52" s="490"/>
      <c r="H52" s="491"/>
      <c r="I52" s="491"/>
      <c r="J52" s="491"/>
      <c r="K52" s="492"/>
    </row>
    <row r="53" spans="1:11" ht="15">
      <c r="A53" s="276"/>
      <c r="B53" s="315"/>
      <c r="C53" s="316"/>
      <c r="D53" s="276"/>
      <c r="E53" s="276"/>
      <c r="F53" s="276"/>
      <c r="G53" s="321"/>
      <c r="H53" s="321"/>
      <c r="I53" s="321"/>
      <c r="J53" s="321"/>
      <c r="K53" s="321"/>
    </row>
    <row r="54" spans="1:11" ht="15">
      <c r="A54" s="276"/>
      <c r="B54" s="315" t="s">
        <v>302</v>
      </c>
      <c r="C54" s="316"/>
      <c r="D54" s="322">
        <f>+'Calcul Dommage_BER'!J43</f>
        <v>0</v>
      </c>
      <c r="E54" s="322">
        <f>+'Calcul Dommage'!J47</f>
        <v>0</v>
      </c>
      <c r="F54" s="318">
        <f>+D54-E54</f>
        <v>0</v>
      </c>
      <c r="G54" s="490"/>
      <c r="H54" s="491"/>
      <c r="I54" s="491"/>
      <c r="J54" s="491"/>
      <c r="K54" s="492"/>
    </row>
    <row r="55" spans="1:11" ht="15">
      <c r="A55" s="276"/>
      <c r="B55" s="315"/>
      <c r="C55" s="316"/>
      <c r="D55" s="276"/>
      <c r="E55" s="276"/>
      <c r="F55" s="276"/>
      <c r="G55" s="321"/>
      <c r="H55" s="321"/>
      <c r="I55" s="321"/>
      <c r="J55" s="321"/>
      <c r="K55" s="321"/>
    </row>
    <row r="56" spans="1:11" ht="15">
      <c r="A56" s="276"/>
      <c r="B56" s="315" t="s">
        <v>303</v>
      </c>
      <c r="C56" s="316"/>
      <c r="D56" s="322">
        <f>+'Calcul Dommage_BER'!J48</f>
        <v>0</v>
      </c>
      <c r="E56" s="322">
        <f>+'Calcul Dommage'!J52</f>
        <v>0</v>
      </c>
      <c r="F56" s="318">
        <f>+D56-E56</f>
        <v>0</v>
      </c>
      <c r="G56" s="490"/>
      <c r="H56" s="491"/>
      <c r="I56" s="491"/>
      <c r="J56" s="491"/>
      <c r="K56" s="492"/>
    </row>
    <row r="57" spans="1:11" ht="15">
      <c r="A57" s="276"/>
      <c r="B57" s="315"/>
      <c r="C57" s="316"/>
      <c r="D57" s="276"/>
      <c r="E57" s="276"/>
      <c r="F57" s="276"/>
      <c r="G57" s="321"/>
      <c r="H57" s="321"/>
      <c r="I57" s="321"/>
      <c r="J57" s="321"/>
      <c r="K57" s="321"/>
    </row>
    <row r="58" spans="1:11" ht="30" customHeight="1">
      <c r="A58" s="276"/>
      <c r="B58" s="315" t="s">
        <v>304</v>
      </c>
      <c r="C58" s="316"/>
      <c r="D58" s="322">
        <f>+'Calcul Dommage_BER'!J53</f>
        <v>0</v>
      </c>
      <c r="E58" s="322">
        <f>+'Calcul Dommage'!J57</f>
        <v>0</v>
      </c>
      <c r="F58" s="318">
        <f>+D58-E58</f>
        <v>0</v>
      </c>
      <c r="G58" s="490"/>
      <c r="H58" s="491"/>
      <c r="I58" s="491"/>
      <c r="J58" s="491"/>
      <c r="K58" s="492"/>
    </row>
    <row r="59" spans="1:11" ht="15">
      <c r="A59" s="276"/>
      <c r="B59" s="315"/>
      <c r="C59" s="316"/>
      <c r="D59" s="276"/>
      <c r="E59" s="276"/>
      <c r="F59" s="276"/>
      <c r="G59" s="323"/>
      <c r="H59" s="324"/>
      <c r="I59" s="323"/>
      <c r="J59" s="321"/>
      <c r="K59" s="321"/>
    </row>
    <row r="60" spans="1:11" ht="48" customHeight="1">
      <c r="A60" s="276"/>
      <c r="B60" s="315" t="s">
        <v>305</v>
      </c>
      <c r="C60" s="316"/>
      <c r="D60" s="322">
        <f>+'Calcul Dommage_BER'!J58</f>
        <v>0</v>
      </c>
      <c r="E60" s="322">
        <f>+'Calcul Dommage'!J62</f>
        <v>0</v>
      </c>
      <c r="F60" s="318">
        <f>+D60-E60</f>
        <v>0</v>
      </c>
      <c r="G60" s="490"/>
      <c r="H60" s="491"/>
      <c r="I60" s="491"/>
      <c r="J60" s="491"/>
      <c r="K60" s="492"/>
    </row>
    <row r="61" spans="1:11" ht="15">
      <c r="A61" s="276"/>
      <c r="B61" s="315"/>
      <c r="C61" s="316"/>
      <c r="D61" s="318"/>
      <c r="E61" s="318"/>
      <c r="F61" s="318"/>
      <c r="G61" s="325"/>
      <c r="H61" s="321"/>
      <c r="I61" s="321"/>
      <c r="J61" s="321"/>
      <c r="K61" s="321"/>
    </row>
    <row r="62" spans="1:11" ht="15.75" thickBot="1">
      <c r="A62" s="276"/>
      <c r="B62" s="290"/>
      <c r="C62" s="276"/>
      <c r="D62" s="318"/>
      <c r="E62" s="318"/>
      <c r="F62" s="318"/>
      <c r="G62" s="321"/>
      <c r="H62" s="326"/>
      <c r="I62" s="325"/>
      <c r="J62" s="321"/>
      <c r="K62" s="321"/>
    </row>
    <row r="63" spans="1:11" ht="15.75" thickBot="1">
      <c r="A63" s="276"/>
      <c r="B63" s="294" t="s">
        <v>306</v>
      </c>
      <c r="C63" s="295"/>
      <c r="D63" s="327">
        <f>SUM(D48,D50,D52,D54,D56,D58,D60)</f>
        <v>0</v>
      </c>
      <c r="E63" s="327">
        <f>SUM(E48,E50,E52,E54,E56,E58,E60)</f>
        <v>0</v>
      </c>
      <c r="F63" s="318">
        <f>+D63-E63</f>
        <v>0</v>
      </c>
      <c r="G63" s="490"/>
      <c r="H63" s="491"/>
      <c r="I63" s="491"/>
      <c r="J63" s="491"/>
      <c r="K63" s="492"/>
    </row>
    <row r="64" spans="1:11" ht="15">
      <c r="A64" s="276"/>
      <c r="B64" s="294"/>
      <c r="C64" s="295"/>
      <c r="D64" s="329"/>
      <c r="E64" s="318"/>
      <c r="F64" s="318"/>
      <c r="G64" s="321"/>
      <c r="H64" s="326"/>
      <c r="I64" s="325"/>
      <c r="J64" s="321"/>
      <c r="K64" s="321"/>
    </row>
    <row r="65" spans="1:11" ht="15">
      <c r="A65" s="276"/>
      <c r="B65" s="294"/>
      <c r="C65" s="295"/>
      <c r="D65" s="329"/>
      <c r="E65" s="318"/>
      <c r="F65" s="318"/>
      <c r="G65" s="321"/>
      <c r="H65" s="326"/>
      <c r="I65" s="325"/>
      <c r="J65" s="321"/>
      <c r="K65" s="321"/>
    </row>
    <row r="66" spans="1:11" ht="30" customHeight="1">
      <c r="A66" s="276"/>
      <c r="B66" s="330" t="s">
        <v>307</v>
      </c>
      <c r="C66" s="276"/>
      <c r="D66" s="317">
        <f>+'Calcul Dommage_BER'!J72</f>
        <v>0</v>
      </c>
      <c r="E66" s="317">
        <f>+'Calcul Dommage'!J78</f>
        <v>0</v>
      </c>
      <c r="F66" s="318">
        <f>+D66-E66</f>
        <v>0</v>
      </c>
      <c r="G66" s="490"/>
      <c r="H66" s="491"/>
      <c r="I66" s="491"/>
      <c r="J66" s="491"/>
      <c r="K66" s="492"/>
    </row>
    <row r="67" spans="1:11" ht="15">
      <c r="A67" s="276"/>
      <c r="B67" s="315"/>
      <c r="C67" s="276"/>
      <c r="D67" s="276"/>
      <c r="E67" s="276"/>
      <c r="F67" s="276"/>
      <c r="G67" s="321"/>
      <c r="H67" s="326"/>
      <c r="I67" s="325"/>
      <c r="J67" s="321"/>
      <c r="K67" s="321"/>
    </row>
    <row r="68" spans="1:11" ht="15">
      <c r="A68" s="276"/>
      <c r="B68" s="330" t="s">
        <v>308</v>
      </c>
      <c r="C68" s="276"/>
      <c r="D68" s="322">
        <f>+'Calcul Dommage_BER'!J77</f>
        <v>0</v>
      </c>
      <c r="E68" s="322">
        <f>+'Calcul Dommage'!J83</f>
        <v>0</v>
      </c>
      <c r="F68" s="318">
        <f>+D68-E68</f>
        <v>0</v>
      </c>
      <c r="G68" s="490"/>
      <c r="H68" s="491"/>
      <c r="I68" s="491"/>
      <c r="J68" s="491"/>
      <c r="K68" s="492"/>
    </row>
    <row r="69" spans="1:11" ht="15">
      <c r="A69" s="276"/>
      <c r="B69" s="315"/>
      <c r="C69" s="276"/>
      <c r="D69" s="276"/>
      <c r="E69" s="276"/>
      <c r="F69" s="276"/>
      <c r="G69" s="321"/>
      <c r="H69" s="326"/>
      <c r="I69" s="325"/>
      <c r="J69" s="321"/>
      <c r="K69" s="321"/>
    </row>
    <row r="70" spans="1:11" ht="15">
      <c r="A70" s="276"/>
      <c r="B70" s="330" t="s">
        <v>309</v>
      </c>
      <c r="C70" s="276"/>
      <c r="D70" s="322">
        <f>+'Calcul Dommage_BER'!J82</f>
        <v>0</v>
      </c>
      <c r="E70" s="322">
        <f>+'Calcul Dommage'!J88</f>
        <v>0</v>
      </c>
      <c r="F70" s="318">
        <f>+D70-E70</f>
        <v>0</v>
      </c>
      <c r="G70" s="490"/>
      <c r="H70" s="491"/>
      <c r="I70" s="491"/>
      <c r="J70" s="491"/>
      <c r="K70" s="492"/>
    </row>
    <row r="71" spans="1:11" ht="15">
      <c r="A71" s="276"/>
      <c r="B71" s="315"/>
      <c r="C71" s="276"/>
      <c r="D71" s="276"/>
      <c r="E71" s="276"/>
      <c r="F71" s="276"/>
      <c r="G71" s="321"/>
      <c r="H71" s="326"/>
      <c r="I71" s="325"/>
      <c r="J71" s="321"/>
      <c r="K71" s="321"/>
    </row>
    <row r="72" spans="1:11" ht="24.75" customHeight="1">
      <c r="A72" s="276"/>
      <c r="B72" s="330" t="s">
        <v>310</v>
      </c>
      <c r="C72" s="276"/>
      <c r="D72" s="322">
        <f>+'Calcul Dommage_BER'!J87</f>
        <v>0</v>
      </c>
      <c r="E72" s="322">
        <f>+'Calcul Dommage'!J93</f>
        <v>0</v>
      </c>
      <c r="F72" s="318">
        <f>+D72-E72</f>
        <v>0</v>
      </c>
      <c r="G72" s="490"/>
      <c r="H72" s="491"/>
      <c r="I72" s="491"/>
      <c r="J72" s="491"/>
      <c r="K72" s="492"/>
    </row>
    <row r="73" spans="1:11" ht="15">
      <c r="A73" s="276"/>
      <c r="B73" s="315"/>
      <c r="C73" s="276"/>
      <c r="D73" s="276"/>
      <c r="E73" s="276"/>
      <c r="F73" s="276"/>
      <c r="G73" s="321"/>
      <c r="H73" s="326"/>
      <c r="I73" s="325"/>
      <c r="J73" s="321"/>
      <c r="K73" s="321"/>
    </row>
    <row r="74" spans="1:11" ht="15">
      <c r="A74" s="276"/>
      <c r="B74" s="330" t="s">
        <v>311</v>
      </c>
      <c r="C74" s="276"/>
      <c r="D74" s="322">
        <f>+'Calcul Dommage_BER'!J92</f>
        <v>0</v>
      </c>
      <c r="E74" s="322">
        <f>+'Calcul Dommage'!J98</f>
        <v>0</v>
      </c>
      <c r="F74" s="318">
        <f>+D74-E74</f>
        <v>0</v>
      </c>
      <c r="G74" s="490"/>
      <c r="H74" s="491"/>
      <c r="I74" s="491"/>
      <c r="J74" s="491"/>
      <c r="K74" s="492"/>
    </row>
    <row r="75" spans="1:11" ht="15">
      <c r="A75" s="276"/>
      <c r="B75" s="330"/>
      <c r="C75" s="276"/>
      <c r="D75" s="276"/>
      <c r="E75" s="276"/>
      <c r="F75" s="276"/>
      <c r="G75" s="321"/>
      <c r="H75" s="326"/>
      <c r="I75" s="325"/>
      <c r="J75" s="321"/>
      <c r="K75" s="321"/>
    </row>
    <row r="76" spans="1:11" ht="15">
      <c r="A76" s="276"/>
      <c r="B76" s="330" t="s">
        <v>312</v>
      </c>
      <c r="C76" s="276"/>
      <c r="D76" s="322">
        <f>+'Calcul Dommage_BER'!J96</f>
        <v>0</v>
      </c>
      <c r="E76" s="322">
        <f>+'Calcul Dommage'!J102</f>
        <v>0</v>
      </c>
      <c r="F76" s="318">
        <f>+D76-E76</f>
        <v>0</v>
      </c>
      <c r="G76" s="490"/>
      <c r="H76" s="491"/>
      <c r="I76" s="491"/>
      <c r="J76" s="491"/>
      <c r="K76" s="492"/>
    </row>
    <row r="77" spans="1:11" ht="15">
      <c r="A77" s="276"/>
      <c r="B77" s="294"/>
      <c r="C77" s="295"/>
      <c r="D77" s="329"/>
      <c r="E77" s="329"/>
      <c r="F77" s="318"/>
      <c r="G77" s="321"/>
      <c r="H77" s="326"/>
      <c r="I77" s="325"/>
      <c r="J77" s="321"/>
      <c r="K77" s="321"/>
    </row>
    <row r="78" spans="1:11" ht="15.75" thickBot="1">
      <c r="A78" s="276"/>
      <c r="B78" s="294"/>
      <c r="C78" s="295"/>
      <c r="D78" s="329"/>
      <c r="E78" s="329"/>
      <c r="F78" s="328"/>
      <c r="G78" s="321"/>
      <c r="H78" s="326"/>
      <c r="I78" s="325"/>
      <c r="J78" s="321"/>
      <c r="K78" s="321"/>
    </row>
    <row r="79" spans="1:11" ht="15.75" thickBot="1">
      <c r="A79" s="276"/>
      <c r="B79" s="331" t="s">
        <v>313</v>
      </c>
      <c r="C79" s="295"/>
      <c r="D79" s="332">
        <f>SUM(D66,D68,D70,D72,D74,D76)</f>
        <v>0</v>
      </c>
      <c r="E79" s="332">
        <f>SUM(E66,E68,E70,E72,E74,E76)</f>
        <v>0</v>
      </c>
      <c r="F79" s="318">
        <f>+D79-E79</f>
        <v>0</v>
      </c>
      <c r="G79" s="490"/>
      <c r="H79" s="491"/>
      <c r="I79" s="491"/>
      <c r="J79" s="491"/>
      <c r="K79" s="492"/>
    </row>
    <row r="80" spans="1:11" ht="15">
      <c r="A80" s="276"/>
      <c r="B80" s="331"/>
      <c r="C80" s="295"/>
      <c r="D80" s="333"/>
      <c r="E80" s="318"/>
      <c r="F80" s="328"/>
      <c r="G80" s="321"/>
      <c r="H80" s="326"/>
      <c r="I80" s="325"/>
      <c r="J80" s="321"/>
      <c r="K80" s="321"/>
    </row>
    <row r="81" spans="1:11" ht="15">
      <c r="A81" s="276"/>
      <c r="B81" s="290"/>
      <c r="C81" s="276"/>
      <c r="D81" s="276"/>
      <c r="E81" s="276"/>
      <c r="F81" s="328"/>
      <c r="G81" s="321"/>
      <c r="H81" s="326"/>
      <c r="I81" s="325"/>
      <c r="J81" s="321"/>
      <c r="K81" s="321"/>
    </row>
    <row r="82" spans="1:11" ht="15.75">
      <c r="A82" s="276"/>
      <c r="B82" s="334" t="s">
        <v>314</v>
      </c>
      <c r="C82" s="335"/>
      <c r="D82" s="336">
        <f>ROUND((D63-D79),0)</f>
        <v>0</v>
      </c>
      <c r="E82" s="336">
        <f>ROUND((E63-E79),0)</f>
        <v>0</v>
      </c>
      <c r="F82" s="318">
        <f>+D82-E82</f>
        <v>0</v>
      </c>
      <c r="G82" s="490"/>
      <c r="H82" s="491"/>
      <c r="I82" s="491"/>
      <c r="J82" s="491"/>
      <c r="K82" s="492"/>
    </row>
    <row r="83" spans="1:11" ht="15.75" thickBot="1">
      <c r="A83" s="276"/>
      <c r="B83" s="290"/>
      <c r="C83" s="276"/>
      <c r="D83" s="276"/>
      <c r="E83" s="276"/>
      <c r="F83" s="328"/>
      <c r="G83" s="321"/>
      <c r="H83" s="326"/>
      <c r="I83" s="325"/>
      <c r="J83" s="321"/>
      <c r="K83" s="321"/>
    </row>
    <row r="84" spans="1:11" ht="15.75" thickBot="1">
      <c r="A84" s="276"/>
      <c r="B84" s="294" t="s">
        <v>315</v>
      </c>
      <c r="C84" s="295"/>
      <c r="D84" s="337">
        <f>ROUND((0.8*D82),0)</f>
        <v>0</v>
      </c>
      <c r="E84" s="337">
        <f>ROUND((0.8*E82),0)</f>
        <v>0</v>
      </c>
      <c r="F84" s="318">
        <f>+D84-E84</f>
        <v>0</v>
      </c>
      <c r="G84" s="490"/>
      <c r="H84" s="491"/>
      <c r="I84" s="491"/>
      <c r="J84" s="491"/>
      <c r="K84" s="492"/>
    </row>
    <row r="85" spans="1:11" ht="15">
      <c r="A85" s="276"/>
      <c r="B85" s="290"/>
      <c r="C85" s="276"/>
      <c r="D85" s="276"/>
      <c r="E85" s="276"/>
      <c r="F85" s="328"/>
      <c r="G85" s="321"/>
      <c r="H85" s="321"/>
      <c r="I85" s="321"/>
      <c r="J85" s="321"/>
      <c r="K85" s="321"/>
    </row>
    <row r="86" spans="1:11" ht="15">
      <c r="A86" s="276"/>
      <c r="B86" s="290"/>
      <c r="C86" s="276"/>
      <c r="D86" s="276"/>
      <c r="E86" s="276"/>
      <c r="F86" s="328"/>
      <c r="G86" s="321"/>
      <c r="H86" s="321"/>
      <c r="I86" s="321"/>
      <c r="J86" s="321"/>
      <c r="K86" s="321"/>
    </row>
    <row r="87" spans="1:11" ht="15">
      <c r="A87" s="276"/>
      <c r="B87" s="338" t="s">
        <v>316</v>
      </c>
      <c r="C87" s="276"/>
      <c r="D87" s="276"/>
      <c r="E87" s="276"/>
      <c r="F87" s="328"/>
      <c r="G87" s="321"/>
      <c r="H87" s="321"/>
      <c r="I87" s="321"/>
      <c r="J87" s="321"/>
      <c r="K87" s="321"/>
    </row>
    <row r="88" spans="1:11" ht="15">
      <c r="A88" s="276"/>
      <c r="B88" s="303"/>
      <c r="C88" s="276"/>
      <c r="D88" s="276"/>
      <c r="E88" s="276"/>
      <c r="F88" s="328"/>
      <c r="G88" s="504" t="s">
        <v>277</v>
      </c>
      <c r="H88" s="505"/>
      <c r="I88" s="505"/>
      <c r="J88" s="505"/>
      <c r="K88" s="506"/>
    </row>
    <row r="89" spans="1:11" ht="15">
      <c r="A89" s="276"/>
      <c r="B89" s="303" t="s">
        <v>317</v>
      </c>
      <c r="C89" s="276"/>
      <c r="D89" s="336"/>
      <c r="E89" s="276"/>
      <c r="F89" s="328"/>
      <c r="G89" s="490"/>
      <c r="H89" s="491"/>
      <c r="I89" s="491"/>
      <c r="J89" s="491"/>
      <c r="K89" s="492"/>
    </row>
    <row r="90" spans="1:11" ht="15">
      <c r="A90" s="276"/>
      <c r="B90" s="303"/>
      <c r="C90" s="276"/>
      <c r="D90" s="276"/>
      <c r="E90" s="276"/>
      <c r="F90" s="328"/>
      <c r="G90" s="321"/>
      <c r="H90" s="321"/>
      <c r="I90" s="321"/>
      <c r="J90" s="321"/>
      <c r="K90" s="321"/>
    </row>
    <row r="91" spans="1:11" ht="15">
      <c r="A91" s="276"/>
      <c r="B91" s="303" t="s">
        <v>318</v>
      </c>
      <c r="C91" s="276"/>
      <c r="D91" s="336"/>
      <c r="E91" s="276"/>
      <c r="F91" s="328"/>
      <c r="G91" s="490"/>
      <c r="H91" s="491"/>
      <c r="I91" s="491"/>
      <c r="J91" s="491"/>
      <c r="K91" s="492"/>
    </row>
    <row r="92" spans="1:11" ht="15">
      <c r="A92" s="276"/>
      <c r="B92" s="303"/>
      <c r="C92" s="276"/>
      <c r="D92" s="276"/>
      <c r="E92" s="276"/>
      <c r="F92" s="328"/>
      <c r="G92" s="321"/>
      <c r="H92" s="321"/>
      <c r="I92" s="321"/>
      <c r="J92" s="321"/>
      <c r="K92" s="321"/>
    </row>
    <row r="93" spans="1:11" ht="15">
      <c r="A93" s="276"/>
      <c r="B93" s="303" t="s">
        <v>319</v>
      </c>
      <c r="C93" s="276"/>
      <c r="D93" s="336"/>
      <c r="E93" s="276"/>
      <c r="F93" s="328"/>
      <c r="G93" s="516"/>
      <c r="H93" s="517"/>
      <c r="I93" s="517"/>
      <c r="J93" s="517"/>
      <c r="K93" s="518"/>
    </row>
    <row r="94" spans="1:11" ht="15">
      <c r="A94" s="276"/>
      <c r="B94" s="303"/>
      <c r="C94" s="276"/>
      <c r="D94" s="276"/>
      <c r="E94" s="276"/>
      <c r="F94" s="276"/>
      <c r="G94" s="321"/>
      <c r="H94" s="321"/>
      <c r="I94" s="321"/>
      <c r="J94" s="321"/>
      <c r="K94" s="321"/>
    </row>
    <row r="95" spans="1:11" ht="15">
      <c r="A95" s="276"/>
      <c r="B95" s="339" t="s">
        <v>320</v>
      </c>
      <c r="C95" s="276"/>
      <c r="D95" s="276"/>
      <c r="E95" s="276"/>
      <c r="F95" s="276"/>
      <c r="G95" s="519"/>
      <c r="H95" s="519"/>
      <c r="I95" s="519"/>
      <c r="J95" s="519"/>
      <c r="K95" s="519"/>
    </row>
    <row r="96" spans="1:11" ht="15">
      <c r="A96" s="276"/>
      <c r="B96" s="290"/>
      <c r="C96" s="276"/>
      <c r="D96" s="276"/>
      <c r="E96" s="276"/>
      <c r="F96" s="276"/>
      <c r="G96" s="321"/>
      <c r="H96" s="321"/>
      <c r="I96" s="321"/>
      <c r="J96" s="321"/>
      <c r="K96" s="321"/>
    </row>
    <row r="97" spans="1:11" ht="15">
      <c r="A97" s="276"/>
      <c r="B97" s="303" t="s">
        <v>321</v>
      </c>
      <c r="C97" s="276"/>
      <c r="D97" s="336"/>
      <c r="E97" s="276"/>
      <c r="F97" s="276"/>
      <c r="G97" s="516"/>
      <c r="H97" s="517"/>
      <c r="I97" s="517"/>
      <c r="J97" s="517"/>
      <c r="K97" s="518"/>
    </row>
    <row r="98" spans="1:11" ht="15">
      <c r="A98" s="276"/>
      <c r="B98" s="290"/>
      <c r="C98" s="276"/>
      <c r="D98" s="276"/>
      <c r="E98" s="276"/>
      <c r="F98" s="276"/>
      <c r="G98" s="321"/>
      <c r="H98" s="321"/>
      <c r="I98" s="321"/>
      <c r="J98" s="321"/>
      <c r="K98" s="321"/>
    </row>
    <row r="99" spans="1:11" ht="15">
      <c r="A99" s="276"/>
      <c r="B99" s="303" t="s">
        <v>322</v>
      </c>
      <c r="C99" s="276"/>
      <c r="D99" s="336"/>
      <c r="E99" s="276"/>
      <c r="F99" s="276"/>
      <c r="G99" s="321" t="s">
        <v>323</v>
      </c>
      <c r="H99" s="321"/>
      <c r="I99" s="321"/>
      <c r="J99" s="321"/>
      <c r="K99" s="340"/>
    </row>
    <row r="100" spans="1:11" ht="15">
      <c r="A100" s="276"/>
      <c r="B100" s="290"/>
      <c r="C100" s="276"/>
      <c r="D100" s="276"/>
      <c r="E100" s="276"/>
      <c r="F100" s="276"/>
      <c r="G100" s="321"/>
      <c r="H100" s="321"/>
      <c r="I100" s="321"/>
      <c r="J100" s="321"/>
      <c r="K100" s="321"/>
    </row>
    <row r="101" spans="1:11" ht="15">
      <c r="A101" s="276"/>
      <c r="B101" s="303" t="s">
        <v>324</v>
      </c>
      <c r="C101" s="276"/>
      <c r="D101" s="336"/>
      <c r="E101" s="276"/>
      <c r="F101" s="276"/>
      <c r="G101" s="516"/>
      <c r="H101" s="517"/>
      <c r="I101" s="517"/>
      <c r="J101" s="517"/>
      <c r="K101" s="518"/>
    </row>
    <row r="102" spans="1:11" ht="15">
      <c r="A102" s="276"/>
      <c r="B102" s="290"/>
      <c r="C102" s="276"/>
      <c r="D102" s="276"/>
      <c r="E102" s="276"/>
      <c r="F102" s="276"/>
      <c r="G102" s="276"/>
      <c r="H102" s="276"/>
      <c r="I102" s="276"/>
      <c r="J102" s="276"/>
      <c r="K102" s="276"/>
    </row>
    <row r="103" spans="1:11" ht="15">
      <c r="A103" s="276"/>
      <c r="B103" s="290"/>
      <c r="C103" s="276"/>
      <c r="D103" s="276"/>
      <c r="E103" s="276"/>
      <c r="F103" s="276"/>
      <c r="G103" s="276"/>
      <c r="H103" s="276"/>
      <c r="I103" s="276"/>
      <c r="J103" s="276"/>
      <c r="K103" s="276"/>
    </row>
    <row r="104" spans="1:11" ht="15">
      <c r="A104" s="276"/>
      <c r="B104" s="341" t="s">
        <v>325</v>
      </c>
      <c r="C104" s="342"/>
      <c r="D104" s="482" t="s">
        <v>326</v>
      </c>
      <c r="E104" s="483"/>
      <c r="F104" s="483"/>
      <c r="G104" s="343"/>
      <c r="H104" s="276"/>
      <c r="I104" s="276"/>
      <c r="J104" s="276"/>
      <c r="K104" s="276"/>
    </row>
    <row r="105" spans="1:11" ht="15">
      <c r="A105" s="276"/>
      <c r="B105" s="290"/>
      <c r="C105" s="276"/>
      <c r="D105" s="276"/>
      <c r="E105" s="276"/>
      <c r="F105" s="276"/>
      <c r="G105" s="276"/>
      <c r="H105" s="276"/>
      <c r="I105" s="276"/>
      <c r="J105" s="276"/>
      <c r="K105" s="276"/>
    </row>
    <row r="106" spans="1:11" ht="15">
      <c r="A106" s="276"/>
      <c r="B106" s="290"/>
      <c r="C106" s="276"/>
      <c r="D106" s="344" t="s">
        <v>327</v>
      </c>
      <c r="E106" s="345"/>
      <c r="F106" s="345"/>
      <c r="G106" s="345"/>
      <c r="H106" s="345"/>
      <c r="I106" s="345"/>
      <c r="J106" s="345"/>
      <c r="K106" s="346"/>
    </row>
    <row r="107" spans="1:11" ht="15">
      <c r="A107" s="276"/>
      <c r="B107" s="290"/>
      <c r="C107" s="276"/>
      <c r="D107" s="507"/>
      <c r="E107" s="508"/>
      <c r="F107" s="508"/>
      <c r="G107" s="508"/>
      <c r="H107" s="508"/>
      <c r="I107" s="508"/>
      <c r="J107" s="508"/>
      <c r="K107" s="509"/>
    </row>
    <row r="108" spans="1:11" ht="15">
      <c r="A108" s="276"/>
      <c r="B108" s="290"/>
      <c r="C108" s="276"/>
      <c r="D108" s="510"/>
      <c r="E108" s="511"/>
      <c r="F108" s="511"/>
      <c r="G108" s="511"/>
      <c r="H108" s="511"/>
      <c r="I108" s="511"/>
      <c r="J108" s="511"/>
      <c r="K108" s="512"/>
    </row>
    <row r="109" spans="1:11" ht="15">
      <c r="A109" s="276"/>
      <c r="B109" s="290"/>
      <c r="C109" s="276"/>
      <c r="D109" s="510"/>
      <c r="E109" s="511"/>
      <c r="F109" s="511"/>
      <c r="G109" s="511"/>
      <c r="H109" s="511"/>
      <c r="I109" s="511"/>
      <c r="J109" s="511"/>
      <c r="K109" s="512"/>
    </row>
    <row r="110" spans="1:11" ht="32.25" customHeight="1">
      <c r="A110" s="276"/>
      <c r="B110" s="290"/>
      <c r="C110" s="276"/>
      <c r="D110" s="513"/>
      <c r="E110" s="514"/>
      <c r="F110" s="514"/>
      <c r="G110" s="514"/>
      <c r="H110" s="514"/>
      <c r="I110" s="514"/>
      <c r="J110" s="514"/>
      <c r="K110" s="515"/>
    </row>
    <row r="111" spans="1:11" ht="15.75" thickBot="1">
      <c r="A111" s="276"/>
      <c r="B111" s="309"/>
      <c r="C111" s="310"/>
      <c r="D111" s="310"/>
      <c r="E111" s="310"/>
      <c r="F111" s="310"/>
      <c r="G111" s="310"/>
      <c r="H111" s="310"/>
      <c r="I111" s="310"/>
      <c r="J111" s="310"/>
      <c r="K111" s="310"/>
    </row>
    <row r="112" spans="1:11">
      <c r="A112" s="347"/>
      <c r="B112" s="347"/>
      <c r="C112" s="347"/>
      <c r="D112" s="347"/>
      <c r="E112" s="347"/>
      <c r="F112" s="347"/>
      <c r="G112" s="347"/>
      <c r="H112" s="347"/>
      <c r="I112" s="347"/>
      <c r="J112" s="347"/>
      <c r="K112" s="347"/>
    </row>
    <row r="115" s="347" customFormat="1"/>
    <row r="116" s="347" customFormat="1"/>
    <row r="117" s="347" customFormat="1"/>
    <row r="118" s="347" customFormat="1"/>
    <row r="119" s="347" customFormat="1"/>
    <row r="120" s="347" customFormat="1"/>
    <row r="121" s="347" customFormat="1"/>
    <row r="122" s="347" customFormat="1"/>
    <row r="123" s="347" customFormat="1"/>
    <row r="124" s="347" customFormat="1"/>
    <row r="125" s="347" customFormat="1"/>
    <row r="126" s="347" customFormat="1"/>
    <row r="127" s="347" customFormat="1"/>
    <row r="128" s="347" customFormat="1"/>
    <row r="129" s="347" customFormat="1"/>
    <row r="130" s="347" customFormat="1"/>
    <row r="131" s="347" customFormat="1"/>
    <row r="132" s="347" customFormat="1"/>
    <row r="133" s="347" customFormat="1"/>
    <row r="134" s="347" customFormat="1"/>
    <row r="135" s="347" customFormat="1"/>
    <row r="136" s="347" customFormat="1"/>
    <row r="137" s="347" customFormat="1"/>
    <row r="138" s="347" customFormat="1"/>
    <row r="139" s="347" customFormat="1"/>
    <row r="140" s="347" customFormat="1"/>
    <row r="141" s="347" customFormat="1"/>
    <row r="142" s="347" customFormat="1"/>
  </sheetData>
  <sheetProtection algorithmName="SHA-512" hashValue="KotPultzorsrHmN+PDGklDdY1bUEa3sSBWCImGZdqdEOacvWrx/UIvmG5z5V9WwfqRM5e9+9ZJ9/dnrRmLEfGw==" saltValue="2cHsVUxNcMz9VikWrMkEaw==" spinCount="100000" sheet="1" objects="1" scenarios="1"/>
  <mergeCells count="34">
    <mergeCell ref="D104:F104"/>
    <mergeCell ref="D107:K110"/>
    <mergeCell ref="G89:K89"/>
    <mergeCell ref="G91:K91"/>
    <mergeCell ref="G93:K93"/>
    <mergeCell ref="G95:K95"/>
    <mergeCell ref="G97:K97"/>
    <mergeCell ref="G101:K101"/>
    <mergeCell ref="G84:K84"/>
    <mergeCell ref="G88:K88"/>
    <mergeCell ref="G70:K70"/>
    <mergeCell ref="G72:K72"/>
    <mergeCell ref="G74:K74"/>
    <mergeCell ref="G76:K76"/>
    <mergeCell ref="G79:K79"/>
    <mergeCell ref="G82:K82"/>
    <mergeCell ref="G68:K68"/>
    <mergeCell ref="I38:J42"/>
    <mergeCell ref="G47:K47"/>
    <mergeCell ref="G48:K48"/>
    <mergeCell ref="G50:K50"/>
    <mergeCell ref="G52:K52"/>
    <mergeCell ref="G54:K54"/>
    <mergeCell ref="G56:K56"/>
    <mergeCell ref="G58:K58"/>
    <mergeCell ref="G60:K60"/>
    <mergeCell ref="G63:K63"/>
    <mergeCell ref="G66:K66"/>
    <mergeCell ref="I37:J37"/>
    <mergeCell ref="G10:I10"/>
    <mergeCell ref="I16:J16"/>
    <mergeCell ref="I17:J22"/>
    <mergeCell ref="I24:J24"/>
    <mergeCell ref="I25:J34"/>
  </mergeCells>
  <conditionalFormatting sqref="D104">
    <cfRule type="containsText" dxfId="6" priority="4" operator="containsText" text="A)">
      <formula>NOT(ISERROR(SEARCH("A)",D104)))</formula>
    </cfRule>
    <cfRule type="containsText" dxfId="5" priority="5" operator="containsText" text="C)">
      <formula>NOT(ISERROR(SEARCH("C)",D104)))</formula>
    </cfRule>
    <cfRule type="containsText" dxfId="4" priority="6" operator="containsText" text="B)">
      <formula>NOT(ISERROR(SEARCH("B)",D104)))</formula>
    </cfRule>
  </conditionalFormatting>
  <conditionalFormatting sqref="G10">
    <cfRule type="containsText" dxfId="3" priority="1" operator="containsText" text="A)">
      <formula>NOT(ISERROR(SEARCH("A)",G10)))</formula>
    </cfRule>
    <cfRule type="containsText" dxfId="2" priority="2" operator="containsText" text="C)">
      <formula>NOT(ISERROR(SEARCH("C)",G10)))</formula>
    </cfRule>
    <cfRule type="containsText" dxfId="1" priority="3" operator="containsText" text="B)">
      <formula>NOT(ISERROR(SEARCH("B)",G10)))</formula>
    </cfRule>
  </conditionalFormatting>
  <dataValidations count="3">
    <dataValidation type="list" allowBlank="1" showInputMessage="1" showErrorMessage="1" sqref="D104:F104" xr:uid="{00000000-0002-0000-0400-000000000000}">
      <formula1>"A) en attente,B) à discuter,C) aide immédiate"</formula1>
    </dataValidation>
    <dataValidation type="list" allowBlank="1" showInputMessage="1" showErrorMessage="1" sqref="D89 D91 D93 D99 D97 D101" xr:uid="{00000000-0002-0000-0400-000001000000}">
      <formula1>"Oui,Non"</formula1>
    </dataValidation>
    <dataValidation type="list" allowBlank="1" showInputMessage="1" showErrorMessage="1" sqref="D15:G15" xr:uid="{00000000-0002-0000-0400-000002000000}">
      <formula1>"Oui, Non"</formula1>
    </dataValidation>
  </dataValidations>
  <pageMargins left="0.7" right="0.7"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B1:AG148"/>
  <sheetViews>
    <sheetView showGridLines="0" zoomScale="80" zoomScaleNormal="80" workbookViewId="0">
      <selection activeCell="C58" sqref="C58:D61"/>
    </sheetView>
  </sheetViews>
  <sheetFormatPr baseColWidth="10" defaultColWidth="8.85546875" defaultRowHeight="15"/>
  <cols>
    <col min="1" max="1" width="3.140625" style="65" customWidth="1"/>
    <col min="2" max="2" width="4.85546875" style="65" customWidth="1"/>
    <col min="3" max="3" width="19.140625" style="65" customWidth="1"/>
    <col min="4" max="4" width="9.85546875" style="65" customWidth="1"/>
    <col min="5" max="5" width="18.42578125" style="65" customWidth="1"/>
    <col min="6" max="21" width="17" style="65" customWidth="1"/>
    <col min="22" max="22" width="6.42578125" style="65" customWidth="1"/>
    <col min="23" max="23" width="14.7109375" style="65" customWidth="1"/>
    <col min="24" max="24" width="5.5703125" style="65" customWidth="1"/>
    <col min="25" max="25" width="9.140625" style="65" customWidth="1"/>
    <col min="26" max="26" width="20.28515625" style="65" customWidth="1"/>
    <col min="27" max="27" width="26.85546875" style="65" bestFit="1" customWidth="1"/>
    <col min="28" max="28" width="8.85546875" style="65"/>
    <col min="29" max="29" width="10.42578125" style="65" customWidth="1"/>
    <col min="30" max="16384" width="8.85546875" style="65"/>
  </cols>
  <sheetData>
    <row r="1" spans="2:29" ht="16.5" thickBot="1">
      <c r="I1" s="109" t="s">
        <v>129</v>
      </c>
      <c r="J1" s="117" t="s">
        <v>128</v>
      </c>
      <c r="K1" s="116" t="str">
        <f>IF(Demande!L14="","",Demande!L14)</f>
        <v/>
      </c>
      <c r="AA1" s="104"/>
      <c r="AB1" s="105"/>
      <c r="AC1" s="107"/>
    </row>
    <row r="2" spans="2:29" ht="23.25">
      <c r="B2" s="64" t="s">
        <v>90</v>
      </c>
      <c r="Z2" s="108"/>
      <c r="AA2" s="104"/>
      <c r="AB2" s="104"/>
      <c r="AC2" s="104"/>
    </row>
    <row r="3" spans="2:29" ht="23.25">
      <c r="B3" s="228" t="s">
        <v>371</v>
      </c>
      <c r="Z3" s="108"/>
      <c r="AA3" s="104"/>
      <c r="AB3" s="104"/>
      <c r="AC3" s="104"/>
    </row>
    <row r="4" spans="2:29" ht="12.6" customHeight="1">
      <c r="B4" s="64"/>
    </row>
    <row r="5" spans="2:29" ht="18.600000000000001" customHeight="1">
      <c r="B5" s="132" t="s">
        <v>141</v>
      </c>
      <c r="H5" s="238" t="s">
        <v>254</v>
      </c>
    </row>
    <row r="6" spans="2:29" ht="18.600000000000001" customHeight="1">
      <c r="B6" s="131" t="s">
        <v>142</v>
      </c>
    </row>
    <row r="7" spans="2:29" ht="12.6" customHeight="1">
      <c r="B7" s="64"/>
    </row>
    <row r="8" spans="2:29" ht="12.6" customHeight="1" thickBot="1">
      <c r="B8" s="64"/>
    </row>
    <row r="9" spans="2:29" ht="21">
      <c r="B9" s="66" t="s">
        <v>0</v>
      </c>
      <c r="C9" s="67"/>
      <c r="D9" s="67"/>
      <c r="E9" s="67"/>
      <c r="F9" s="67"/>
      <c r="G9" s="67"/>
      <c r="H9" s="67"/>
      <c r="I9" s="67"/>
      <c r="J9" s="68"/>
    </row>
    <row r="10" spans="2:29" ht="8.25" customHeight="1">
      <c r="B10" s="69"/>
      <c r="C10" s="70"/>
      <c r="D10" s="70"/>
      <c r="E10" s="70"/>
      <c r="F10" s="70"/>
      <c r="G10" s="70"/>
      <c r="H10" s="70"/>
      <c r="I10" s="70"/>
      <c r="J10" s="71"/>
    </row>
    <row r="11" spans="2:29" ht="52.5" customHeight="1">
      <c r="B11" s="438" t="s">
        <v>91</v>
      </c>
      <c r="C11" s="439"/>
      <c r="D11" s="439"/>
      <c r="E11" s="439"/>
      <c r="F11" s="439"/>
      <c r="G11" s="439"/>
      <c r="H11" s="439"/>
      <c r="I11" s="439"/>
      <c r="J11" s="440"/>
      <c r="K11" s="72"/>
      <c r="L11" s="72"/>
      <c r="M11" s="72"/>
    </row>
    <row r="12" spans="2:29" ht="8.25" customHeight="1">
      <c r="B12" s="73"/>
      <c r="C12" s="74"/>
      <c r="D12" s="74"/>
      <c r="E12" s="74"/>
      <c r="F12" s="74"/>
      <c r="G12" s="74"/>
      <c r="H12" s="74"/>
      <c r="I12" s="74"/>
      <c r="J12" s="75"/>
      <c r="K12" s="76"/>
      <c r="L12" s="76"/>
      <c r="M12" s="76"/>
    </row>
    <row r="13" spans="2:29" ht="21">
      <c r="B13" s="77"/>
      <c r="C13" s="118" t="s">
        <v>92</v>
      </c>
      <c r="D13" s="70"/>
      <c r="E13" s="70"/>
      <c r="F13" s="70"/>
      <c r="G13" s="70"/>
      <c r="H13" s="70"/>
      <c r="I13" s="70"/>
      <c r="J13" s="71"/>
    </row>
    <row r="14" spans="2:29" ht="21">
      <c r="B14" s="77"/>
      <c r="C14" s="118" t="s">
        <v>93</v>
      </c>
      <c r="D14" s="70"/>
      <c r="E14" s="70"/>
      <c r="F14" s="70"/>
      <c r="G14" s="70"/>
      <c r="H14" s="70"/>
      <c r="I14" s="70"/>
      <c r="J14" s="71"/>
    </row>
    <row r="15" spans="2:29" ht="49.15" customHeight="1">
      <c r="B15" s="78"/>
      <c r="C15" s="441" t="s">
        <v>162</v>
      </c>
      <c r="D15" s="441"/>
      <c r="E15" s="441"/>
      <c r="F15" s="441"/>
      <c r="G15" s="441"/>
      <c r="H15" s="441"/>
      <c r="I15" s="441"/>
      <c r="J15" s="442"/>
    </row>
    <row r="16" spans="2:29" ht="21">
      <c r="B16" s="359" t="s">
        <v>339</v>
      </c>
      <c r="C16" s="137"/>
      <c r="D16" s="138"/>
      <c r="E16" s="139"/>
      <c r="F16" s="139"/>
      <c r="G16" s="139"/>
      <c r="H16" s="139"/>
      <c r="I16" s="139"/>
      <c r="J16" s="71"/>
    </row>
    <row r="17" spans="2:33" s="365" customFormat="1" ht="24.75" customHeight="1">
      <c r="B17" s="364"/>
      <c r="C17" s="520" t="s">
        <v>343</v>
      </c>
      <c r="D17" s="520"/>
      <c r="E17" s="520"/>
      <c r="F17" s="520"/>
      <c r="G17" s="520"/>
      <c r="H17" s="520"/>
      <c r="I17" s="520"/>
      <c r="J17" s="521"/>
      <c r="K17" s="79"/>
      <c r="L17" s="79"/>
      <c r="M17" s="79"/>
      <c r="N17" s="79"/>
      <c r="O17" s="79"/>
      <c r="P17" s="79"/>
      <c r="Q17" s="79"/>
      <c r="R17" s="79"/>
      <c r="S17" s="79"/>
      <c r="T17" s="79"/>
      <c r="U17" s="79"/>
      <c r="V17" s="79"/>
      <c r="W17" s="79"/>
      <c r="X17" s="79"/>
      <c r="AG17" s="366"/>
    </row>
    <row r="18" spans="2:33" s="362" customFormat="1" ht="24" customHeight="1">
      <c r="B18" s="360"/>
      <c r="C18" s="453" t="s">
        <v>342</v>
      </c>
      <c r="D18" s="453"/>
      <c r="E18" s="522" t="s">
        <v>341</v>
      </c>
      <c r="F18" s="522"/>
      <c r="G18" s="367"/>
      <c r="H18" s="367"/>
      <c r="I18" s="367"/>
      <c r="J18" s="368"/>
      <c r="K18" s="361"/>
      <c r="L18" s="361"/>
      <c r="M18" s="361"/>
      <c r="N18" s="361"/>
      <c r="O18" s="361"/>
      <c r="P18" s="361"/>
      <c r="Q18" s="361"/>
      <c r="R18" s="361"/>
      <c r="S18" s="361"/>
      <c r="T18" s="361"/>
      <c r="U18" s="361"/>
      <c r="V18" s="361"/>
      <c r="W18" s="361"/>
      <c r="X18" s="361"/>
      <c r="AG18" s="363"/>
    </row>
    <row r="19" spans="2:33" ht="42" customHeight="1">
      <c r="B19" s="78"/>
      <c r="C19" s="448" t="s">
        <v>344</v>
      </c>
      <c r="D19" s="448"/>
      <c r="E19" s="448"/>
      <c r="F19" s="448"/>
      <c r="G19" s="448"/>
      <c r="H19" s="448"/>
      <c r="I19" s="448"/>
      <c r="J19" s="449"/>
      <c r="K19" s="79"/>
      <c r="L19" s="79"/>
      <c r="M19" s="79"/>
      <c r="N19" s="79"/>
      <c r="O19" s="79"/>
      <c r="P19" s="79"/>
      <c r="Q19" s="79"/>
      <c r="R19" s="79"/>
      <c r="S19" s="79"/>
      <c r="T19" s="79"/>
      <c r="U19" s="79"/>
      <c r="V19" s="79"/>
      <c r="W19" s="79"/>
      <c r="X19" s="79"/>
    </row>
    <row r="20" spans="2:33" ht="41.25" customHeight="1">
      <c r="B20" s="78"/>
      <c r="C20" s="446" t="s">
        <v>345</v>
      </c>
      <c r="D20" s="446"/>
      <c r="E20" s="446"/>
      <c r="F20" s="446"/>
      <c r="G20" s="446"/>
      <c r="H20" s="446"/>
      <c r="I20" s="446"/>
      <c r="J20" s="447"/>
      <c r="K20" s="79"/>
      <c r="L20" s="79"/>
      <c r="M20" s="79"/>
      <c r="N20" s="79"/>
      <c r="O20" s="79"/>
      <c r="P20" s="79"/>
      <c r="Q20" s="79"/>
      <c r="R20" s="79"/>
      <c r="S20" s="79"/>
      <c r="T20" s="79"/>
      <c r="U20" s="79"/>
      <c r="V20" s="79"/>
      <c r="W20" s="79"/>
      <c r="X20" s="79"/>
      <c r="AG20" s="155"/>
    </row>
    <row r="21" spans="2:33" ht="36" customHeight="1" thickBot="1">
      <c r="B21" s="140"/>
      <c r="C21" s="450" t="s">
        <v>346</v>
      </c>
      <c r="D21" s="450"/>
      <c r="E21" s="450"/>
      <c r="F21" s="450"/>
      <c r="G21" s="450"/>
      <c r="H21" s="450"/>
      <c r="I21" s="450"/>
      <c r="J21" s="451"/>
    </row>
    <row r="22" spans="2:33" ht="15.75" thickBot="1">
      <c r="B22" s="81"/>
    </row>
    <row r="23" spans="2:33" ht="15" customHeight="1">
      <c r="B23" s="417" t="s">
        <v>94</v>
      </c>
      <c r="C23" s="418"/>
      <c r="D23" s="418"/>
      <c r="E23" s="418"/>
      <c r="F23" s="418"/>
      <c r="G23" s="418"/>
      <c r="H23" s="418"/>
      <c r="I23" s="418"/>
      <c r="J23" s="418"/>
      <c r="K23" s="418"/>
      <c r="L23" s="418"/>
      <c r="M23" s="418"/>
      <c r="N23" s="418"/>
      <c r="O23" s="419"/>
    </row>
    <row r="24" spans="2:33" ht="15.75" customHeight="1" thickBot="1">
      <c r="B24" s="420"/>
      <c r="C24" s="421"/>
      <c r="D24" s="421"/>
      <c r="E24" s="421"/>
      <c r="F24" s="421"/>
      <c r="G24" s="421"/>
      <c r="H24" s="421"/>
      <c r="I24" s="421"/>
      <c r="J24" s="421"/>
      <c r="K24" s="421"/>
      <c r="L24" s="421"/>
      <c r="M24" s="421"/>
      <c r="N24" s="421"/>
      <c r="O24" s="422"/>
    </row>
    <row r="25" spans="2:33">
      <c r="B25" s="82"/>
      <c r="C25" s="83"/>
      <c r="D25" s="83"/>
      <c r="E25" s="83"/>
      <c r="F25" s="84"/>
      <c r="G25" s="85"/>
      <c r="H25" s="85"/>
      <c r="I25" s="85"/>
      <c r="J25" s="85"/>
      <c r="K25" s="85"/>
      <c r="L25" s="85"/>
      <c r="M25" s="85"/>
      <c r="N25" s="84"/>
      <c r="O25" s="169"/>
      <c r="P25" s="164"/>
      <c r="Q25" s="164"/>
      <c r="R25" s="164"/>
      <c r="S25" s="164"/>
      <c r="T25" s="164"/>
      <c r="U25" s="136"/>
      <c r="V25" s="136"/>
      <c r="W25" s="136"/>
      <c r="X25" s="136"/>
      <c r="Y25" s="136"/>
      <c r="Z25" s="136"/>
      <c r="AA25" s="136"/>
      <c r="AB25" s="136"/>
      <c r="AC25" s="136"/>
      <c r="AD25" s="136"/>
    </row>
    <row r="26" spans="2:33">
      <c r="B26" s="87"/>
      <c r="C26" s="170"/>
      <c r="D26" s="170"/>
      <c r="E26" s="136"/>
      <c r="F26" s="209"/>
      <c r="G26" s="209"/>
      <c r="H26" s="209" t="s">
        <v>383</v>
      </c>
      <c r="I26" s="210" t="s">
        <v>385</v>
      </c>
      <c r="J26" s="172" t="s">
        <v>95</v>
      </c>
      <c r="K26" s="136"/>
      <c r="L26" s="173"/>
      <c r="M26" s="136"/>
      <c r="N26" s="136"/>
      <c r="O26" s="88"/>
      <c r="P26" s="165"/>
      <c r="Q26" s="165"/>
      <c r="R26" s="136"/>
      <c r="S26" s="166"/>
      <c r="T26" s="136"/>
      <c r="U26" s="165"/>
      <c r="V26" s="136"/>
      <c r="W26" s="136"/>
      <c r="X26" s="136"/>
      <c r="Y26" s="136"/>
      <c r="Z26" s="136"/>
      <c r="AA26" s="136"/>
      <c r="AB26" s="136"/>
      <c r="AC26" s="136"/>
      <c r="AD26" s="136"/>
    </row>
    <row r="27" spans="2:33" ht="12.75" customHeight="1" thickBot="1">
      <c r="B27" s="87"/>
      <c r="C27" s="170"/>
      <c r="D27" s="170"/>
      <c r="E27" s="170"/>
      <c r="F27" s="136"/>
      <c r="G27" s="136"/>
      <c r="H27" s="136"/>
      <c r="I27" s="136"/>
      <c r="J27" s="136"/>
      <c r="K27" s="136"/>
      <c r="L27" s="136"/>
      <c r="M27" s="136"/>
      <c r="N27" s="136"/>
      <c r="O27" s="88"/>
      <c r="P27" s="136"/>
      <c r="Q27" s="136"/>
      <c r="R27" s="136"/>
      <c r="S27" s="136"/>
      <c r="T27" s="136"/>
      <c r="U27" s="136"/>
      <c r="V27" s="136"/>
      <c r="W27" s="136"/>
      <c r="X27" s="136"/>
      <c r="Y27" s="136"/>
      <c r="Z27" s="136"/>
      <c r="AA27" s="136"/>
      <c r="AB27" s="136"/>
      <c r="AC27" s="136"/>
      <c r="AD27" s="136"/>
    </row>
    <row r="28" spans="2:33" ht="19.899999999999999" customHeight="1" thickBot="1">
      <c r="B28" s="89" t="s">
        <v>96</v>
      </c>
      <c r="C28" s="415" t="s">
        <v>97</v>
      </c>
      <c r="D28" s="415"/>
      <c r="E28" s="175"/>
      <c r="F28" s="90">
        <f>+'Calcul Dommage'!F32</f>
        <v>0</v>
      </c>
      <c r="G28" s="90">
        <f>+'Calcul Dommage'!G32</f>
        <v>0</v>
      </c>
      <c r="H28" s="90">
        <f>+'Calcul Dommage'!H32</f>
        <v>0</v>
      </c>
      <c r="I28" s="90">
        <f>+'Calcul Dommage'!I32</f>
        <v>0</v>
      </c>
      <c r="J28" s="91">
        <f>SUM(F28:I28)</f>
        <v>0</v>
      </c>
      <c r="K28" s="136"/>
      <c r="L28" s="176" t="s">
        <v>208</v>
      </c>
      <c r="M28" s="136"/>
      <c r="N28" s="136"/>
      <c r="O28" s="88"/>
      <c r="P28" s="136"/>
      <c r="Q28" s="136"/>
      <c r="R28" s="136"/>
      <c r="S28" s="136"/>
      <c r="T28" s="136"/>
      <c r="U28" s="136"/>
      <c r="V28" s="136"/>
      <c r="W28" s="136"/>
      <c r="X28" s="136"/>
      <c r="Y28" s="136"/>
      <c r="Z28" s="136"/>
      <c r="AA28" s="136"/>
      <c r="AB28" s="136"/>
      <c r="AC28" s="136"/>
      <c r="AD28" s="136"/>
    </row>
    <row r="29" spans="2:33" ht="6.75" customHeight="1">
      <c r="B29" s="89"/>
      <c r="C29" s="174"/>
      <c r="D29" s="174"/>
      <c r="E29" s="175"/>
      <c r="F29" s="136"/>
      <c r="G29" s="136"/>
      <c r="H29" s="136"/>
      <c r="I29" s="136"/>
      <c r="J29" s="136"/>
      <c r="K29" s="136"/>
      <c r="L29" s="136"/>
      <c r="M29" s="136"/>
      <c r="N29" s="136"/>
      <c r="O29" s="88"/>
      <c r="P29" s="136"/>
      <c r="Q29" s="136"/>
      <c r="R29" s="136"/>
      <c r="S29" s="136"/>
      <c r="T29" s="136"/>
      <c r="U29" s="106"/>
      <c r="V29" s="136"/>
      <c r="W29" s="136"/>
      <c r="X29" s="136"/>
      <c r="Y29" s="136"/>
      <c r="Z29" s="136"/>
      <c r="AA29" s="136"/>
      <c r="AB29" s="136"/>
      <c r="AC29" s="136"/>
      <c r="AD29" s="136"/>
    </row>
    <row r="30" spans="2:33" ht="30" customHeight="1">
      <c r="B30" s="89"/>
      <c r="C30" s="174"/>
      <c r="D30" s="174"/>
      <c r="E30" s="177" t="s">
        <v>98</v>
      </c>
      <c r="F30" s="423"/>
      <c r="G30" s="424"/>
      <c r="H30" s="424"/>
      <c r="I30" s="424"/>
      <c r="J30" s="425"/>
      <c r="K30" s="178"/>
      <c r="L30" s="454"/>
      <c r="M30" s="455"/>
      <c r="N30" s="456"/>
      <c r="O30" s="162"/>
      <c r="P30" s="163"/>
      <c r="Q30" s="163"/>
      <c r="R30" s="163"/>
      <c r="S30" s="163"/>
      <c r="T30" s="163"/>
      <c r="U30" s="163"/>
      <c r="V30" s="136"/>
      <c r="W30" s="136"/>
      <c r="X30" s="136"/>
      <c r="Y30" s="136"/>
      <c r="Z30" s="136"/>
      <c r="AA30" s="136"/>
      <c r="AB30" s="136"/>
      <c r="AC30" s="136"/>
      <c r="AD30" s="136"/>
    </row>
    <row r="31" spans="2:33" ht="62.45" customHeight="1">
      <c r="B31" s="89"/>
      <c r="C31" s="174"/>
      <c r="D31" s="174"/>
      <c r="E31" s="177"/>
      <c r="F31" s="416" t="s">
        <v>151</v>
      </c>
      <c r="G31" s="416"/>
      <c r="H31" s="416"/>
      <c r="I31" s="416"/>
      <c r="J31" s="416"/>
      <c r="K31" s="167"/>
      <c r="L31" s="161"/>
      <c r="M31" s="161"/>
      <c r="N31" s="161"/>
      <c r="O31" s="179"/>
      <c r="P31" s="167"/>
      <c r="Q31" s="167"/>
      <c r="R31" s="167"/>
      <c r="S31" s="167"/>
      <c r="T31" s="167"/>
      <c r="U31" s="167"/>
      <c r="V31" s="168"/>
      <c r="W31" s="135"/>
      <c r="X31" s="135"/>
      <c r="Y31" s="135"/>
      <c r="Z31" s="136"/>
      <c r="AA31" s="136"/>
      <c r="AB31" s="136"/>
      <c r="AC31" s="136"/>
      <c r="AD31" s="136"/>
    </row>
    <row r="32" spans="2:33" ht="19.899999999999999" customHeight="1" thickBot="1">
      <c r="B32" s="89"/>
      <c r="C32" s="174"/>
      <c r="D32" s="174"/>
      <c r="E32" s="170"/>
      <c r="F32" s="136"/>
      <c r="G32" s="136"/>
      <c r="H32" s="136"/>
      <c r="I32" s="136"/>
      <c r="J32" s="136"/>
      <c r="K32" s="136"/>
      <c r="L32" s="136"/>
      <c r="M32" s="136"/>
      <c r="N32" s="136"/>
      <c r="O32" s="88"/>
      <c r="P32" s="136"/>
      <c r="Q32" s="136"/>
      <c r="R32" s="136"/>
      <c r="S32" s="136"/>
      <c r="T32" s="136"/>
      <c r="U32" s="136"/>
      <c r="V32" s="136"/>
      <c r="W32" s="136"/>
      <c r="X32" s="136"/>
      <c r="Y32" s="136"/>
      <c r="Z32" s="136"/>
      <c r="AA32" s="136"/>
      <c r="AB32" s="136"/>
      <c r="AC32" s="136"/>
      <c r="AD32" s="136"/>
    </row>
    <row r="33" spans="2:30" ht="19.899999999999999" customHeight="1" thickBot="1">
      <c r="B33" s="89" t="s">
        <v>99</v>
      </c>
      <c r="C33" s="265" t="s">
        <v>100</v>
      </c>
      <c r="D33" s="174"/>
      <c r="E33" s="170"/>
      <c r="F33" s="90">
        <f>+'Calcul Dommage'!F37</f>
        <v>0</v>
      </c>
      <c r="G33" s="90">
        <f>+'Calcul Dommage'!G37</f>
        <v>0</v>
      </c>
      <c r="H33" s="90">
        <f>+'Calcul Dommage'!H37</f>
        <v>0</v>
      </c>
      <c r="I33" s="90">
        <f>+'Calcul Dommage'!I37</f>
        <v>0</v>
      </c>
      <c r="J33" s="91">
        <f>SUM(F33:I33)</f>
        <v>0</v>
      </c>
      <c r="K33" s="136"/>
      <c r="L33" s="176" t="s">
        <v>208</v>
      </c>
      <c r="M33" s="136"/>
      <c r="N33" s="136"/>
      <c r="O33" s="88"/>
      <c r="P33" s="136"/>
      <c r="Q33" s="136"/>
      <c r="R33" s="136"/>
      <c r="S33" s="136"/>
      <c r="T33" s="136"/>
      <c r="U33" s="136"/>
      <c r="V33" s="136"/>
      <c r="W33" s="136"/>
      <c r="X33" s="136"/>
      <c r="Y33" s="136"/>
      <c r="Z33" s="136"/>
      <c r="AA33" s="136"/>
      <c r="AB33" s="136"/>
      <c r="AC33" s="136"/>
      <c r="AD33" s="136"/>
    </row>
    <row r="34" spans="2:30" ht="6.75" customHeight="1">
      <c r="B34" s="89"/>
      <c r="C34" s="174"/>
      <c r="D34" s="174"/>
      <c r="E34" s="170"/>
      <c r="F34" s="136"/>
      <c r="G34" s="136"/>
      <c r="H34" s="136"/>
      <c r="I34" s="136"/>
      <c r="J34" s="106"/>
      <c r="K34" s="136"/>
      <c r="L34" s="136"/>
      <c r="M34" s="136"/>
      <c r="N34" s="136"/>
      <c r="O34" s="88"/>
      <c r="P34" s="136"/>
      <c r="Q34" s="136"/>
      <c r="R34" s="136"/>
      <c r="S34" s="136"/>
      <c r="T34" s="136"/>
      <c r="U34" s="136"/>
      <c r="V34" s="136"/>
      <c r="W34" s="136"/>
      <c r="X34" s="136"/>
      <c r="Y34" s="136"/>
      <c r="Z34" s="136"/>
      <c r="AA34" s="136"/>
      <c r="AB34" s="136"/>
      <c r="AC34" s="136"/>
      <c r="AD34" s="136"/>
    </row>
    <row r="35" spans="2:30" ht="30" customHeight="1">
      <c r="B35" s="89"/>
      <c r="C35" s="174"/>
      <c r="D35" s="174"/>
      <c r="E35" s="177" t="s">
        <v>98</v>
      </c>
      <c r="F35" s="423"/>
      <c r="G35" s="424"/>
      <c r="H35" s="424"/>
      <c r="I35" s="424"/>
      <c r="J35" s="425"/>
      <c r="K35" s="180"/>
      <c r="L35" s="454"/>
      <c r="M35" s="455"/>
      <c r="N35" s="456"/>
      <c r="O35" s="88"/>
      <c r="P35" s="136"/>
      <c r="Q35" s="136"/>
      <c r="R35" s="136"/>
      <c r="S35" s="136"/>
      <c r="T35" s="136"/>
      <c r="U35" s="136"/>
      <c r="V35" s="136"/>
      <c r="W35" s="136"/>
      <c r="X35" s="136"/>
      <c r="Y35" s="136"/>
      <c r="Z35" s="136"/>
      <c r="AA35" s="136"/>
      <c r="AB35" s="136"/>
      <c r="AC35" s="136"/>
      <c r="AD35" s="136"/>
    </row>
    <row r="36" spans="2:30" ht="49.15" customHeight="1">
      <c r="B36" s="89"/>
      <c r="C36" s="174"/>
      <c r="D36" s="174"/>
      <c r="E36" s="177"/>
      <c r="F36" s="416" t="s">
        <v>152</v>
      </c>
      <c r="G36" s="416"/>
      <c r="H36" s="416"/>
      <c r="I36" s="416"/>
      <c r="J36" s="416"/>
      <c r="K36" s="168"/>
      <c r="L36" s="135"/>
      <c r="M36" s="135"/>
      <c r="N36" s="135"/>
      <c r="O36" s="88"/>
      <c r="P36" s="136"/>
      <c r="Q36" s="136"/>
      <c r="R36" s="136"/>
      <c r="S36" s="136"/>
      <c r="T36" s="136"/>
      <c r="U36" s="136"/>
      <c r="V36" s="136"/>
      <c r="W36" s="136"/>
      <c r="X36" s="136"/>
      <c r="Y36" s="136"/>
      <c r="Z36" s="136"/>
      <c r="AA36" s="136"/>
      <c r="AB36" s="136"/>
      <c r="AC36" s="136"/>
      <c r="AD36" s="136"/>
    </row>
    <row r="37" spans="2:30" ht="15.75" thickBot="1">
      <c r="B37" s="89"/>
      <c r="C37" s="174"/>
      <c r="D37" s="174"/>
      <c r="E37" s="170"/>
      <c r="F37" s="136"/>
      <c r="G37" s="136"/>
      <c r="H37" s="136"/>
      <c r="I37" s="136"/>
      <c r="J37" s="136"/>
      <c r="K37" s="136"/>
      <c r="L37" s="136"/>
      <c r="M37" s="136"/>
      <c r="N37" s="136"/>
      <c r="O37" s="88"/>
    </row>
    <row r="38" spans="2:30" ht="19.899999999999999" customHeight="1" thickBot="1">
      <c r="B38" s="89" t="s">
        <v>101</v>
      </c>
      <c r="C38" s="415" t="s">
        <v>207</v>
      </c>
      <c r="D38" s="415"/>
      <c r="E38" s="170"/>
      <c r="F38" s="90">
        <f>+'Calcul Dommage'!F42</f>
        <v>0</v>
      </c>
      <c r="G38" s="90">
        <f>+'Calcul Dommage'!G42</f>
        <v>0</v>
      </c>
      <c r="H38" s="90">
        <f>+'Calcul Dommage'!H42</f>
        <v>0</v>
      </c>
      <c r="I38" s="90">
        <f>+'Calcul Dommage'!I42</f>
        <v>0</v>
      </c>
      <c r="J38" s="91">
        <f>SUM(F38:I38)</f>
        <v>0</v>
      </c>
      <c r="K38" s="136"/>
      <c r="L38" s="176" t="s">
        <v>208</v>
      </c>
      <c r="M38" s="136"/>
      <c r="N38" s="136"/>
      <c r="O38" s="88"/>
    </row>
    <row r="39" spans="2:30" ht="6.75" customHeight="1">
      <c r="B39" s="89"/>
      <c r="C39" s="415"/>
      <c r="D39" s="415"/>
      <c r="E39" s="170"/>
      <c r="F39" s="136"/>
      <c r="G39" s="136"/>
      <c r="H39" s="136"/>
      <c r="I39" s="136"/>
      <c r="J39" s="106"/>
      <c r="K39" s="136"/>
      <c r="L39" s="136"/>
      <c r="M39" s="136"/>
      <c r="N39" s="136"/>
      <c r="O39" s="88"/>
    </row>
    <row r="40" spans="2:30" ht="30" customHeight="1">
      <c r="B40" s="89"/>
      <c r="C40" s="415"/>
      <c r="D40" s="415"/>
      <c r="E40" s="177" t="s">
        <v>98</v>
      </c>
      <c r="F40" s="423"/>
      <c r="G40" s="424"/>
      <c r="H40" s="424"/>
      <c r="I40" s="424"/>
      <c r="J40" s="425"/>
      <c r="K40" s="180"/>
      <c r="L40" s="454"/>
      <c r="M40" s="455"/>
      <c r="N40" s="456"/>
      <c r="O40" s="88"/>
    </row>
    <row r="41" spans="2:30" ht="64.900000000000006" customHeight="1">
      <c r="B41" s="89"/>
      <c r="C41" s="174"/>
      <c r="D41" s="174"/>
      <c r="E41" s="177"/>
      <c r="F41" s="416" t="s">
        <v>153</v>
      </c>
      <c r="G41" s="416"/>
      <c r="H41" s="416"/>
      <c r="I41" s="416"/>
      <c r="J41" s="416"/>
      <c r="K41" s="168"/>
      <c r="L41" s="135"/>
      <c r="M41" s="135"/>
      <c r="N41" s="135"/>
      <c r="O41" s="88"/>
    </row>
    <row r="42" spans="2:30" ht="19.899999999999999" customHeight="1" thickBot="1">
      <c r="B42" s="89"/>
      <c r="C42" s="174"/>
      <c r="D42" s="174"/>
      <c r="E42" s="170"/>
      <c r="F42" s="136"/>
      <c r="G42" s="136"/>
      <c r="H42" s="136"/>
      <c r="I42" s="136"/>
      <c r="J42" s="136"/>
      <c r="K42" s="136"/>
      <c r="L42" s="136"/>
      <c r="M42" s="136"/>
      <c r="N42" s="136"/>
      <c r="O42" s="88"/>
    </row>
    <row r="43" spans="2:30" ht="19.899999999999999" customHeight="1" thickBot="1">
      <c r="B43" s="89" t="s">
        <v>102</v>
      </c>
      <c r="C43" s="415" t="s">
        <v>103</v>
      </c>
      <c r="D43" s="174"/>
      <c r="E43" s="170"/>
      <c r="F43" s="90">
        <f>+'Calcul Dommage'!F47</f>
        <v>0</v>
      </c>
      <c r="G43" s="90">
        <f>+'Calcul Dommage'!G47</f>
        <v>0</v>
      </c>
      <c r="H43" s="90">
        <f>+'Calcul Dommage'!H47</f>
        <v>0</v>
      </c>
      <c r="I43" s="90">
        <f>+'Calcul Dommage'!I47</f>
        <v>0</v>
      </c>
      <c r="J43" s="91">
        <f>SUM(F43:I43)</f>
        <v>0</v>
      </c>
      <c r="K43" s="136"/>
      <c r="L43" s="176" t="s">
        <v>208</v>
      </c>
      <c r="M43" s="136"/>
      <c r="N43" s="136"/>
      <c r="O43" s="88"/>
    </row>
    <row r="44" spans="2:30" ht="6.75" customHeight="1">
      <c r="B44" s="89"/>
      <c r="C44" s="415"/>
      <c r="D44" s="174"/>
      <c r="E44" s="170"/>
      <c r="F44" s="136"/>
      <c r="G44" s="136"/>
      <c r="H44" s="136"/>
      <c r="I44" s="136"/>
      <c r="J44" s="106"/>
      <c r="K44" s="136"/>
      <c r="L44" s="136"/>
      <c r="M44" s="136"/>
      <c r="N44" s="136"/>
      <c r="O44" s="88"/>
    </row>
    <row r="45" spans="2:30" ht="30" customHeight="1">
      <c r="B45" s="89"/>
      <c r="C45" s="415"/>
      <c r="D45" s="174"/>
      <c r="E45" s="177" t="s">
        <v>98</v>
      </c>
      <c r="F45" s="423"/>
      <c r="G45" s="424"/>
      <c r="H45" s="424"/>
      <c r="I45" s="424"/>
      <c r="J45" s="425"/>
      <c r="K45" s="180"/>
      <c r="L45" s="454"/>
      <c r="M45" s="455"/>
      <c r="N45" s="456"/>
      <c r="O45" s="88"/>
    </row>
    <row r="46" spans="2:30" ht="43.9" customHeight="1">
      <c r="B46" s="89"/>
      <c r="C46" s="174"/>
      <c r="D46" s="174"/>
      <c r="E46" s="177"/>
      <c r="F46" s="416" t="s">
        <v>154</v>
      </c>
      <c r="G46" s="416"/>
      <c r="H46" s="416"/>
      <c r="I46" s="416"/>
      <c r="J46" s="416"/>
      <c r="K46" s="168"/>
      <c r="L46" s="135"/>
      <c r="M46" s="135"/>
      <c r="N46" s="135"/>
      <c r="O46" s="88"/>
    </row>
    <row r="47" spans="2:30" ht="19.899999999999999" customHeight="1" thickBot="1">
      <c r="B47" s="89"/>
      <c r="C47" s="174"/>
      <c r="D47" s="174"/>
      <c r="E47" s="170"/>
      <c r="F47" s="136"/>
      <c r="G47" s="136"/>
      <c r="H47" s="136"/>
      <c r="I47" s="136"/>
      <c r="J47" s="136"/>
      <c r="K47" s="136"/>
      <c r="L47" s="136"/>
      <c r="M47" s="136"/>
      <c r="N47" s="136"/>
      <c r="O47" s="88"/>
    </row>
    <row r="48" spans="2:30" ht="19.899999999999999" customHeight="1" thickBot="1">
      <c r="B48" s="89" t="s">
        <v>104</v>
      </c>
      <c r="C48" s="265" t="s">
        <v>105</v>
      </c>
      <c r="D48" s="174"/>
      <c r="E48" s="170"/>
      <c r="F48" s="90">
        <f>+'Calcul Dommage'!F52</f>
        <v>0</v>
      </c>
      <c r="G48" s="90">
        <f>+'Calcul Dommage'!G52</f>
        <v>0</v>
      </c>
      <c r="H48" s="90">
        <f>+'Calcul Dommage'!H52</f>
        <v>0</v>
      </c>
      <c r="I48" s="90">
        <f>+'Calcul Dommage'!I52</f>
        <v>0</v>
      </c>
      <c r="J48" s="91">
        <f>SUM(F48:I48)</f>
        <v>0</v>
      </c>
      <c r="K48" s="136"/>
      <c r="L48" s="176" t="s">
        <v>208</v>
      </c>
      <c r="M48" s="136"/>
      <c r="N48" s="136"/>
      <c r="O48" s="88"/>
    </row>
    <row r="49" spans="2:15" ht="6.75" customHeight="1">
      <c r="B49" s="89"/>
      <c r="C49" s="174"/>
      <c r="D49" s="174"/>
      <c r="E49" s="170"/>
      <c r="F49" s="136"/>
      <c r="G49" s="136"/>
      <c r="H49" s="136"/>
      <c r="I49" s="136"/>
      <c r="J49" s="106"/>
      <c r="K49" s="136"/>
      <c r="L49" s="136"/>
      <c r="M49" s="136"/>
      <c r="N49" s="136"/>
      <c r="O49" s="88"/>
    </row>
    <row r="50" spans="2:15" ht="30" customHeight="1">
      <c r="B50" s="89"/>
      <c r="C50" s="174"/>
      <c r="D50" s="174"/>
      <c r="E50" s="177" t="s">
        <v>98</v>
      </c>
      <c r="F50" s="423"/>
      <c r="G50" s="424"/>
      <c r="H50" s="424"/>
      <c r="I50" s="424"/>
      <c r="J50" s="425"/>
      <c r="K50" s="180"/>
      <c r="L50" s="454"/>
      <c r="M50" s="455"/>
      <c r="N50" s="456"/>
      <c r="O50" s="88"/>
    </row>
    <row r="51" spans="2:15" ht="42.6" customHeight="1">
      <c r="B51" s="89"/>
      <c r="C51" s="174"/>
      <c r="D51" s="174"/>
      <c r="E51" s="177"/>
      <c r="F51" s="416" t="s">
        <v>225</v>
      </c>
      <c r="G51" s="416"/>
      <c r="H51" s="416"/>
      <c r="I51" s="416"/>
      <c r="J51" s="416"/>
      <c r="K51" s="168"/>
      <c r="L51" s="135"/>
      <c r="M51" s="135"/>
      <c r="N51" s="135"/>
      <c r="O51" s="88"/>
    </row>
    <row r="52" spans="2:15" ht="19.899999999999999" customHeight="1" thickBot="1">
      <c r="B52" s="89"/>
      <c r="C52" s="174"/>
      <c r="D52" s="174"/>
      <c r="E52" s="170"/>
      <c r="F52" s="136"/>
      <c r="G52" s="136"/>
      <c r="H52" s="136"/>
      <c r="I52" s="136"/>
      <c r="J52" s="136"/>
      <c r="K52" s="136"/>
      <c r="L52" s="136"/>
      <c r="M52" s="136"/>
      <c r="N52" s="136"/>
      <c r="O52" s="88"/>
    </row>
    <row r="53" spans="2:15" ht="19.899999999999999" customHeight="1" thickBot="1">
      <c r="B53" s="89" t="s">
        <v>106</v>
      </c>
      <c r="C53" s="415" t="s">
        <v>269</v>
      </c>
      <c r="D53" s="174"/>
      <c r="E53" s="181"/>
      <c r="F53" s="90">
        <f>+'Calcul Dommage'!F57</f>
        <v>0</v>
      </c>
      <c r="G53" s="90">
        <f>+'Calcul Dommage'!G57</f>
        <v>0</v>
      </c>
      <c r="H53" s="90">
        <f>+'Calcul Dommage'!H57</f>
        <v>0</v>
      </c>
      <c r="I53" s="90">
        <f>+'Calcul Dommage'!I57</f>
        <v>0</v>
      </c>
      <c r="J53" s="91">
        <f>SUM(F53:I53)</f>
        <v>0</v>
      </c>
      <c r="K53" s="136"/>
      <c r="L53" s="176" t="s">
        <v>208</v>
      </c>
      <c r="M53" s="136"/>
      <c r="N53" s="136"/>
      <c r="O53" s="88"/>
    </row>
    <row r="54" spans="2:15" ht="6.75" customHeight="1">
      <c r="B54" s="89"/>
      <c r="C54" s="415"/>
      <c r="D54" s="174"/>
      <c r="E54" s="170"/>
      <c r="F54" s="136"/>
      <c r="G54" s="136"/>
      <c r="H54" s="136"/>
      <c r="I54" s="136"/>
      <c r="J54" s="106"/>
      <c r="K54" s="136"/>
      <c r="L54" s="136"/>
      <c r="M54" s="136"/>
      <c r="N54" s="136"/>
      <c r="O54" s="88"/>
    </row>
    <row r="55" spans="2:15" ht="30" customHeight="1">
      <c r="B55" s="89"/>
      <c r="C55" s="415"/>
      <c r="D55" s="174"/>
      <c r="E55" s="177" t="s">
        <v>98</v>
      </c>
      <c r="F55" s="423"/>
      <c r="G55" s="424"/>
      <c r="H55" s="424"/>
      <c r="I55" s="424"/>
      <c r="J55" s="425"/>
      <c r="K55" s="180"/>
      <c r="L55" s="454"/>
      <c r="M55" s="455"/>
      <c r="N55" s="456"/>
      <c r="O55" s="88"/>
    </row>
    <row r="56" spans="2:15" ht="30" customHeight="1">
      <c r="B56" s="89"/>
      <c r="C56" s="415"/>
      <c r="D56" s="174"/>
      <c r="E56" s="177"/>
      <c r="F56" s="416" t="s">
        <v>155</v>
      </c>
      <c r="G56" s="416"/>
      <c r="H56" s="416"/>
      <c r="I56" s="416"/>
      <c r="J56" s="416"/>
      <c r="K56" s="168"/>
      <c r="L56" s="135"/>
      <c r="M56" s="135"/>
      <c r="N56" s="135"/>
      <c r="O56" s="88"/>
    </row>
    <row r="57" spans="2:15" ht="19.899999999999999" customHeight="1" thickBot="1">
      <c r="B57" s="89"/>
      <c r="C57" s="174"/>
      <c r="D57" s="174"/>
      <c r="E57" s="170"/>
      <c r="F57" s="136"/>
      <c r="G57" s="136"/>
      <c r="H57" s="136"/>
      <c r="I57" s="136"/>
      <c r="J57" s="136"/>
      <c r="K57" s="136"/>
      <c r="L57" s="136"/>
      <c r="M57" s="136"/>
      <c r="N57" s="136"/>
      <c r="O57" s="88"/>
    </row>
    <row r="58" spans="2:15" ht="19.899999999999999" customHeight="1" thickBot="1">
      <c r="B58" s="89" t="s">
        <v>107</v>
      </c>
      <c r="C58" s="457" t="s">
        <v>340</v>
      </c>
      <c r="D58" s="458"/>
      <c r="E58" s="170"/>
      <c r="F58" s="90">
        <f>+'Calcul Dommage'!F62</f>
        <v>0</v>
      </c>
      <c r="G58" s="90">
        <f>+'Calcul Dommage'!G62</f>
        <v>0</v>
      </c>
      <c r="H58" s="90">
        <f>+'Calcul Dommage'!H62</f>
        <v>0</v>
      </c>
      <c r="I58" s="90">
        <f>+'Calcul Dommage'!I62</f>
        <v>0</v>
      </c>
      <c r="J58" s="91">
        <f>SUM(F58:I58)</f>
        <v>0</v>
      </c>
      <c r="K58" s="136"/>
      <c r="L58" s="176" t="s">
        <v>208</v>
      </c>
      <c r="M58" s="136"/>
      <c r="N58" s="136"/>
      <c r="O58" s="88"/>
    </row>
    <row r="59" spans="2:15" ht="6.75" customHeight="1">
      <c r="B59" s="89"/>
      <c r="C59" s="458"/>
      <c r="D59" s="458"/>
      <c r="E59" s="170"/>
      <c r="F59" s="136"/>
      <c r="G59" s="136"/>
      <c r="H59" s="136"/>
      <c r="I59" s="136"/>
      <c r="J59" s="106"/>
      <c r="K59" s="136"/>
      <c r="L59" s="136"/>
      <c r="M59" s="136"/>
      <c r="N59" s="136"/>
      <c r="O59" s="88"/>
    </row>
    <row r="60" spans="2:15" ht="30" customHeight="1">
      <c r="B60" s="89"/>
      <c r="C60" s="458"/>
      <c r="D60" s="458"/>
      <c r="E60" s="177" t="s">
        <v>98</v>
      </c>
      <c r="F60" s="423"/>
      <c r="G60" s="424"/>
      <c r="H60" s="424"/>
      <c r="I60" s="424"/>
      <c r="J60" s="425"/>
      <c r="K60" s="180"/>
      <c r="L60" s="454"/>
      <c r="M60" s="455"/>
      <c r="N60" s="456"/>
      <c r="O60" s="88"/>
    </row>
    <row r="61" spans="2:15" ht="45" customHeight="1">
      <c r="B61" s="89"/>
      <c r="C61" s="458"/>
      <c r="D61" s="458"/>
      <c r="E61" s="177"/>
      <c r="F61" s="416" t="s">
        <v>159</v>
      </c>
      <c r="G61" s="416"/>
      <c r="H61" s="416"/>
      <c r="I61" s="416"/>
      <c r="J61" s="416"/>
      <c r="K61" s="168"/>
      <c r="L61" s="135"/>
      <c r="M61" s="135"/>
      <c r="N61" s="135"/>
      <c r="O61" s="88"/>
    </row>
    <row r="62" spans="2:15" ht="13.9" customHeight="1" thickBot="1">
      <c r="B62" s="89"/>
      <c r="C62" s="174"/>
      <c r="D62" s="174"/>
      <c r="E62" s="170"/>
      <c r="F62" s="136"/>
      <c r="G62" s="136"/>
      <c r="H62" s="136"/>
      <c r="I62" s="136"/>
      <c r="J62" s="136"/>
      <c r="K62" s="136"/>
      <c r="L62" s="136"/>
      <c r="M62" s="136"/>
      <c r="N62" s="136"/>
      <c r="O62" s="88"/>
    </row>
    <row r="63" spans="2:15" ht="19.899999999999999" customHeight="1" thickBot="1">
      <c r="B63" s="92"/>
      <c r="C63" s="175"/>
      <c r="D63" s="175"/>
      <c r="E63" s="175"/>
      <c r="F63" s="91">
        <f t="shared" ref="F63:I63" si="0">SUM(F28,F33,F38,F43,F48,F53,F58)</f>
        <v>0</v>
      </c>
      <c r="G63" s="91">
        <f t="shared" si="0"/>
        <v>0</v>
      </c>
      <c r="H63" s="91">
        <f t="shared" si="0"/>
        <v>0</v>
      </c>
      <c r="I63" s="91">
        <f t="shared" si="0"/>
        <v>0</v>
      </c>
      <c r="J63" s="91">
        <f>SUM(F63:I63)</f>
        <v>0</v>
      </c>
      <c r="K63" s="136"/>
      <c r="L63" s="136"/>
      <c r="M63" s="136"/>
      <c r="N63" s="136"/>
      <c r="O63" s="88"/>
    </row>
    <row r="64" spans="2:15" ht="19.899999999999999" customHeight="1">
      <c r="B64" s="92"/>
      <c r="C64" s="175"/>
      <c r="D64" s="175"/>
      <c r="E64" s="175"/>
      <c r="F64" s="106"/>
      <c r="G64" s="106"/>
      <c r="H64" s="106"/>
      <c r="I64" s="106"/>
      <c r="J64" s="106"/>
      <c r="K64" s="136"/>
      <c r="L64" s="136"/>
      <c r="M64" s="136"/>
      <c r="N64" s="136"/>
      <c r="O64" s="88"/>
    </row>
    <row r="65" spans="2:15" ht="19.899999999999999" customHeight="1" thickBot="1">
      <c r="B65" s="93"/>
      <c r="C65" s="94"/>
      <c r="D65" s="94"/>
      <c r="E65" s="94"/>
      <c r="F65" s="95"/>
      <c r="G65" s="95"/>
      <c r="H65" s="95"/>
      <c r="I65" s="95"/>
      <c r="J65" s="95"/>
      <c r="K65" s="95"/>
      <c r="L65" s="95"/>
      <c r="M65" s="95"/>
      <c r="N65" s="95"/>
      <c r="O65" s="96"/>
    </row>
    <row r="66" spans="2:15" ht="19.899999999999999" customHeight="1" thickBot="1"/>
    <row r="67" spans="2:15" ht="15" customHeight="1">
      <c r="B67" s="417" t="s">
        <v>241</v>
      </c>
      <c r="C67" s="418"/>
      <c r="D67" s="418"/>
      <c r="E67" s="418"/>
      <c r="F67" s="418"/>
      <c r="G67" s="418"/>
      <c r="H67" s="418"/>
      <c r="I67" s="418"/>
      <c r="J67" s="418"/>
      <c r="K67" s="418"/>
      <c r="L67" s="418"/>
      <c r="M67" s="418"/>
      <c r="N67" s="418"/>
      <c r="O67" s="419"/>
    </row>
    <row r="68" spans="2:15" ht="15.75" customHeight="1" thickBot="1">
      <c r="B68" s="420"/>
      <c r="C68" s="421"/>
      <c r="D68" s="421"/>
      <c r="E68" s="421"/>
      <c r="F68" s="421"/>
      <c r="G68" s="421"/>
      <c r="H68" s="421"/>
      <c r="I68" s="421"/>
      <c r="J68" s="421"/>
      <c r="K68" s="421"/>
      <c r="L68" s="421"/>
      <c r="M68" s="421"/>
      <c r="N68" s="421"/>
      <c r="O68" s="422"/>
    </row>
    <row r="69" spans="2:15">
      <c r="B69" s="82"/>
      <c r="C69" s="83"/>
      <c r="D69" s="83"/>
      <c r="E69" s="83"/>
      <c r="F69" s="84"/>
      <c r="G69" s="85"/>
      <c r="H69" s="85"/>
      <c r="I69" s="85"/>
      <c r="J69" s="85"/>
      <c r="K69" s="85"/>
      <c r="L69" s="85"/>
      <c r="M69" s="85"/>
      <c r="N69" s="85"/>
      <c r="O69" s="86"/>
    </row>
    <row r="70" spans="2:15">
      <c r="B70" s="87"/>
      <c r="C70" s="170"/>
      <c r="D70" s="170"/>
      <c r="E70" s="170"/>
      <c r="F70" s="209"/>
      <c r="G70" s="209"/>
      <c r="H70" s="209" t="s">
        <v>383</v>
      </c>
      <c r="I70" s="210" t="s">
        <v>385</v>
      </c>
      <c r="J70" s="172" t="s">
        <v>95</v>
      </c>
      <c r="K70" s="136"/>
      <c r="L70" s="173"/>
      <c r="M70" s="136"/>
      <c r="N70" s="136"/>
      <c r="O70" s="88"/>
    </row>
    <row r="71" spans="2:15" ht="10.5" customHeight="1" thickBot="1">
      <c r="B71" s="87"/>
      <c r="C71" s="170"/>
      <c r="D71" s="170"/>
      <c r="E71" s="170"/>
      <c r="F71" s="136"/>
      <c r="G71" s="136"/>
      <c r="H71" s="136"/>
      <c r="I71" s="136"/>
      <c r="J71" s="136"/>
      <c r="K71" s="136"/>
      <c r="L71" s="136"/>
      <c r="M71" s="136"/>
      <c r="N71" s="136"/>
      <c r="O71" s="88"/>
    </row>
    <row r="72" spans="2:15" ht="19.899999999999999" customHeight="1" thickBot="1">
      <c r="B72" s="89" t="s">
        <v>108</v>
      </c>
      <c r="C72" s="415" t="s">
        <v>242</v>
      </c>
      <c r="D72" s="174"/>
      <c r="E72" s="175"/>
      <c r="F72" s="90"/>
      <c r="G72" s="90"/>
      <c r="H72" s="90">
        <f>+'Calcul Dommage'!H78</f>
        <v>0</v>
      </c>
      <c r="I72" s="90">
        <f>+'Calcul Dommage'!I78</f>
        <v>0</v>
      </c>
      <c r="J72" s="91">
        <f>SUM(F72:I72)</f>
        <v>0</v>
      </c>
      <c r="K72" s="136"/>
      <c r="L72" s="176" t="s">
        <v>208</v>
      </c>
      <c r="M72" s="136"/>
      <c r="N72" s="136"/>
      <c r="O72" s="88"/>
    </row>
    <row r="73" spans="2:15" ht="6.75" customHeight="1">
      <c r="B73" s="89"/>
      <c r="C73" s="415"/>
      <c r="D73" s="174"/>
      <c r="E73" s="175"/>
      <c r="F73" s="136"/>
      <c r="G73" s="136"/>
      <c r="H73" s="136"/>
      <c r="I73" s="136"/>
      <c r="J73" s="106"/>
      <c r="K73" s="136"/>
      <c r="L73" s="136"/>
      <c r="M73" s="136"/>
      <c r="N73" s="136"/>
      <c r="O73" s="88"/>
    </row>
    <row r="74" spans="2:15" ht="30" customHeight="1">
      <c r="B74" s="89"/>
      <c r="C74" s="415"/>
      <c r="D74" s="174"/>
      <c r="E74" s="177" t="s">
        <v>98</v>
      </c>
      <c r="F74" s="423"/>
      <c r="G74" s="424"/>
      <c r="H74" s="424"/>
      <c r="I74" s="424"/>
      <c r="J74" s="425"/>
      <c r="K74" s="180"/>
      <c r="L74" s="454"/>
      <c r="M74" s="455"/>
      <c r="N74" s="456"/>
      <c r="O74" s="88"/>
    </row>
    <row r="75" spans="2:15" ht="16.149999999999999" customHeight="1">
      <c r="B75" s="89"/>
      <c r="C75" s="174"/>
      <c r="D75" s="174"/>
      <c r="E75" s="177"/>
      <c r="F75" s="416" t="s">
        <v>158</v>
      </c>
      <c r="G75" s="416"/>
      <c r="H75" s="416"/>
      <c r="I75" s="416"/>
      <c r="J75" s="416"/>
      <c r="K75" s="168"/>
      <c r="L75" s="135"/>
      <c r="M75" s="135"/>
      <c r="N75" s="135"/>
      <c r="O75" s="88"/>
    </row>
    <row r="76" spans="2:15" ht="19.899999999999999" customHeight="1" thickBot="1">
      <c r="B76" s="89"/>
      <c r="C76" s="174"/>
      <c r="D76" s="174"/>
      <c r="E76" s="170"/>
      <c r="F76" s="136"/>
      <c r="G76" s="136"/>
      <c r="H76" s="136"/>
      <c r="I76" s="136"/>
      <c r="J76" s="136"/>
      <c r="K76" s="136"/>
      <c r="L76" s="136"/>
      <c r="M76" s="136"/>
      <c r="N76" s="136"/>
      <c r="O76" s="88"/>
    </row>
    <row r="77" spans="2:15" ht="19.899999999999999" customHeight="1" thickBot="1">
      <c r="B77" s="89" t="s">
        <v>109</v>
      </c>
      <c r="C77" s="415" t="s">
        <v>250</v>
      </c>
      <c r="D77" s="443"/>
      <c r="E77" s="175"/>
      <c r="F77" s="90">
        <f>+'Calcul Dommage'!F83</f>
        <v>0</v>
      </c>
      <c r="G77" s="90">
        <f>+'Calcul Dommage'!G83</f>
        <v>0</v>
      </c>
      <c r="H77" s="90">
        <f>+'Calcul Dommage'!H83</f>
        <v>0</v>
      </c>
      <c r="I77" s="90">
        <f>+'Calcul Dommage'!I83</f>
        <v>0</v>
      </c>
      <c r="J77" s="91">
        <f>SUM(F77:I77)</f>
        <v>0</v>
      </c>
      <c r="K77" s="136"/>
      <c r="L77" s="176" t="s">
        <v>208</v>
      </c>
      <c r="M77" s="136"/>
      <c r="N77" s="136"/>
      <c r="O77" s="88"/>
    </row>
    <row r="78" spans="2:15" ht="6.75" customHeight="1">
      <c r="B78" s="89"/>
      <c r="C78" s="415"/>
      <c r="D78" s="443"/>
      <c r="E78" s="175"/>
      <c r="F78" s="136"/>
      <c r="G78" s="136"/>
      <c r="H78" s="136"/>
      <c r="I78" s="136"/>
      <c r="J78" s="106"/>
      <c r="K78" s="136"/>
      <c r="L78" s="136"/>
      <c r="M78" s="136"/>
      <c r="N78" s="136"/>
      <c r="O78" s="88"/>
    </row>
    <row r="79" spans="2:15" ht="30" customHeight="1">
      <c r="B79" s="89"/>
      <c r="C79" s="415"/>
      <c r="D79" s="443"/>
      <c r="E79" s="177" t="s">
        <v>98</v>
      </c>
      <c r="F79" s="423"/>
      <c r="G79" s="424"/>
      <c r="H79" s="424"/>
      <c r="I79" s="424"/>
      <c r="J79" s="425"/>
      <c r="K79" s="180"/>
      <c r="L79" s="454"/>
      <c r="M79" s="455"/>
      <c r="N79" s="456"/>
      <c r="O79" s="88"/>
    </row>
    <row r="80" spans="2:15" ht="16.149999999999999" customHeight="1">
      <c r="B80" s="89"/>
      <c r="C80" s="443"/>
      <c r="D80" s="443"/>
      <c r="E80" s="177"/>
      <c r="F80" s="416" t="s">
        <v>161</v>
      </c>
      <c r="G80" s="416"/>
      <c r="H80" s="416"/>
      <c r="I80" s="416"/>
      <c r="J80" s="416"/>
      <c r="K80" s="168"/>
      <c r="L80" s="135"/>
      <c r="M80" s="135"/>
      <c r="N80" s="135"/>
      <c r="O80" s="88"/>
    </row>
    <row r="81" spans="2:15" ht="19.899999999999999" customHeight="1" thickBot="1">
      <c r="B81" s="89"/>
      <c r="C81" s="174"/>
      <c r="D81" s="174"/>
      <c r="E81" s="175"/>
      <c r="F81" s="136"/>
      <c r="G81" s="136"/>
      <c r="H81" s="136"/>
      <c r="I81" s="136"/>
      <c r="J81" s="136"/>
      <c r="K81" s="136"/>
      <c r="L81" s="136"/>
      <c r="M81" s="136"/>
      <c r="N81" s="136"/>
      <c r="O81" s="88"/>
    </row>
    <row r="82" spans="2:15" ht="19.899999999999999" customHeight="1" thickBot="1">
      <c r="B82" s="89" t="s">
        <v>110</v>
      </c>
      <c r="C82" s="415" t="s">
        <v>251</v>
      </c>
      <c r="D82" s="443"/>
      <c r="E82" s="175"/>
      <c r="F82" s="90">
        <f>+'Calcul Dommage'!F88</f>
        <v>0</v>
      </c>
      <c r="G82" s="90">
        <f>+'Calcul Dommage'!G88</f>
        <v>0</v>
      </c>
      <c r="H82" s="90">
        <f>+'Calcul Dommage'!H88</f>
        <v>0</v>
      </c>
      <c r="I82" s="90">
        <f>+'Calcul Dommage'!I88</f>
        <v>0</v>
      </c>
      <c r="J82" s="91">
        <f>SUM(F82:I82)</f>
        <v>0</v>
      </c>
      <c r="K82" s="136"/>
      <c r="L82" s="176" t="s">
        <v>208</v>
      </c>
      <c r="M82" s="136"/>
      <c r="N82" s="136"/>
      <c r="O82" s="88"/>
    </row>
    <row r="83" spans="2:15" ht="6.75" customHeight="1">
      <c r="B83" s="89"/>
      <c r="C83" s="415"/>
      <c r="D83" s="443"/>
      <c r="E83" s="175"/>
      <c r="F83" s="136"/>
      <c r="G83" s="136"/>
      <c r="H83" s="136"/>
      <c r="I83" s="136"/>
      <c r="J83" s="106"/>
      <c r="K83" s="136"/>
      <c r="L83" s="136"/>
      <c r="M83" s="136"/>
      <c r="N83" s="136"/>
      <c r="O83" s="88"/>
    </row>
    <row r="84" spans="2:15" ht="35.25" customHeight="1">
      <c r="B84" s="89"/>
      <c r="C84" s="415"/>
      <c r="D84" s="443"/>
      <c r="E84" s="177" t="s">
        <v>98</v>
      </c>
      <c r="F84" s="423"/>
      <c r="G84" s="424"/>
      <c r="H84" s="424"/>
      <c r="I84" s="424"/>
      <c r="J84" s="425"/>
      <c r="K84" s="180"/>
      <c r="L84" s="454"/>
      <c r="M84" s="455"/>
      <c r="N84" s="456"/>
      <c r="O84" s="88"/>
    </row>
    <row r="85" spans="2:15" ht="16.149999999999999" customHeight="1">
      <c r="B85" s="89"/>
      <c r="C85" s="174"/>
      <c r="D85" s="174"/>
      <c r="E85" s="177"/>
      <c r="F85" s="416" t="s">
        <v>160</v>
      </c>
      <c r="G85" s="416"/>
      <c r="H85" s="416"/>
      <c r="I85" s="416"/>
      <c r="J85" s="416"/>
      <c r="K85" s="168"/>
      <c r="L85" s="135"/>
      <c r="M85" s="135"/>
      <c r="N85" s="135"/>
      <c r="O85" s="88"/>
    </row>
    <row r="86" spans="2:15" ht="19.899999999999999" customHeight="1" thickBot="1">
      <c r="B86" s="89"/>
      <c r="C86" s="174"/>
      <c r="D86" s="174"/>
      <c r="E86" s="175"/>
      <c r="F86" s="136"/>
      <c r="G86" s="136"/>
      <c r="H86" s="136"/>
      <c r="I86" s="136"/>
      <c r="J86" s="136"/>
      <c r="K86" s="136"/>
      <c r="L86" s="136"/>
      <c r="M86" s="136"/>
      <c r="N86" s="136"/>
      <c r="O86" s="88"/>
    </row>
    <row r="87" spans="2:15" ht="19.899999999999999" customHeight="1" thickBot="1">
      <c r="B87" s="89" t="s">
        <v>111</v>
      </c>
      <c r="C87" s="415" t="s">
        <v>252</v>
      </c>
      <c r="D87" s="443"/>
      <c r="E87" s="175"/>
      <c r="F87" s="90">
        <f>+'Calcul Dommage'!F93</f>
        <v>0</v>
      </c>
      <c r="G87" s="90">
        <f>+'Calcul Dommage'!G93</f>
        <v>0</v>
      </c>
      <c r="H87" s="90">
        <f>+'Calcul Dommage'!H93</f>
        <v>0</v>
      </c>
      <c r="I87" s="90">
        <f>+'Calcul Dommage'!I93</f>
        <v>0</v>
      </c>
      <c r="J87" s="91">
        <f>SUM(F87:I87)</f>
        <v>0</v>
      </c>
      <c r="K87" s="136"/>
      <c r="L87" s="176" t="s">
        <v>208</v>
      </c>
      <c r="M87" s="136"/>
      <c r="N87" s="136"/>
      <c r="O87" s="88"/>
    </row>
    <row r="88" spans="2:15" ht="6.75" customHeight="1">
      <c r="B88" s="89"/>
      <c r="C88" s="415"/>
      <c r="D88" s="443"/>
      <c r="E88" s="175"/>
      <c r="F88" s="136"/>
      <c r="G88" s="136"/>
      <c r="H88" s="136"/>
      <c r="I88" s="136"/>
      <c r="J88" s="106"/>
      <c r="K88" s="136"/>
      <c r="L88" s="136"/>
      <c r="M88" s="136"/>
      <c r="N88" s="136"/>
      <c r="O88" s="88"/>
    </row>
    <row r="89" spans="2:15" ht="30" customHeight="1">
      <c r="B89" s="89"/>
      <c r="C89" s="415"/>
      <c r="D89" s="443"/>
      <c r="E89" s="177" t="s">
        <v>98</v>
      </c>
      <c r="F89" s="423"/>
      <c r="G89" s="424"/>
      <c r="H89" s="424"/>
      <c r="I89" s="424"/>
      <c r="J89" s="425"/>
      <c r="K89" s="180"/>
      <c r="L89" s="454"/>
      <c r="M89" s="455"/>
      <c r="N89" s="456"/>
      <c r="O89" s="88"/>
    </row>
    <row r="90" spans="2:15" ht="43.9" customHeight="1">
      <c r="B90" s="89"/>
      <c r="C90" s="415"/>
      <c r="D90" s="443"/>
      <c r="E90" s="177"/>
      <c r="F90" s="416" t="s">
        <v>209</v>
      </c>
      <c r="G90" s="416"/>
      <c r="H90" s="416"/>
      <c r="I90" s="416"/>
      <c r="J90" s="416"/>
      <c r="K90" s="168"/>
      <c r="L90" s="135"/>
      <c r="M90" s="135"/>
      <c r="N90" s="135"/>
      <c r="O90" s="88"/>
    </row>
    <row r="91" spans="2:15" ht="19.899999999999999" customHeight="1" thickBot="1">
      <c r="B91" s="89"/>
      <c r="C91" s="174"/>
      <c r="D91" s="174"/>
      <c r="E91" s="175"/>
      <c r="F91" s="136"/>
      <c r="G91" s="136"/>
      <c r="H91" s="136"/>
      <c r="I91" s="136"/>
      <c r="J91" s="136"/>
      <c r="K91" s="136"/>
      <c r="L91" s="136"/>
      <c r="M91" s="136"/>
      <c r="N91" s="136"/>
      <c r="O91" s="88"/>
    </row>
    <row r="92" spans="2:15" ht="19.899999999999999" customHeight="1" thickBot="1">
      <c r="B92" s="89" t="s">
        <v>112</v>
      </c>
      <c r="C92" s="415" t="s">
        <v>113</v>
      </c>
      <c r="D92" s="443"/>
      <c r="E92" s="175"/>
      <c r="F92" s="90">
        <f>+'Calcul Dommage'!F98</f>
        <v>0</v>
      </c>
      <c r="G92" s="90">
        <f>+'Calcul Dommage'!G98</f>
        <v>0</v>
      </c>
      <c r="H92" s="90">
        <f>+'Calcul Dommage'!H98</f>
        <v>0</v>
      </c>
      <c r="I92" s="90">
        <f>+'Calcul Dommage'!I98</f>
        <v>0</v>
      </c>
      <c r="J92" s="91">
        <f>SUM(F92:I92)</f>
        <v>0</v>
      </c>
      <c r="K92" s="136"/>
      <c r="L92" s="176" t="s">
        <v>208</v>
      </c>
      <c r="M92" s="136"/>
      <c r="N92" s="136"/>
      <c r="O92" s="88"/>
    </row>
    <row r="93" spans="2:15" ht="6.75" customHeight="1">
      <c r="B93" s="89"/>
      <c r="C93" s="415"/>
      <c r="D93" s="443"/>
      <c r="E93" s="175"/>
      <c r="F93" s="136"/>
      <c r="G93" s="136"/>
      <c r="H93" s="136"/>
      <c r="I93" s="136"/>
      <c r="J93" s="106"/>
      <c r="K93" s="136"/>
      <c r="L93" s="136"/>
      <c r="M93" s="136"/>
      <c r="N93" s="136"/>
      <c r="O93" s="88"/>
    </row>
    <row r="94" spans="2:15" ht="30" customHeight="1">
      <c r="B94" s="89"/>
      <c r="C94" s="415"/>
      <c r="D94" s="443"/>
      <c r="E94" s="177" t="s">
        <v>98</v>
      </c>
      <c r="F94" s="423"/>
      <c r="G94" s="424"/>
      <c r="H94" s="424"/>
      <c r="I94" s="424"/>
      <c r="J94" s="425"/>
      <c r="K94" s="180"/>
      <c r="L94" s="454"/>
      <c r="M94" s="455"/>
      <c r="N94" s="456"/>
      <c r="O94" s="88"/>
    </row>
    <row r="95" spans="2:15" ht="19.899999999999999" customHeight="1" thickBot="1">
      <c r="B95" s="89"/>
      <c r="C95" s="174"/>
      <c r="D95" s="174"/>
      <c r="E95" s="175"/>
      <c r="F95" s="136"/>
      <c r="G95" s="136"/>
      <c r="H95" s="136"/>
      <c r="I95" s="136"/>
      <c r="J95" s="136"/>
      <c r="K95" s="136"/>
      <c r="L95" s="136"/>
      <c r="M95" s="136"/>
      <c r="N95" s="136"/>
      <c r="O95" s="88"/>
    </row>
    <row r="96" spans="2:15" ht="19.899999999999999" customHeight="1" thickBot="1">
      <c r="B96" s="89" t="s">
        <v>114</v>
      </c>
      <c r="C96" s="415" t="s">
        <v>210</v>
      </c>
      <c r="D96" s="174"/>
      <c r="E96" s="183"/>
      <c r="F96" s="90">
        <f>+'Calcul Dommage'!F102</f>
        <v>0</v>
      </c>
      <c r="G96" s="90">
        <f>+'Calcul Dommage'!G102</f>
        <v>0</v>
      </c>
      <c r="H96" s="90">
        <f>+'Calcul Dommage'!H102</f>
        <v>0</v>
      </c>
      <c r="I96" s="90">
        <f>+'Calcul Dommage'!I102</f>
        <v>0</v>
      </c>
      <c r="J96" s="91">
        <f>SUM(F96:I96)</f>
        <v>0</v>
      </c>
      <c r="K96" s="136"/>
      <c r="L96" s="176" t="s">
        <v>208</v>
      </c>
      <c r="M96" s="136"/>
      <c r="N96" s="136"/>
      <c r="O96" s="88"/>
    </row>
    <row r="97" spans="2:27" ht="6.75" customHeight="1">
      <c r="B97" s="89"/>
      <c r="C97" s="415"/>
      <c r="D97" s="174"/>
      <c r="E97" s="175"/>
      <c r="F97" s="136"/>
      <c r="G97" s="136"/>
      <c r="H97" s="136"/>
      <c r="I97" s="136"/>
      <c r="J97" s="106"/>
      <c r="K97" s="136"/>
      <c r="L97" s="136"/>
      <c r="M97" s="136"/>
      <c r="N97" s="136"/>
      <c r="O97" s="88"/>
    </row>
    <row r="98" spans="2:27" ht="30" customHeight="1">
      <c r="B98" s="89"/>
      <c r="C98" s="415"/>
      <c r="D98" s="174"/>
      <c r="E98" s="177" t="s">
        <v>98</v>
      </c>
      <c r="F98" s="423"/>
      <c r="G98" s="424"/>
      <c r="H98" s="424"/>
      <c r="I98" s="424"/>
      <c r="J98" s="425"/>
      <c r="K98" s="184"/>
      <c r="L98" s="454"/>
      <c r="M98" s="455"/>
      <c r="N98" s="456"/>
      <c r="O98" s="88"/>
    </row>
    <row r="99" spans="2:27" ht="19.899999999999999" customHeight="1" thickBot="1">
      <c r="B99" s="89"/>
      <c r="C99" s="174"/>
      <c r="D99" s="174"/>
      <c r="E99" s="175"/>
      <c r="F99" s="136"/>
      <c r="G99" s="136"/>
      <c r="H99" s="136"/>
      <c r="I99" s="136"/>
      <c r="J99" s="136"/>
      <c r="K99" s="136"/>
      <c r="L99" s="136"/>
      <c r="M99" s="136"/>
      <c r="N99" s="136"/>
      <c r="O99" s="88"/>
    </row>
    <row r="100" spans="2:27" ht="19.899999999999999" customHeight="1" thickBot="1">
      <c r="B100" s="92"/>
      <c r="C100" s="175"/>
      <c r="D100" s="175"/>
      <c r="E100" s="175"/>
      <c r="F100" s="91">
        <f>SUM(F72,F77,F82,F87,F92,F96)</f>
        <v>0</v>
      </c>
      <c r="G100" s="91">
        <f t="shared" ref="G100:I100" si="1">SUM(G72,G77,G82,G87,G92,G96)</f>
        <v>0</v>
      </c>
      <c r="H100" s="91">
        <f t="shared" si="1"/>
        <v>0</v>
      </c>
      <c r="I100" s="91">
        <f t="shared" si="1"/>
        <v>0</v>
      </c>
      <c r="J100" s="91">
        <f>SUM(J72,J77,J82,J87,J92,J96)</f>
        <v>0</v>
      </c>
      <c r="K100" s="136"/>
      <c r="L100" s="136"/>
      <c r="M100" s="136"/>
      <c r="N100" s="136"/>
      <c r="O100" s="88"/>
    </row>
    <row r="101" spans="2:27" ht="19.899999999999999" customHeight="1">
      <c r="B101" s="92"/>
      <c r="C101" s="175"/>
      <c r="D101" s="175"/>
      <c r="E101" s="175"/>
      <c r="F101" s="106"/>
      <c r="G101" s="106"/>
      <c r="H101" s="106"/>
      <c r="I101" s="106"/>
      <c r="J101" s="106"/>
      <c r="K101" s="106"/>
      <c r="L101" s="106"/>
      <c r="M101" s="106"/>
      <c r="N101" s="106"/>
      <c r="O101" s="185"/>
      <c r="P101" s="106"/>
      <c r="Q101" s="106"/>
      <c r="R101" s="106"/>
      <c r="S101" s="106"/>
      <c r="T101" s="106"/>
      <c r="U101" s="106"/>
      <c r="V101" s="136"/>
      <c r="W101" s="136"/>
      <c r="X101" s="136"/>
      <c r="Y101" s="136"/>
      <c r="Z101" s="136"/>
    </row>
    <row r="102" spans="2:27" ht="19.899999999999999" customHeight="1" thickBot="1">
      <c r="B102" s="93"/>
      <c r="C102" s="94"/>
      <c r="D102" s="94"/>
      <c r="E102" s="94"/>
      <c r="F102" s="95"/>
      <c r="G102" s="95"/>
      <c r="H102" s="95"/>
      <c r="I102" s="95"/>
      <c r="J102" s="95"/>
      <c r="K102" s="95"/>
      <c r="L102" s="95"/>
      <c r="M102" s="95"/>
      <c r="N102" s="95"/>
      <c r="O102" s="96"/>
      <c r="P102" s="136"/>
      <c r="Q102" s="136"/>
      <c r="R102" s="136"/>
      <c r="S102" s="136"/>
      <c r="T102" s="136"/>
      <c r="U102" s="136"/>
      <c r="V102" s="136"/>
      <c r="W102" s="136"/>
      <c r="X102" s="136"/>
      <c r="Y102" s="136"/>
      <c r="Z102" s="136"/>
    </row>
    <row r="103" spans="2:27" ht="21.75" customHeight="1" thickBot="1">
      <c r="C103" s="97"/>
      <c r="D103" s="97"/>
      <c r="E103" s="97"/>
      <c r="F103" s="97"/>
      <c r="G103" s="97"/>
      <c r="H103" s="97"/>
      <c r="I103" s="97"/>
      <c r="J103" s="97"/>
    </row>
    <row r="104" spans="2:27" ht="31.15" customHeight="1" thickBot="1">
      <c r="B104" s="435" t="s">
        <v>122</v>
      </c>
      <c r="C104" s="436"/>
      <c r="D104" s="436"/>
      <c r="E104" s="436"/>
      <c r="F104" s="436"/>
      <c r="G104" s="436"/>
      <c r="H104" s="436"/>
      <c r="I104" s="436"/>
      <c r="J104" s="436"/>
      <c r="K104" s="436"/>
      <c r="L104" s="436"/>
      <c r="M104" s="436"/>
      <c r="N104" s="436"/>
      <c r="O104" s="436"/>
      <c r="P104" s="436"/>
      <c r="Q104" s="437"/>
      <c r="R104" s="186"/>
      <c r="S104" s="186"/>
      <c r="T104" s="186"/>
      <c r="U104" s="186"/>
      <c r="V104" s="186"/>
      <c r="W104" s="186"/>
      <c r="X104" s="186"/>
      <c r="Y104" s="186"/>
      <c r="Z104" s="186"/>
      <c r="AA104" s="136"/>
    </row>
    <row r="105" spans="2:27" ht="21.75" customHeight="1">
      <c r="B105" s="98"/>
      <c r="C105" s="85"/>
      <c r="D105" s="85"/>
      <c r="E105" s="85"/>
      <c r="F105" s="85"/>
      <c r="G105" s="85"/>
      <c r="H105" s="85"/>
      <c r="I105" s="85"/>
      <c r="J105" s="85"/>
      <c r="K105" s="85"/>
      <c r="L105" s="85"/>
      <c r="M105" s="85"/>
      <c r="N105" s="85"/>
      <c r="O105" s="85"/>
      <c r="P105" s="85"/>
      <c r="Q105" s="86"/>
      <c r="R105" s="136"/>
      <c r="S105" s="136"/>
      <c r="T105" s="136"/>
      <c r="U105" s="136"/>
      <c r="V105" s="136"/>
      <c r="W105" s="136"/>
      <c r="X105" s="136"/>
      <c r="Y105" s="136"/>
      <c r="Z105" s="136"/>
      <c r="AA105" s="136"/>
    </row>
    <row r="106" spans="2:27" ht="26.45" customHeight="1">
      <c r="B106" s="78"/>
      <c r="C106" s="136"/>
      <c r="D106" s="136"/>
      <c r="E106" s="136"/>
      <c r="F106" s="210"/>
      <c r="G106" s="210"/>
      <c r="H106" s="210" t="s">
        <v>383</v>
      </c>
      <c r="I106" s="210" t="s">
        <v>385</v>
      </c>
      <c r="J106" s="171"/>
      <c r="K106" s="171"/>
      <c r="L106" s="172" t="s">
        <v>95</v>
      </c>
      <c r="M106" s="136"/>
      <c r="N106" s="136"/>
      <c r="O106" s="136"/>
      <c r="P106" s="136"/>
      <c r="Q106" s="88"/>
      <c r="R106" s="136"/>
      <c r="S106" s="136"/>
      <c r="T106" s="136"/>
      <c r="U106" s="136"/>
      <c r="V106" s="136"/>
      <c r="W106" s="136"/>
      <c r="X106" s="136"/>
      <c r="Y106" s="136"/>
      <c r="Z106" s="136"/>
      <c r="AA106" s="136"/>
    </row>
    <row r="107" spans="2:27" ht="6.75" customHeight="1" thickBot="1">
      <c r="B107" s="78"/>
      <c r="C107" s="136"/>
      <c r="D107" s="136"/>
      <c r="E107" s="136"/>
      <c r="F107" s="136"/>
      <c r="G107" s="136"/>
      <c r="H107" s="136"/>
      <c r="I107" s="136"/>
      <c r="J107" s="136"/>
      <c r="K107" s="136"/>
      <c r="L107" s="136"/>
      <c r="M107" s="136"/>
      <c r="N107" s="136"/>
      <c r="O107" s="136"/>
      <c r="P107" s="136"/>
      <c r="Q107" s="88"/>
      <c r="R107" s="136"/>
      <c r="S107" s="136"/>
      <c r="T107" s="136"/>
      <c r="U107" s="136"/>
      <c r="V107" s="136"/>
      <c r="W107" s="136"/>
      <c r="X107" s="136"/>
      <c r="Y107" s="136"/>
      <c r="Z107" s="136"/>
      <c r="AA107" s="136"/>
    </row>
    <row r="108" spans="2:27" ht="30" customHeight="1" thickBot="1">
      <c r="B108" s="78"/>
      <c r="C108" s="136"/>
      <c r="D108" s="136"/>
      <c r="E108" s="136"/>
      <c r="F108" s="91">
        <f>F63-F100</f>
        <v>0</v>
      </c>
      <c r="G108" s="91">
        <f>G63-G100</f>
        <v>0</v>
      </c>
      <c r="H108" s="91">
        <f>H63-H100</f>
        <v>0</v>
      </c>
      <c r="I108" s="91">
        <f>I63-I100</f>
        <v>0</v>
      </c>
      <c r="J108" s="106"/>
      <c r="K108" s="106"/>
      <c r="L108" s="91">
        <f>ROUND((J63-J100),0)</f>
        <v>0</v>
      </c>
      <c r="M108" s="136"/>
      <c r="N108" s="187" t="str">
        <f>IF(L108&lt;0,"ATTENTION MONTANT NEGATIF !","")</f>
        <v/>
      </c>
      <c r="O108" s="136"/>
      <c r="P108" s="136"/>
      <c r="Q108" s="88"/>
      <c r="R108" s="136"/>
      <c r="S108" s="136"/>
      <c r="T108" s="136"/>
      <c r="U108" s="136"/>
      <c r="V108" s="136"/>
      <c r="W108" s="136"/>
      <c r="X108" s="136"/>
      <c r="Y108" s="136"/>
      <c r="Z108" s="136"/>
      <c r="AA108" s="136"/>
    </row>
    <row r="109" spans="2:27" ht="15.75" thickBot="1">
      <c r="B109" s="78"/>
      <c r="C109" s="136"/>
      <c r="D109" s="136"/>
      <c r="E109" s="136"/>
      <c r="F109" s="136"/>
      <c r="G109" s="136"/>
      <c r="H109" s="136"/>
      <c r="I109" s="136"/>
      <c r="J109" s="136"/>
      <c r="K109" s="136"/>
      <c r="L109" s="85"/>
      <c r="M109" s="136"/>
      <c r="N109" s="136"/>
      <c r="O109" s="136"/>
      <c r="P109" s="136"/>
      <c r="Q109" s="88"/>
      <c r="R109" s="136"/>
      <c r="S109" s="136"/>
      <c r="T109" s="136"/>
      <c r="U109" s="136"/>
      <c r="V109" s="136"/>
      <c r="W109" s="136"/>
      <c r="X109" s="136"/>
      <c r="Y109" s="136"/>
      <c r="Z109" s="136"/>
      <c r="AA109" s="136"/>
    </row>
    <row r="110" spans="2:27" ht="27" thickBot="1">
      <c r="B110" s="78"/>
      <c r="C110" s="188"/>
      <c r="D110" s="136"/>
      <c r="E110" s="136"/>
      <c r="F110" s="136"/>
      <c r="G110" s="136"/>
      <c r="H110" s="136"/>
      <c r="I110" s="136"/>
      <c r="J110" s="136"/>
      <c r="K110" s="189" t="s">
        <v>115</v>
      </c>
      <c r="L110" s="91">
        <f>IF(L108&gt;0,L108,0)</f>
        <v>0</v>
      </c>
      <c r="M110" s="136"/>
      <c r="N110" s="136"/>
      <c r="O110" s="136"/>
      <c r="P110" s="136"/>
      <c r="Q110" s="88"/>
      <c r="R110" s="136"/>
      <c r="S110" s="136"/>
      <c r="T110" s="136"/>
      <c r="U110" s="136"/>
      <c r="V110" s="136"/>
      <c r="W110" s="136"/>
      <c r="X110" s="136"/>
      <c r="Y110" s="136"/>
      <c r="Z110" s="136"/>
      <c r="AA110" s="136"/>
    </row>
    <row r="111" spans="2:27" ht="27" thickBot="1">
      <c r="B111" s="78"/>
      <c r="C111" s="190"/>
      <c r="D111" s="136"/>
      <c r="E111" s="136"/>
      <c r="F111" s="136"/>
      <c r="G111" s="136"/>
      <c r="H111" s="136"/>
      <c r="I111" s="136"/>
      <c r="J111" s="191"/>
      <c r="K111" s="191"/>
      <c r="L111" s="136"/>
      <c r="M111" s="136"/>
      <c r="N111" s="136"/>
      <c r="O111" s="136"/>
      <c r="P111" s="136"/>
      <c r="Q111" s="88"/>
      <c r="R111" s="136"/>
      <c r="S111" s="136"/>
      <c r="T111" s="136"/>
      <c r="U111" s="136"/>
      <c r="V111" s="136"/>
      <c r="W111" s="136"/>
      <c r="X111" s="136"/>
      <c r="Y111" s="136"/>
      <c r="Z111" s="136"/>
      <c r="AA111" s="136"/>
    </row>
    <row r="112" spans="2:27" ht="27" thickBot="1">
      <c r="B112" s="78"/>
      <c r="C112" s="190"/>
      <c r="D112" s="136"/>
      <c r="E112" s="136"/>
      <c r="F112" s="136"/>
      <c r="G112" s="173"/>
      <c r="H112" s="173"/>
      <c r="I112" s="136"/>
      <c r="J112" s="136"/>
      <c r="K112" s="189" t="s">
        <v>211</v>
      </c>
      <c r="L112" s="91">
        <f>ROUND((L110*0.8),0)</f>
        <v>0</v>
      </c>
      <c r="M112" s="136"/>
      <c r="N112" s="208"/>
      <c r="O112" s="136"/>
      <c r="P112" s="136"/>
      <c r="Q112" s="88"/>
      <c r="R112" s="136"/>
      <c r="S112" s="136"/>
      <c r="T112" s="136"/>
      <c r="U112" s="136"/>
      <c r="V112" s="136"/>
      <c r="W112" s="136"/>
      <c r="X112" s="136"/>
      <c r="Y112" s="136"/>
      <c r="Z112" s="136"/>
      <c r="AA112" s="136"/>
    </row>
    <row r="113" spans="2:27" ht="18.600000000000001" customHeight="1">
      <c r="B113" s="78"/>
      <c r="C113" s="190"/>
      <c r="D113" s="136"/>
      <c r="E113" s="136"/>
      <c r="F113" s="136"/>
      <c r="G113" s="173"/>
      <c r="H113" s="173"/>
      <c r="I113" s="136"/>
      <c r="J113" s="136"/>
      <c r="K113" s="189"/>
      <c r="L113" s="106"/>
      <c r="M113" s="136"/>
      <c r="N113" s="136"/>
      <c r="O113" s="136"/>
      <c r="P113" s="136"/>
      <c r="Q113" s="88"/>
      <c r="R113" s="136"/>
      <c r="S113" s="136"/>
      <c r="T113" s="136"/>
      <c r="U113" s="136"/>
      <c r="V113" s="136"/>
      <c r="W113" s="136"/>
      <c r="X113" s="136"/>
      <c r="Y113" s="136"/>
      <c r="Z113" s="136"/>
      <c r="AA113" s="136"/>
    </row>
    <row r="114" spans="2:27" ht="14.45" customHeight="1">
      <c r="B114" s="78"/>
      <c r="C114" s="182"/>
      <c r="D114" s="136"/>
      <c r="E114" s="136"/>
      <c r="F114" s="136"/>
      <c r="G114" s="173"/>
      <c r="H114" s="173"/>
      <c r="I114" s="136"/>
      <c r="J114" s="136"/>
      <c r="K114" s="189"/>
      <c r="L114" s="189"/>
      <c r="M114" s="189"/>
      <c r="N114" s="136"/>
      <c r="O114" s="136"/>
      <c r="P114" s="136"/>
      <c r="Q114" s="88"/>
      <c r="R114" s="136"/>
      <c r="S114" s="136"/>
      <c r="T114" s="136"/>
      <c r="U114" s="106"/>
      <c r="V114" s="136"/>
      <c r="W114" s="136"/>
      <c r="X114" s="136"/>
      <c r="Y114" s="136"/>
      <c r="Z114" s="136"/>
      <c r="AA114" s="136"/>
    </row>
    <row r="115" spans="2:27" ht="15.75" thickBot="1">
      <c r="B115" s="80"/>
      <c r="C115" s="95"/>
      <c r="D115" s="95"/>
      <c r="E115" s="95"/>
      <c r="F115" s="95"/>
      <c r="G115" s="95"/>
      <c r="H115" s="95"/>
      <c r="I115" s="95"/>
      <c r="J115" s="95"/>
      <c r="K115" s="95"/>
      <c r="L115" s="95"/>
      <c r="M115" s="95"/>
      <c r="N115" s="95"/>
      <c r="O115" s="95"/>
      <c r="P115" s="95"/>
      <c r="Q115" s="96"/>
      <c r="R115" s="136"/>
      <c r="S115" s="136"/>
      <c r="T115" s="136"/>
      <c r="U115" s="136"/>
      <c r="V115" s="136"/>
      <c r="W115" s="136"/>
      <c r="X115" s="136"/>
      <c r="Y115" s="136"/>
      <c r="Z115" s="136"/>
      <c r="AA115" s="136"/>
    </row>
    <row r="116" spans="2:27" ht="15.75" thickBot="1">
      <c r="R116" s="136"/>
      <c r="S116" s="136"/>
      <c r="T116" s="136"/>
      <c r="U116" s="136"/>
      <c r="V116" s="136"/>
      <c r="W116" s="136"/>
      <c r="X116" s="136"/>
      <c r="Y116" s="136"/>
      <c r="Z116" s="136"/>
      <c r="AA116" s="136"/>
    </row>
    <row r="117" spans="2:27" ht="31.15" customHeight="1" thickBot="1">
      <c r="B117" s="435" t="s">
        <v>116</v>
      </c>
      <c r="C117" s="436"/>
      <c r="D117" s="436"/>
      <c r="E117" s="436"/>
      <c r="F117" s="436"/>
      <c r="G117" s="436"/>
      <c r="H117" s="436"/>
      <c r="I117" s="436"/>
      <c r="J117" s="436"/>
      <c r="K117" s="436"/>
      <c r="L117" s="436"/>
      <c r="M117" s="436"/>
      <c r="N117" s="436"/>
      <c r="O117" s="436"/>
      <c r="P117" s="436"/>
      <c r="Q117" s="437"/>
    </row>
    <row r="118" spans="2:27">
      <c r="B118" s="426"/>
      <c r="C118" s="427"/>
      <c r="D118" s="427"/>
      <c r="E118" s="427"/>
      <c r="F118" s="427"/>
      <c r="G118" s="427"/>
      <c r="H118" s="427"/>
      <c r="I118" s="427"/>
      <c r="J118" s="427"/>
      <c r="K118" s="427"/>
      <c r="L118" s="427"/>
      <c r="M118" s="427"/>
      <c r="N118" s="427"/>
      <c r="O118" s="427"/>
      <c r="P118" s="427"/>
      <c r="Q118" s="428"/>
    </row>
    <row r="119" spans="2:27">
      <c r="B119" s="429"/>
      <c r="C119" s="430"/>
      <c r="D119" s="430"/>
      <c r="E119" s="430"/>
      <c r="F119" s="430"/>
      <c r="G119" s="430"/>
      <c r="H119" s="430"/>
      <c r="I119" s="430"/>
      <c r="J119" s="430"/>
      <c r="K119" s="430"/>
      <c r="L119" s="430"/>
      <c r="M119" s="430"/>
      <c r="N119" s="430"/>
      <c r="O119" s="430"/>
      <c r="P119" s="430"/>
      <c r="Q119" s="431"/>
    </row>
    <row r="120" spans="2:27">
      <c r="B120" s="429"/>
      <c r="C120" s="430"/>
      <c r="D120" s="430"/>
      <c r="E120" s="430"/>
      <c r="F120" s="430"/>
      <c r="G120" s="430"/>
      <c r="H120" s="430"/>
      <c r="I120" s="430"/>
      <c r="J120" s="430"/>
      <c r="K120" s="430"/>
      <c r="L120" s="430"/>
      <c r="M120" s="430"/>
      <c r="N120" s="430"/>
      <c r="O120" s="430"/>
      <c r="P120" s="430"/>
      <c r="Q120" s="431"/>
    </row>
    <row r="121" spans="2:27">
      <c r="B121" s="429"/>
      <c r="C121" s="430"/>
      <c r="D121" s="430"/>
      <c r="E121" s="430"/>
      <c r="F121" s="430"/>
      <c r="G121" s="430"/>
      <c r="H121" s="430"/>
      <c r="I121" s="430"/>
      <c r="J121" s="430"/>
      <c r="K121" s="430"/>
      <c r="L121" s="430"/>
      <c r="M121" s="430"/>
      <c r="N121" s="430"/>
      <c r="O121" s="430"/>
      <c r="P121" s="430"/>
      <c r="Q121" s="431"/>
    </row>
    <row r="122" spans="2:27">
      <c r="B122" s="429"/>
      <c r="C122" s="430"/>
      <c r="D122" s="430"/>
      <c r="E122" s="430"/>
      <c r="F122" s="430"/>
      <c r="G122" s="430"/>
      <c r="H122" s="430"/>
      <c r="I122" s="430"/>
      <c r="J122" s="430"/>
      <c r="K122" s="430"/>
      <c r="L122" s="430"/>
      <c r="M122" s="430"/>
      <c r="N122" s="430"/>
      <c r="O122" s="430"/>
      <c r="P122" s="430"/>
      <c r="Q122" s="431"/>
    </row>
    <row r="123" spans="2:27">
      <c r="B123" s="429"/>
      <c r="C123" s="430"/>
      <c r="D123" s="430"/>
      <c r="E123" s="430"/>
      <c r="F123" s="430"/>
      <c r="G123" s="430"/>
      <c r="H123" s="430"/>
      <c r="I123" s="430"/>
      <c r="J123" s="430"/>
      <c r="K123" s="430"/>
      <c r="L123" s="430"/>
      <c r="M123" s="430"/>
      <c r="N123" s="430"/>
      <c r="O123" s="430"/>
      <c r="P123" s="430"/>
      <c r="Q123" s="431"/>
    </row>
    <row r="124" spans="2:27">
      <c r="B124" s="429"/>
      <c r="C124" s="430"/>
      <c r="D124" s="430"/>
      <c r="E124" s="430"/>
      <c r="F124" s="430"/>
      <c r="G124" s="430"/>
      <c r="H124" s="430"/>
      <c r="I124" s="430"/>
      <c r="J124" s="430"/>
      <c r="K124" s="430"/>
      <c r="L124" s="430"/>
      <c r="M124" s="430"/>
      <c r="N124" s="430"/>
      <c r="O124" s="430"/>
      <c r="P124" s="430"/>
      <c r="Q124" s="431"/>
    </row>
    <row r="125" spans="2:27" ht="15.75" thickBot="1">
      <c r="B125" s="432"/>
      <c r="C125" s="433"/>
      <c r="D125" s="433"/>
      <c r="E125" s="433"/>
      <c r="F125" s="433"/>
      <c r="G125" s="433"/>
      <c r="H125" s="433"/>
      <c r="I125" s="433"/>
      <c r="J125" s="433"/>
      <c r="K125" s="433"/>
      <c r="L125" s="433"/>
      <c r="M125" s="433"/>
      <c r="N125" s="433"/>
      <c r="O125" s="433"/>
      <c r="P125" s="433"/>
      <c r="Q125" s="434"/>
    </row>
    <row r="126" spans="2:27" ht="15.75" thickBot="1"/>
    <row r="127" spans="2:27" ht="32.25" thickBot="1">
      <c r="B127" s="435" t="s">
        <v>146</v>
      </c>
      <c r="C127" s="436"/>
      <c r="D127" s="436"/>
      <c r="E127" s="436"/>
      <c r="F127" s="436"/>
      <c r="G127" s="436"/>
      <c r="H127" s="436"/>
      <c r="I127" s="436"/>
      <c r="J127" s="436"/>
      <c r="K127" s="436"/>
      <c r="L127" s="436"/>
      <c r="M127" s="436"/>
      <c r="N127" s="436"/>
      <c r="O127" s="436"/>
      <c r="P127" s="436"/>
      <c r="Q127" s="437"/>
    </row>
    <row r="128" spans="2:27">
      <c r="B128" s="98"/>
      <c r="C128" s="192"/>
      <c r="D128" s="193"/>
      <c r="E128" s="193"/>
      <c r="F128" s="193"/>
      <c r="G128" s="193"/>
      <c r="H128" s="193"/>
      <c r="I128" s="193"/>
      <c r="J128" s="193"/>
      <c r="K128" s="193"/>
      <c r="L128" s="193"/>
      <c r="M128" s="193"/>
      <c r="N128" s="193"/>
      <c r="O128" s="193"/>
      <c r="P128" s="193"/>
      <c r="Q128" s="194"/>
    </row>
    <row r="129" spans="2:17">
      <c r="B129" s="78"/>
      <c r="C129" s="141"/>
      <c r="D129" s="142"/>
      <c r="E129" s="227" t="s">
        <v>240</v>
      </c>
      <c r="F129" s="146"/>
      <c r="G129" s="146"/>
      <c r="H129" s="146"/>
      <c r="I129" s="142"/>
      <c r="J129" s="142"/>
      <c r="K129" s="142"/>
      <c r="L129" s="142"/>
      <c r="M129" s="142"/>
      <c r="N129" s="142"/>
      <c r="O129" s="142"/>
      <c r="P129" s="142"/>
      <c r="Q129" s="195"/>
    </row>
    <row r="130" spans="2:17" ht="6.75" customHeight="1">
      <c r="B130" s="78"/>
      <c r="C130" s="141"/>
      <c r="D130" s="142"/>
      <c r="E130" s="146"/>
      <c r="F130" s="146"/>
      <c r="G130" s="146"/>
      <c r="H130" s="146"/>
      <c r="I130" s="142"/>
      <c r="J130" s="142"/>
      <c r="K130" s="142"/>
      <c r="L130" s="142"/>
      <c r="M130" s="142"/>
      <c r="N130" s="142"/>
      <c r="O130" s="142"/>
      <c r="P130" s="142"/>
      <c r="Q130" s="195"/>
    </row>
    <row r="131" spans="2:17">
      <c r="B131" s="78"/>
      <c r="C131" s="141"/>
      <c r="D131" s="142"/>
      <c r="E131" s="146"/>
      <c r="F131" s="146"/>
      <c r="G131" s="146"/>
      <c r="H131" s="146"/>
      <c r="I131" s="142"/>
      <c r="J131" s="216">
        <v>2021</v>
      </c>
      <c r="K131" s="216">
        <v>2022</v>
      </c>
      <c r="L131" s="142"/>
      <c r="M131" s="142"/>
      <c r="N131" s="142"/>
      <c r="O131" s="142"/>
      <c r="P131" s="142"/>
      <c r="Q131" s="195"/>
    </row>
    <row r="132" spans="2:17">
      <c r="B132" s="78"/>
      <c r="C132" s="141"/>
      <c r="D132" s="142"/>
      <c r="E132" s="146"/>
      <c r="F132" s="146"/>
      <c r="G132" s="144" t="s">
        <v>147</v>
      </c>
      <c r="H132" s="146"/>
      <c r="I132" s="142"/>
      <c r="J132" s="143"/>
      <c r="K132" s="143"/>
      <c r="L132" s="142"/>
      <c r="M132" s="142"/>
      <c r="N132" s="142"/>
      <c r="O132" s="142"/>
      <c r="P132" s="142"/>
      <c r="Q132" s="195"/>
    </row>
    <row r="133" spans="2:17">
      <c r="B133" s="78"/>
      <c r="C133" s="141"/>
      <c r="D133" s="142"/>
      <c r="E133" s="146"/>
      <c r="F133" s="146"/>
      <c r="G133" s="147" t="s">
        <v>148</v>
      </c>
      <c r="H133" s="148"/>
      <c r="I133" s="142"/>
      <c r="J133" s="149">
        <f>Demande!L161</f>
        <v>0</v>
      </c>
      <c r="K133" s="219">
        <f>Demande!L162</f>
        <v>0</v>
      </c>
      <c r="L133" s="142"/>
      <c r="M133" s="142"/>
      <c r="N133" s="142"/>
      <c r="O133" s="142"/>
      <c r="P133" s="142"/>
      <c r="Q133" s="195"/>
    </row>
    <row r="134" spans="2:17">
      <c r="B134" s="78"/>
      <c r="C134" s="141"/>
      <c r="D134" s="142"/>
      <c r="E134" s="146"/>
      <c r="F134" s="146"/>
      <c r="G134" s="147" t="s">
        <v>143</v>
      </c>
      <c r="H134" s="148"/>
      <c r="I134" s="142"/>
      <c r="J134" s="149">
        <f>Demande!L165</f>
        <v>0</v>
      </c>
      <c r="K134" s="219">
        <f>Demande!L166</f>
        <v>0</v>
      </c>
      <c r="L134" s="142"/>
      <c r="M134" s="142"/>
      <c r="N134" s="142"/>
      <c r="O134" s="142"/>
      <c r="P134" s="142"/>
      <c r="Q134" s="195"/>
    </row>
    <row r="135" spans="2:17">
      <c r="B135" s="78"/>
      <c r="C135" s="141"/>
      <c r="D135" s="142"/>
      <c r="E135" s="146"/>
      <c r="F135" s="146"/>
      <c r="G135" s="147" t="s">
        <v>145</v>
      </c>
      <c r="H135" s="148"/>
      <c r="I135" s="142"/>
      <c r="J135" s="149">
        <f>Demande!G173</f>
        <v>0</v>
      </c>
      <c r="K135" s="219">
        <f>Demande!L174</f>
        <v>0</v>
      </c>
      <c r="L135" s="142"/>
      <c r="M135" s="142"/>
      <c r="N135" s="142"/>
      <c r="O135" s="142"/>
      <c r="P135" s="142"/>
      <c r="Q135" s="195"/>
    </row>
    <row r="136" spans="2:17">
      <c r="B136" s="78"/>
      <c r="C136" s="141"/>
      <c r="D136" s="142"/>
      <c r="E136" s="146"/>
      <c r="F136" s="146"/>
      <c r="G136" s="197" t="s">
        <v>212</v>
      </c>
      <c r="H136" s="148"/>
      <c r="I136" s="142"/>
      <c r="J136" s="149">
        <f>Demande!L181</f>
        <v>0</v>
      </c>
      <c r="K136" s="219">
        <f>Demande!L182</f>
        <v>0</v>
      </c>
      <c r="L136" s="142"/>
      <c r="M136" s="142"/>
      <c r="N136" s="142"/>
      <c r="O136" s="142"/>
      <c r="P136" s="142"/>
      <c r="Q136" s="195"/>
    </row>
    <row r="137" spans="2:17">
      <c r="B137" s="78"/>
      <c r="C137" s="141"/>
      <c r="D137" s="142"/>
      <c r="E137" s="146"/>
      <c r="F137" s="146"/>
      <c r="G137" s="147" t="s">
        <v>144</v>
      </c>
      <c r="H137" s="148"/>
      <c r="I137" s="142"/>
      <c r="J137" s="149">
        <f>Demande!L177</f>
        <v>0</v>
      </c>
      <c r="K137" s="219">
        <f>Demande!L178</f>
        <v>0</v>
      </c>
      <c r="L137" s="142"/>
      <c r="M137" s="142"/>
      <c r="N137" s="142"/>
      <c r="O137" s="142"/>
      <c r="P137" s="142"/>
      <c r="Q137" s="195"/>
    </row>
    <row r="138" spans="2:17">
      <c r="B138" s="78"/>
      <c r="C138" s="141"/>
      <c r="D138" s="142"/>
      <c r="E138" s="523" t="s">
        <v>213</v>
      </c>
      <c r="F138" s="524"/>
      <c r="G138" s="524"/>
      <c r="H138" s="148"/>
      <c r="I138" s="142"/>
      <c r="J138" s="149">
        <f>Demande!L185</f>
        <v>0</v>
      </c>
      <c r="K138" s="219">
        <f>Demande!L186</f>
        <v>0</v>
      </c>
      <c r="L138" s="142"/>
      <c r="M138" s="142"/>
      <c r="N138" s="142"/>
      <c r="O138" s="142"/>
      <c r="P138" s="142"/>
      <c r="Q138" s="195"/>
    </row>
    <row r="139" spans="2:17">
      <c r="B139" s="78"/>
      <c r="C139" s="141"/>
      <c r="D139" s="142"/>
      <c r="E139" s="525" t="s">
        <v>243</v>
      </c>
      <c r="F139" s="524"/>
      <c r="G139" s="524"/>
      <c r="H139" s="269">
        <f>Demande!D190</f>
        <v>0</v>
      </c>
      <c r="I139" s="270"/>
      <c r="J139" s="149">
        <f>Demande!L192</f>
        <v>0</v>
      </c>
      <c r="K139" s="149">
        <f>Demande!L193</f>
        <v>0</v>
      </c>
      <c r="L139" s="142"/>
      <c r="M139" s="142"/>
      <c r="N139" s="142"/>
      <c r="O139" s="142"/>
      <c r="P139" s="142"/>
      <c r="Q139" s="195"/>
    </row>
    <row r="140" spans="2:17">
      <c r="B140" s="78"/>
      <c r="C140" s="141"/>
      <c r="D140" s="142"/>
      <c r="E140" s="146"/>
      <c r="F140" s="146"/>
      <c r="G140" s="225" t="s">
        <v>244</v>
      </c>
      <c r="H140" s="271">
        <f>Demande!D197</f>
        <v>0</v>
      </c>
      <c r="I140" s="272"/>
      <c r="J140" s="149">
        <f>Demande!G199</f>
        <v>0</v>
      </c>
      <c r="K140" s="149">
        <f>Demande!G200</f>
        <v>0</v>
      </c>
      <c r="L140" s="142"/>
      <c r="M140" s="142"/>
      <c r="N140" s="142"/>
      <c r="O140" s="142"/>
      <c r="P140" s="142"/>
      <c r="Q140" s="195"/>
    </row>
    <row r="141" spans="2:17">
      <c r="B141" s="78"/>
      <c r="C141" s="141"/>
      <c r="D141" s="142"/>
      <c r="E141" s="146"/>
      <c r="F141" s="146"/>
      <c r="G141" s="144" t="s">
        <v>149</v>
      </c>
      <c r="H141" s="144"/>
      <c r="I141" s="142"/>
      <c r="J141" s="217">
        <f>SUM(J133:J140)</f>
        <v>0</v>
      </c>
      <c r="K141" s="218">
        <f>SUM(K133:K140)</f>
        <v>0</v>
      </c>
      <c r="L141" s="142"/>
      <c r="M141" s="142"/>
      <c r="N141" s="142"/>
      <c r="O141" s="142"/>
      <c r="P141" s="142"/>
      <c r="Q141" s="195"/>
    </row>
    <row r="142" spans="2:17" ht="6.75" customHeight="1">
      <c r="B142" s="89"/>
      <c r="C142" s="141"/>
      <c r="D142" s="174"/>
      <c r="E142" s="175"/>
      <c r="F142" s="136"/>
      <c r="G142" s="136"/>
      <c r="H142" s="136"/>
      <c r="I142" s="136"/>
      <c r="J142" s="106"/>
      <c r="K142" s="136"/>
      <c r="L142" s="136"/>
      <c r="M142" s="136"/>
      <c r="N142" s="136"/>
      <c r="O142" s="88"/>
    </row>
    <row r="143" spans="2:17">
      <c r="B143" s="78"/>
      <c r="C143" s="141"/>
      <c r="D143" s="142"/>
      <c r="E143" s="223"/>
      <c r="F143" s="142"/>
      <c r="G143" s="142"/>
      <c r="H143" s="142"/>
      <c r="I143" s="142"/>
      <c r="J143" s="142"/>
      <c r="K143" s="224"/>
      <c r="L143" s="142"/>
      <c r="M143" s="142"/>
      <c r="N143" s="142"/>
      <c r="O143" s="142"/>
      <c r="P143" s="142"/>
      <c r="Q143" s="195"/>
    </row>
    <row r="144" spans="2:17" ht="6.75" customHeight="1" thickBot="1">
      <c r="B144" s="80"/>
      <c r="C144" s="145"/>
      <c r="D144" s="145"/>
      <c r="E144" s="145"/>
      <c r="F144" s="145"/>
      <c r="G144" s="145"/>
      <c r="H144" s="145"/>
      <c r="I144" s="145"/>
      <c r="J144" s="145"/>
      <c r="K144" s="145"/>
      <c r="L144" s="145"/>
      <c r="M144" s="145"/>
      <c r="N144" s="145"/>
      <c r="O144" s="145"/>
      <c r="P144" s="145"/>
      <c r="Q144" s="196"/>
    </row>
    <row r="145" spans="3:21">
      <c r="C145" s="133"/>
      <c r="D145" s="134"/>
      <c r="E145" s="134"/>
      <c r="F145" s="134"/>
      <c r="G145" s="134"/>
      <c r="H145" s="134"/>
      <c r="I145" s="134"/>
      <c r="J145" s="134"/>
      <c r="K145" s="134"/>
      <c r="L145" s="134"/>
      <c r="M145" s="134"/>
      <c r="N145" s="134"/>
      <c r="O145" s="134"/>
      <c r="P145" s="134"/>
      <c r="Q145" s="134"/>
    </row>
    <row r="146" spans="3:21">
      <c r="C146" s="133"/>
      <c r="D146" s="134"/>
      <c r="E146" s="134"/>
      <c r="F146" s="134"/>
      <c r="G146" s="134"/>
      <c r="H146" s="134"/>
      <c r="I146" s="134"/>
      <c r="J146" s="134"/>
      <c r="K146" s="134"/>
      <c r="L146" s="134"/>
      <c r="M146" s="134"/>
      <c r="N146" s="134"/>
      <c r="O146" s="134"/>
      <c r="P146" s="134"/>
      <c r="Q146" s="134"/>
      <c r="R146" s="134"/>
      <c r="S146" s="134"/>
      <c r="T146" s="134"/>
      <c r="U146" s="133"/>
    </row>
    <row r="147" spans="3:21">
      <c r="C147" s="133"/>
      <c r="D147" s="133"/>
      <c r="E147" s="133"/>
      <c r="F147" s="133"/>
      <c r="G147" s="133"/>
      <c r="H147" s="133"/>
      <c r="I147" s="133"/>
      <c r="J147" s="133"/>
      <c r="K147" s="133"/>
      <c r="L147" s="133"/>
      <c r="M147" s="133"/>
      <c r="N147" s="133"/>
      <c r="O147" s="133"/>
      <c r="P147" s="133"/>
      <c r="Q147" s="133"/>
      <c r="R147" s="133"/>
      <c r="S147" s="133"/>
      <c r="T147" s="133"/>
      <c r="U147" s="133"/>
    </row>
    <row r="148" spans="3:21">
      <c r="C148" s="133"/>
      <c r="D148" s="133"/>
      <c r="E148" s="133"/>
      <c r="F148" s="133"/>
      <c r="G148" s="133"/>
      <c r="H148" s="133"/>
      <c r="I148" s="133"/>
      <c r="J148" s="133"/>
      <c r="K148" s="133"/>
      <c r="L148" s="133"/>
      <c r="M148" s="133"/>
      <c r="N148" s="133"/>
      <c r="O148" s="133"/>
      <c r="P148" s="133"/>
      <c r="Q148" s="133"/>
      <c r="R148" s="133"/>
      <c r="S148" s="133"/>
      <c r="T148" s="133"/>
      <c r="U148" s="133"/>
    </row>
  </sheetData>
  <sheetProtection selectLockedCells="1" pivotTables="0"/>
  <mergeCells count="64">
    <mergeCell ref="B127:Q127"/>
    <mergeCell ref="E138:G138"/>
    <mergeCell ref="E139:G139"/>
    <mergeCell ref="C96:C98"/>
    <mergeCell ref="F98:J98"/>
    <mergeCell ref="L98:N98"/>
    <mergeCell ref="B104:Q104"/>
    <mergeCell ref="B117:Q117"/>
    <mergeCell ref="B118:Q125"/>
    <mergeCell ref="C92:D94"/>
    <mergeCell ref="F94:J94"/>
    <mergeCell ref="L94:N94"/>
    <mergeCell ref="F75:J75"/>
    <mergeCell ref="C77:D80"/>
    <mergeCell ref="F79:J79"/>
    <mergeCell ref="L79:N79"/>
    <mergeCell ref="F80:J80"/>
    <mergeCell ref="C82:D84"/>
    <mergeCell ref="F84:J84"/>
    <mergeCell ref="L84:N84"/>
    <mergeCell ref="F85:J85"/>
    <mergeCell ref="C87:D90"/>
    <mergeCell ref="F89:J89"/>
    <mergeCell ref="L89:N89"/>
    <mergeCell ref="F90:J90"/>
    <mergeCell ref="F41:J41"/>
    <mergeCell ref="C72:C74"/>
    <mergeCell ref="F74:J74"/>
    <mergeCell ref="L74:N74"/>
    <mergeCell ref="F46:J46"/>
    <mergeCell ref="F50:J50"/>
    <mergeCell ref="L50:N50"/>
    <mergeCell ref="F51:J51"/>
    <mergeCell ref="C53:C56"/>
    <mergeCell ref="F55:J55"/>
    <mergeCell ref="L55:N55"/>
    <mergeCell ref="F56:J56"/>
    <mergeCell ref="F60:J60"/>
    <mergeCell ref="L60:N60"/>
    <mergeCell ref="F61:J61"/>
    <mergeCell ref="B67:O68"/>
    <mergeCell ref="F31:J31"/>
    <mergeCell ref="F35:J35"/>
    <mergeCell ref="L35:N35"/>
    <mergeCell ref="F36:J36"/>
    <mergeCell ref="C38:D40"/>
    <mergeCell ref="F40:J40"/>
    <mergeCell ref="L40:N40"/>
    <mergeCell ref="C58:D61"/>
    <mergeCell ref="B23:O24"/>
    <mergeCell ref="B11:J11"/>
    <mergeCell ref="C15:J15"/>
    <mergeCell ref="C17:J17"/>
    <mergeCell ref="C18:D18"/>
    <mergeCell ref="E18:F18"/>
    <mergeCell ref="C19:J19"/>
    <mergeCell ref="C20:J20"/>
    <mergeCell ref="C21:J21"/>
    <mergeCell ref="C43:C45"/>
    <mergeCell ref="F45:J45"/>
    <mergeCell ref="L45:N45"/>
    <mergeCell ref="C28:D28"/>
    <mergeCell ref="F30:J30"/>
    <mergeCell ref="L30:N30"/>
  </mergeCells>
  <conditionalFormatting sqref="N112">
    <cfRule type="expression" dxfId="0" priority="1">
      <formula>"$L$113&lt;0"</formula>
    </cfRule>
  </conditionalFormatting>
  <hyperlinks>
    <hyperlink ref="E18:F18" r:id="rId1" display="Certificat covid" xr:uid="{00000000-0004-0000-0500-000000000000}"/>
  </hyperlinks>
  <pageMargins left="0.70866141732283472" right="0.70866141732283472" top="0.74803149606299213" bottom="0.74803149606299213" header="0.31496062992125984" footer="0.31496062992125984"/>
  <pageSetup paperSize="8" scale="38"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D1"/>
  <sheetViews>
    <sheetView workbookViewId="0">
      <selection activeCell="F26" sqref="F26"/>
    </sheetView>
  </sheetViews>
  <sheetFormatPr baseColWidth="10" defaultRowHeight="12.75"/>
  <sheetData>
    <row r="1" spans="1:4">
      <c r="A1" t="s">
        <v>328</v>
      </c>
      <c r="D1" s="349">
        <f>+'Calcul Dommage'!J32</f>
        <v>0</v>
      </c>
    </row>
  </sheetData>
  <sheetProtection algorithmName="SHA-512" hashValue="8XlNMKjmnlH9iBEqyLxb2UPF+ey/ru8382VGfUf7cW8etMDlcuYBfIG+3X3k8sjQ3gucJSBA3P3VuEmSP4wxFA==" saltValue="Qvb6CwDw2reKsaB9LHpSOA=="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D1"/>
  <sheetViews>
    <sheetView workbookViewId="0">
      <selection activeCell="Q15" sqref="Q15"/>
    </sheetView>
  </sheetViews>
  <sheetFormatPr baseColWidth="10" defaultRowHeight="12.75"/>
  <sheetData>
    <row r="1" spans="1:4">
      <c r="A1" t="s">
        <v>328</v>
      </c>
      <c r="D1" s="348">
        <f>+'Calcul Dommage'!J37</f>
        <v>0</v>
      </c>
    </row>
  </sheetData>
  <sheetProtection algorithmName="SHA-512" hashValue="hU5K4BiOGHdvw7ILzi4TrQ5bTalnjdizY2TzO5fvmktMACcydsN3cqwbJWBr3sM8SN9HtwU/XPGVCaRy3JpIDA==" saltValue="gtoavI0rJiARlqQSAbS/2A=="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D1"/>
  <sheetViews>
    <sheetView workbookViewId="0">
      <selection activeCell="D2" sqref="D2"/>
    </sheetView>
  </sheetViews>
  <sheetFormatPr baseColWidth="10" defaultRowHeight="12.75"/>
  <sheetData>
    <row r="1" spans="1:4">
      <c r="A1" t="s">
        <v>328</v>
      </c>
      <c r="D1" s="348">
        <f>+'Calcul Dommage'!J42</f>
        <v>0</v>
      </c>
    </row>
  </sheetData>
  <sheetProtection algorithmName="SHA-512" hashValue="3pVZYUZXmT2CjpAIQov8Bzy1/1MNZ+qF0JefvRKLuJuZ6YOBEUGcYlBYbIueHZny/LaYJdIkJkn56RDcpm0htA==" saltValue="6gXDT37hL8RyXETqOc3h4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20</vt:i4>
      </vt:variant>
      <vt:variant>
        <vt:lpstr>Plages nommées</vt:lpstr>
      </vt:variant>
      <vt:variant>
        <vt:i4>5</vt:i4>
      </vt:variant>
    </vt:vector>
  </HeadingPairs>
  <TitlesOfParts>
    <vt:vector size="25" baseType="lpstr">
      <vt:lpstr>Marche à suivre</vt:lpstr>
      <vt:lpstr>Demande</vt:lpstr>
      <vt:lpstr>Calcul Dommage</vt:lpstr>
      <vt:lpstr>Attestation</vt:lpstr>
      <vt:lpstr>IPFE</vt:lpstr>
      <vt:lpstr>Calcul Dommage_BER</vt:lpstr>
      <vt:lpstr>réco_A</vt:lpstr>
      <vt:lpstr>réco_B</vt:lpstr>
      <vt:lpstr>réco_C</vt:lpstr>
      <vt:lpstr>réco_D</vt:lpstr>
      <vt:lpstr>réco_E</vt:lpstr>
      <vt:lpstr>réco_F</vt:lpstr>
      <vt:lpstr>réco_G</vt:lpstr>
      <vt:lpstr>réco_H</vt:lpstr>
      <vt:lpstr>réco_I</vt:lpstr>
      <vt:lpstr>réco_J</vt:lpstr>
      <vt:lpstr>réco_K</vt:lpstr>
      <vt:lpstr>réco_L</vt:lpstr>
      <vt:lpstr>réco_M</vt:lpstr>
      <vt:lpstr>Data_IPFE</vt:lpstr>
      <vt:lpstr>Attestation!Zone_d_impression</vt:lpstr>
      <vt:lpstr>'Calcul Dommage'!Zone_d_impression</vt:lpstr>
      <vt:lpstr>'Calcul Dommage_BER'!Zone_d_impression</vt:lpstr>
      <vt:lpstr>Demande!Zone_d_impression</vt:lpstr>
      <vt:lpstr>'Marche à suivre'!Zone_d_impression</vt:lpstr>
    </vt:vector>
  </TitlesOfParts>
  <Company>Investintech.com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A2E_Engine</dc:creator>
  <cp:lastModifiedBy>Olivier Ayadi | BERNEY ASSOCIES</cp:lastModifiedBy>
  <cp:lastPrinted>2021-07-28T13:24:06Z</cp:lastPrinted>
  <dcterms:created xsi:type="dcterms:W3CDTF">2020-04-19T11:15:14Z</dcterms:created>
  <dcterms:modified xsi:type="dcterms:W3CDTF">2022-07-04T15:12:57Z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877865471</vt:i4>
  </property>
  <property fmtid="{D5CDD505-2E9C-101B-9397-08002B2CF9AE}" pid="3" name="_NewReviewCycle">
    <vt:lpwstr/>
  </property>
  <property fmtid="{D5CDD505-2E9C-101B-9397-08002B2CF9AE}" pid="4" name="_EmailSubject">
    <vt:lpwstr>Formulaires IPF Guichet 2 - 2022</vt:lpwstr>
  </property>
  <property fmtid="{D5CDD505-2E9C-101B-9397-08002B2CF9AE}" pid="5" name="_AuthorEmail">
    <vt:lpwstr>marie.hippenmeyer@etat.ge.ch</vt:lpwstr>
  </property>
  <property fmtid="{D5CDD505-2E9C-101B-9397-08002B2CF9AE}" pid="6" name="_AuthorEmailDisplayName">
    <vt:lpwstr>Hippenmeyer Marie (DCS)</vt:lpwstr>
  </property>
  <property fmtid="{D5CDD505-2E9C-101B-9397-08002B2CF9AE}" pid="7" name="_PreviousAdHocReviewCycleID">
    <vt:i4>-1250455341</vt:i4>
  </property>
</Properties>
</file>