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UO3167\61_SPDE_GIE\06_Divers\METIER\FIA\Tableur\Recette\Mandataire\"/>
    </mc:Choice>
  </mc:AlternateContent>
  <workbookProtection workbookAlgorithmName="SHA-512" workbookHashValue="EgtiPdzcyc13qG8vv7GNHAinofhKziMvwI507EnspKiQMvXTrxJHwdldqU8dfbtOKzfYeWDCHy0QbVrhbEh7gQ==" workbookSaltValue="Wwq5Vv0X1sss1H4y0oIgUQ==" workbookSpinCount="100000" lockStructure="1"/>
  <bookViews>
    <workbookView xWindow="360" yWindow="690" windowWidth="15600" windowHeight="11610" tabRatio="650"/>
  </bookViews>
  <sheets>
    <sheet name="0. Contexte" sheetId="23" r:id="rId1"/>
    <sheet name="1. Géométrie" sheetId="5" r:id="rId2"/>
    <sheet name="2. Fouille principale" sheetId="15" r:id="rId3"/>
    <sheet name="3. Services" sheetId="20" r:id="rId4"/>
    <sheet name="4. Plan financier - Décompte" sheetId="18" r:id="rId5"/>
    <sheet name="5. Synthèse" sheetId="22" r:id="rId6"/>
    <sheet name="Listes" sheetId="19" state="hidden" r:id="rId7"/>
  </sheets>
  <definedNames>
    <definedName name="Autor">'0. Contexte'!$F$25</definedName>
    <definedName name="BIng">'0. Contexte'!$F$27</definedName>
    <definedName name="ConfigFouille">Listes!$B$5:$B$7</definedName>
    <definedName name="Contenu">Listes!$D$5:$D$9</definedName>
    <definedName name="D_S_2_08">'4. Plan financier - Décompte'!$C$42</definedName>
    <definedName name="D_S_2_09">'4. Plan financier - Décompte'!$C$45</definedName>
    <definedName name="D_S_2_10">'4. Plan financier - Décompte'!$C$46</definedName>
    <definedName name="D_S_2_11">'4. Plan financier - Décompte'!$C$47</definedName>
    <definedName name="D_S_2_12">'4. Plan financier - Décompte'!$C$48</definedName>
    <definedName name="D_S_2_13">'4. Plan financier - Décompte'!$C$49</definedName>
    <definedName name="D_S_2_14">'4. Plan financier - Décompte'!$C$50</definedName>
    <definedName name="D_S_2_15">'4. Plan financier - Décompte'!$C$51</definedName>
    <definedName name="D_S_2_16">'4. Plan financier - Décompte'!$C$54</definedName>
    <definedName name="D_S_2_17">'4. Plan financier - Décompte'!$C$55</definedName>
    <definedName name="D_S_2_18">'4. Plan financier - Décompte'!$C$56</definedName>
    <definedName name="D_S_2_19">'4. Plan financier - Décompte'!$C$57</definedName>
    <definedName name="D_S_2_20">'4. Plan financier - Décompte'!$C$58</definedName>
    <definedName name="D_S_2_21">'4. Plan financier - Décompte'!$C$59</definedName>
    <definedName name="D_S_2_22">'4. Plan financier - Décompte'!$C$60</definedName>
    <definedName name="D_S_2_23">'4. Plan financier - Décompte'!$C$63</definedName>
    <definedName name="D_S_2_24">'4. Plan financier - Décompte'!$C$64</definedName>
    <definedName name="D_S_2_25">'4. Plan financier - Décompte'!$C$65</definedName>
    <definedName name="D_S_2_26">'4. Plan financier - Décompte'!$C$66</definedName>
    <definedName name="D_S_2_27">'4. Plan financier - Décompte'!$C$67</definedName>
    <definedName name="D_S_2_28">'4. Plan financier - Décompte'!$C$68</definedName>
    <definedName name="D_S_2_29">'4. Plan financier - Décompte'!$C$69</definedName>
    <definedName name="D_S_2_30">'4. Plan financier - Décompte'!$C$70</definedName>
    <definedName name="D_S_2_31">'4. Plan financier - Décompte'!$C$71</definedName>
    <definedName name="D_S_2_32">'4. Plan financier - Décompte'!$C$72</definedName>
    <definedName name="D_S_2_33">'4. Plan financier - Décompte'!$C$73</definedName>
    <definedName name="D_S_2_34">'4. Plan financier - Décompte'!$C$74</definedName>
    <definedName name="D_S_2_35">'4. Plan financier - Décompte'!$C$75</definedName>
    <definedName name="D_S_2_36">'4. Plan financier - Décompte'!$C$76</definedName>
    <definedName name="D_S_2_37">'4. Plan financier - Décompte'!$C$77</definedName>
    <definedName name="D_S_3_01">'4. Plan financier - Décompte'!$C$84</definedName>
    <definedName name="D_S_3_02">'4. Plan financier - Décompte'!$C$85</definedName>
    <definedName name="D_S_3_03">'4. Plan financier - Décompte'!$C$86</definedName>
    <definedName name="D_S_3_04">'4. Plan financier - Décompte'!$C$89</definedName>
    <definedName name="D_S_3_05">'4. Plan financier - Décompte'!$C$90</definedName>
    <definedName name="D_S_3_06">'4. Plan financier - Décompte'!$C$91</definedName>
    <definedName name="D_S_3_07">'4. Plan financier - Décompte'!$C$94</definedName>
    <definedName name="D_S_3_08">'4. Plan financier - Décompte'!$C$95</definedName>
    <definedName name="D_S_3_09">'4. Plan financier - Décompte'!$C$96</definedName>
    <definedName name="D_S_3_10">'4. Plan financier - Décompte'!$C$99</definedName>
    <definedName name="D_S_3_11">'4. Plan financier - Décompte'!$C$100</definedName>
    <definedName name="D_S_3_12">'4. Plan financier - Décompte'!$C$101</definedName>
    <definedName name="D_S_3_13">'4. Plan financier - Décompte'!$C$104</definedName>
    <definedName name="D_S_3_14">'4. Plan financier - Décompte'!$C$105</definedName>
    <definedName name="D_S_3_15">'4. Plan financier - Décompte'!$C$106</definedName>
    <definedName name="D_S_3_16">'4. Plan financier - Décompte'!$C$107</definedName>
    <definedName name="D_S_3_17">'4. Plan financier - Décompte'!$C$108</definedName>
    <definedName name="D_S_3_18">'4. Plan financier - Décompte'!$C$111</definedName>
    <definedName name="D_S_3_19">'4. Plan financier - Décompte'!$C$112</definedName>
    <definedName name="D_S_3_20">'4. Plan financier - Décompte'!$C$113</definedName>
    <definedName name="D_S_3_21">'4. Plan financier - Décompte'!$C$114</definedName>
    <definedName name="D_S_3_22">'4. Plan financier - Décompte'!$C$115</definedName>
    <definedName name="DateDebCh">'0. Contexte'!$F$33</definedName>
    <definedName name="DateFinCh">'0. Contexte'!$F$35</definedName>
    <definedName name="DeptLigne1" localSheetId="1">'1. Géométrie'!$B$2</definedName>
    <definedName name="DescPlanif">'0. Contexte'!$F$41</definedName>
    <definedName name="DiametreCanalisation">Listes!$F$5:$F$25</definedName>
    <definedName name="DiametreChambre">Listes!$P$5:$P$9</definedName>
    <definedName name="Enrobes">Listes!$L$5:$L$9</definedName>
    <definedName name="EnrobServices">Listes!$AD$5:$AD$9</definedName>
    <definedName name="Entrep">'0. Contexte'!$F$29</definedName>
    <definedName name="F_P_2_01">'4. Plan financier - Décompte'!$P$35</definedName>
    <definedName name="F_P_2_02">'4. Plan financier - Décompte'!$P$36</definedName>
    <definedName name="F_P_2_03">'4. Plan financier - Décompte'!$P$37</definedName>
    <definedName name="F_P_2_04">'4. Plan financier - Décompte'!$P$38</definedName>
    <definedName name="F_P_2_05">'4. Plan financier - Décompte'!$P$39</definedName>
    <definedName name="F_P_2_06">'4. Plan financier - Décompte'!$P$40</definedName>
    <definedName name="F_P_2_07">'4. Plan financier - Décompte'!$P$41</definedName>
    <definedName name="F_P_2_08">'4. Plan financier - Décompte'!$P$42</definedName>
    <definedName name="F_P_2_09">'4. Plan financier - Décompte'!$P$45</definedName>
    <definedName name="F_P_2_10">'4. Plan financier - Décompte'!$P$46</definedName>
    <definedName name="F_P_2_11">'4. Plan financier - Décompte'!$P$47</definedName>
    <definedName name="F_P_2_12">'4. Plan financier - Décompte'!$P$48</definedName>
    <definedName name="F_P_2_13">'4. Plan financier - Décompte'!$P$49</definedName>
    <definedName name="F_P_2_14">'4. Plan financier - Décompte'!$P$50</definedName>
    <definedName name="F_P_2_15">'4. Plan financier - Décompte'!$P$51</definedName>
    <definedName name="F_P_2_16">'4. Plan financier - Décompte'!$P$54</definedName>
    <definedName name="F_P_2_17">'4. Plan financier - Décompte'!$P$55</definedName>
    <definedName name="F_P_2_18">'4. Plan financier - Décompte'!$P$56</definedName>
    <definedName name="F_P_2_19">'4. Plan financier - Décompte'!$P$57</definedName>
    <definedName name="F_P_2_20">'4. Plan financier - Décompte'!$P$58</definedName>
    <definedName name="F_P_2_21">'4. Plan financier - Décompte'!$P$59</definedName>
    <definedName name="F_P_2_22">'4. Plan financier - Décompte'!$P$60</definedName>
    <definedName name="F_P_2_23">'4. Plan financier - Décompte'!$P$63</definedName>
    <definedName name="F_P_2_24">'4. Plan financier - Décompte'!$P$64</definedName>
    <definedName name="F_P_2_25">'4. Plan financier - Décompte'!$P$65</definedName>
    <definedName name="F_P_2_26">'4. Plan financier - Décompte'!$P$66</definedName>
    <definedName name="F_P_2_27">'4. Plan financier - Décompte'!$P$67</definedName>
    <definedName name="F_P_2_28">'4. Plan financier - Décompte'!$P$68</definedName>
    <definedName name="F_P_2_29">'4. Plan financier - Décompte'!$P$69</definedName>
    <definedName name="F_P_2_30">'4. Plan financier - Décompte'!$P$70</definedName>
    <definedName name="F_P_2_31">'4. Plan financier - Décompte'!$P$71</definedName>
    <definedName name="F_P_2_32">'4. Plan financier - Décompte'!$P$72</definedName>
    <definedName name="F_P_2_33">'4. Plan financier - Décompte'!$P$73</definedName>
    <definedName name="F_P_2_34">'4. Plan financier - Décompte'!$P$74</definedName>
    <definedName name="F_P_2_35">'4. Plan financier - Décompte'!$P$75</definedName>
    <definedName name="F_P_2_36">'4. Plan financier - Décompte'!$P$76</definedName>
    <definedName name="F_P_2_37">'4. Plan financier - Décompte'!$P$77</definedName>
    <definedName name="F_P_3_01">'4. Plan financier - Décompte'!$P$84</definedName>
    <definedName name="F_P_3_02">'4. Plan financier - Décompte'!$P$85</definedName>
    <definedName name="F_P_3_03">'4. Plan financier - Décompte'!$P$86</definedName>
    <definedName name="F_P_3_04">'4. Plan financier - Décompte'!$P$89</definedName>
    <definedName name="F_P_3_05">'4. Plan financier - Décompte'!$P$90</definedName>
    <definedName name="F_P_3_06">'4. Plan financier - Décompte'!$P$91</definedName>
    <definedName name="F_P_3_07">'4. Plan financier - Décompte'!$P$94</definedName>
    <definedName name="F_P_3_08">'4. Plan financier - Décompte'!$P$95</definedName>
    <definedName name="F_P_3_09">'4. Plan financier - Décompte'!$P$96</definedName>
    <definedName name="F_P_3_10">'4. Plan financier - Décompte'!$P$99</definedName>
    <definedName name="F_P_3_11">'4. Plan financier - Décompte'!$P$100</definedName>
    <definedName name="F_P_3_12">'4. Plan financier - Décompte'!$P$101</definedName>
    <definedName name="F_P_3_13">'4. Plan financier - Décompte'!$P$104</definedName>
    <definedName name="F_P_3_14">'4. Plan financier - Décompte'!$P$105</definedName>
    <definedName name="F_P_3_15">'4. Plan financier - Décompte'!$P$106</definedName>
    <definedName name="F_P_3_16">'4. Plan financier - Décompte'!$P$107</definedName>
    <definedName name="F_P_3_17">'4. Plan financier - Décompte'!$P$108</definedName>
    <definedName name="F_P_3_18">'4. Plan financier - Décompte'!$P$111</definedName>
    <definedName name="F_P_3_19">'4. Plan financier - Décompte'!$P$112</definedName>
    <definedName name="F_P_3_20">'4. Plan financier - Décompte'!$P$113</definedName>
    <definedName name="F_P_3_21">'4. Plan financier - Décompte'!$P$114</definedName>
    <definedName name="F_P_3_22">'4. Plan financier - Décompte'!$P$115</definedName>
    <definedName name="F_S_0_01">'4. Plan financier - Décompte'!$F$10</definedName>
    <definedName name="F_S_0_02">'4. Plan financier - Décompte'!$F$11</definedName>
    <definedName name="F_S_1_01">'4. Plan financier - Décompte'!$F$17</definedName>
    <definedName name="F_S_1_02">'4. Plan financier - Décompte'!$F$18</definedName>
    <definedName name="F_S_1_03">'4. Plan financier - Décompte'!$F$19</definedName>
    <definedName name="F_S_1_04">'4. Plan financier - Décompte'!$F$20</definedName>
    <definedName name="F_S_1_05">'4. Plan financier - Décompte'!$F$21</definedName>
    <definedName name="F_S_1_06">'4. Plan financier - Décompte'!$F$22</definedName>
    <definedName name="F_S_1_07">'4. Plan financier - Décompte'!$F$23</definedName>
    <definedName name="F_S_1_08">'4. Plan financier - Décompte'!$F$24</definedName>
    <definedName name="F_S_1_09">'4. Plan financier - Décompte'!$F$25</definedName>
    <definedName name="F_S_2_01">'4. Plan financier - Décompte'!$F$35</definedName>
    <definedName name="F_S_2_02">'4. Plan financier - Décompte'!$F$36</definedName>
    <definedName name="F_S_2_03">'4. Plan financier - Décompte'!$F$37</definedName>
    <definedName name="F_S_2_04">'4. Plan financier - Décompte'!$F$38</definedName>
    <definedName name="F_S_2_05">'4. Plan financier - Décompte'!$F$39</definedName>
    <definedName name="F_S_2_06">'4. Plan financier - Décompte'!$F$40</definedName>
    <definedName name="F_S_2_07">'4. Plan financier - Décompte'!$F$41</definedName>
    <definedName name="F_S_2_08">'4. Plan financier - Décompte'!$F$42</definedName>
    <definedName name="F_S_2_09">'4. Plan financier - Décompte'!$F$45</definedName>
    <definedName name="F_S_2_10">'4. Plan financier - Décompte'!$F$46</definedName>
    <definedName name="F_S_2_11">'4. Plan financier - Décompte'!$F$47</definedName>
    <definedName name="F_S_2_12">'4. Plan financier - Décompte'!$F$48</definedName>
    <definedName name="F_S_2_13">'4. Plan financier - Décompte'!$F$49</definedName>
    <definedName name="F_S_2_14">'4. Plan financier - Décompte'!$F$50</definedName>
    <definedName name="F_S_2_15">'4. Plan financier - Décompte'!$F$51</definedName>
    <definedName name="F_S_2_16">'4. Plan financier - Décompte'!$F$54</definedName>
    <definedName name="F_S_2_17">'4. Plan financier - Décompte'!$F$55</definedName>
    <definedName name="F_S_2_18">'4. Plan financier - Décompte'!$F$56</definedName>
    <definedName name="F_S_2_19">'4. Plan financier - Décompte'!$F$57</definedName>
    <definedName name="F_S_2_20">'4. Plan financier - Décompte'!$F$58</definedName>
    <definedName name="F_S_2_21">'4. Plan financier - Décompte'!$F$59</definedName>
    <definedName name="F_S_2_22">'4. Plan financier - Décompte'!$F$60</definedName>
    <definedName name="F_S_2_23">'4. Plan financier - Décompte'!$F$63</definedName>
    <definedName name="F_S_2_24">'4. Plan financier - Décompte'!$F$64</definedName>
    <definedName name="F_S_2_25">'4. Plan financier - Décompte'!$F$65</definedName>
    <definedName name="F_S_2_26">'4. Plan financier - Décompte'!$F$66</definedName>
    <definedName name="F_S_2_27">'4. Plan financier - Décompte'!$F$67</definedName>
    <definedName name="F_S_2_28">'4. Plan financier - Décompte'!$F$68</definedName>
    <definedName name="F_S_2_29">'4. Plan financier - Décompte'!$F$69</definedName>
    <definedName name="F_S_2_30">'4. Plan financier - Décompte'!$F$70</definedName>
    <definedName name="F_S_2_31">'4. Plan financier - Décompte'!$F$71</definedName>
    <definedName name="F_S_2_32">'4. Plan financier - Décompte'!$F$72</definedName>
    <definedName name="F_S_2_33">'4. Plan financier - Décompte'!$F$73</definedName>
    <definedName name="F_S_2_34">'4. Plan financier - Décompte'!$F$74</definedName>
    <definedName name="F_S_2_35">'4. Plan financier - Décompte'!$F$75</definedName>
    <definedName name="F_S_2_36">'4. Plan financier - Décompte'!$F$76</definedName>
    <definedName name="F_S_2_37">'4. Plan financier - Décompte'!$F$77</definedName>
    <definedName name="F_S_3_01">'4. Plan financier - Décompte'!$F$84</definedName>
    <definedName name="F_S_3_02">'4. Plan financier - Décompte'!$F$85</definedName>
    <definedName name="F_S_3_03">'4. Plan financier - Décompte'!$F$86</definedName>
    <definedName name="F_S_3_04">'4. Plan financier - Décompte'!$F$89</definedName>
    <definedName name="F_S_3_05">'4. Plan financier - Décompte'!$F$90</definedName>
    <definedName name="F_S_3_06">'4. Plan financier - Décompte'!$F$91</definedName>
    <definedName name="F_S_3_07">'4. Plan financier - Décompte'!$F$94</definedName>
    <definedName name="F_S_3_08">'4. Plan financier - Décompte'!$F$95</definedName>
    <definedName name="F_S_3_09">'4. Plan financier - Décompte'!$F$96</definedName>
    <definedName name="F_S_3_10">'4. Plan financier - Décompte'!$F$99</definedName>
    <definedName name="F_S_3_11">'4. Plan financier - Décompte'!$F$100</definedName>
    <definedName name="F_S_3_12">'4. Plan financier - Décompte'!$F$101</definedName>
    <definedName name="F_S_3_13">'4. Plan financier - Décompte'!$F$104</definedName>
    <definedName name="F_S_3_14">'4. Plan financier - Décompte'!$F$105</definedName>
    <definedName name="F_S_3_15">'4. Plan financier - Décompte'!$F$106</definedName>
    <definedName name="F_S_3_16">'4. Plan financier - Décompte'!$F$107</definedName>
    <definedName name="F_S_3_17">'4. Plan financier - Décompte'!$F$108</definedName>
    <definedName name="F_S_3_18">'4. Plan financier - Décompte'!$F$111</definedName>
    <definedName name="F_S_3_19">'4. Plan financier - Décompte'!$F$112</definedName>
    <definedName name="F_S_3_20">'4. Plan financier - Décompte'!$F$113</definedName>
    <definedName name="F_S_3_21">'4. Plan financier - Décompte'!$F$114</definedName>
    <definedName name="F_S_3_22">'4. Plan financier - Décompte'!$F$115</definedName>
    <definedName name="FichierTypeFIA">'0. Contexte'!$G$2</definedName>
    <definedName name="GainesPolymerisees">Listes!$Z$5:$Z$18</definedName>
    <definedName name="GeometrieMandataire">'1. Géométrie'!$D$14:$S$53</definedName>
    <definedName name="_xlnm.Print_Titles" localSheetId="1">'1. Géométrie'!$1:$6</definedName>
    <definedName name="_xlnm.Print_Titles" localSheetId="2">'2. Fouille principale'!$1:$9</definedName>
    <definedName name="LCommune">Listes!$AJ$5:$AJ$52</definedName>
    <definedName name="LMilieuContexte">Listes!$AR$5:$AR$11</definedName>
    <definedName name="LStatut">Listes!$AN$5:$AN$9</definedName>
    <definedName name="LTypeTravaux">Listes!$AP$5:$AP$13</definedName>
    <definedName name="M_S_1_1_1_01">'2. Fouille principale'!$L$14</definedName>
    <definedName name="M_S_1_1_1_02">'2. Fouille principale'!$L$15</definedName>
    <definedName name="M_S_1_1_1_03">'2. Fouille principale'!$L$16</definedName>
    <definedName name="M_S_1_1_2_01">'2. Fouille principale'!$L$20</definedName>
    <definedName name="M_S_1_1_2_02">'2. Fouille principale'!$L$21</definedName>
    <definedName name="M_S_1_1_2_03">'2. Fouille principale'!$L$22</definedName>
    <definedName name="M_S_1_1_2_04">'2. Fouille principale'!$L$23</definedName>
    <definedName name="M_S_1_1_2_05">'2. Fouille principale'!$L$24</definedName>
    <definedName name="M_S_1_1_2_06">'2. Fouille principale'!$L$27</definedName>
    <definedName name="M_S_1_1_2_07">'2. Fouille principale'!$L$28</definedName>
    <definedName name="M_S_1_1_2_08">'2. Fouille principale'!$L$29</definedName>
    <definedName name="M_S_1_1_2_09">'2. Fouille principale'!$L$32</definedName>
    <definedName name="M_S_1_1_2_10">'2. Fouille principale'!$L$33</definedName>
    <definedName name="M_S_1_1_2_11">'2. Fouille principale'!$L$34</definedName>
    <definedName name="M_S_1_1_2_12">'2. Fouille principale'!$L$35</definedName>
    <definedName name="M_S_1_1_2_13">'2. Fouille principale'!$L$36</definedName>
    <definedName name="M_S_1_1_2_14">'2. Fouille principale'!$L$37</definedName>
    <definedName name="M_S_1_1_2_15">'2. Fouille principale'!$L$38</definedName>
    <definedName name="M_S_1_1_2_16">'2. Fouille principale'!$L$41</definedName>
    <definedName name="M_S_1_1_2_17">'2. Fouille principale'!$L$42</definedName>
    <definedName name="M_S_1_1_2_18">'2. Fouille principale'!$L$45</definedName>
    <definedName name="M_S_1_1_2_19">'2. Fouille principale'!$L$46</definedName>
    <definedName name="M_S_1_1_2_20">'2. Fouille principale'!$L$47</definedName>
    <definedName name="M_S_1_1_2_21">'2. Fouille principale'!$L$48</definedName>
    <definedName name="M_S_1_1_2_22">'2. Fouille principale'!$L$49</definedName>
    <definedName name="M_S_1_1_2_23">'2. Fouille principale'!$L$52</definedName>
    <definedName name="M_S_1_1_2_24">'2. Fouille principale'!$L$53</definedName>
    <definedName name="M_S_1_1_2_25">'2. Fouille principale'!$L$54</definedName>
    <definedName name="M_S_1_1_2_26">'2. Fouille principale'!$L$57</definedName>
    <definedName name="M_S_1_1_2_27">'2. Fouille principale'!$L$58</definedName>
    <definedName name="M_S_1_1_2_28">'2. Fouille principale'!$L$61</definedName>
    <definedName name="M_S_1_1_2_29">'2. Fouille principale'!$L$62</definedName>
    <definedName name="M_S_1_1_2_30">'2. Fouille principale'!$L$63</definedName>
    <definedName name="M_S_1_2_1_01">'2. Fouille principale'!$L$71</definedName>
    <definedName name="M_S_1_2_1_02">'2. Fouille principale'!$L$72</definedName>
    <definedName name="M_S_1_2_1_03">'2. Fouille principale'!$L$73</definedName>
    <definedName name="M_S_1_2_1_04">'2. Fouille principale'!$L$76</definedName>
    <definedName name="M_S_1_2_1_05">'2. Fouille principale'!$L$77</definedName>
    <definedName name="M_S_1_2_1_06">'2. Fouille principale'!$L$78</definedName>
    <definedName name="M_S_1_2_1_07">'2. Fouille principale'!$L$79</definedName>
    <definedName name="M_S_1_2_1_08">'2. Fouille principale'!$L$82</definedName>
    <definedName name="M_S_1_2_1_09">'2. Fouille principale'!$L$83</definedName>
    <definedName name="M_S_1_2_1_10">'2. Fouille principale'!$L$84</definedName>
    <definedName name="M_S_1_2_1_11">'2. Fouille principale'!$L$85</definedName>
    <definedName name="M_S_1_2_1_12">'2. Fouille principale'!$L$86</definedName>
    <definedName name="M_S_1_2_1_13">'2. Fouille principale'!$L$87</definedName>
    <definedName name="M_S_1_2_2_01">'2. Fouille principale'!$L$91</definedName>
    <definedName name="M_S_1_2_2_02">'2. Fouille principale'!$L$92</definedName>
    <definedName name="M_S_1_2_2_03">'2. Fouille principale'!$L$93</definedName>
    <definedName name="M_S_1_2_2_04">'2. Fouille principale'!$L$94</definedName>
    <definedName name="M_S_1_2_2_05">'2. Fouille principale'!$L$95</definedName>
    <definedName name="M_S_1_2_2_06">'2. Fouille principale'!$L$96</definedName>
    <definedName name="M_S_1_2_2_07">'2. Fouille principale'!$L$97</definedName>
    <definedName name="M_S_1_2_2_08">'2. Fouille principale'!$L$100</definedName>
    <definedName name="M_S_1_2_2_09">'2. Fouille principale'!$L$101</definedName>
    <definedName name="M_S_1_2_2_10">'2. Fouille principale'!$L$102</definedName>
    <definedName name="M_S_1_2_2_11">'2. Fouille principale'!$L$105</definedName>
    <definedName name="M_S_1_2_2_12">'2. Fouille principale'!$L$106</definedName>
    <definedName name="M_S_1_2_2_13">'2. Fouille principale'!$L$107</definedName>
    <definedName name="M_S_1_2_2_14">'2. Fouille principale'!$L$108</definedName>
    <definedName name="M_S_1_2_2_15">'2. Fouille principale'!$L$111</definedName>
    <definedName name="M_S_1_2_2_16">'2. Fouille principale'!$L$112</definedName>
    <definedName name="M_S_1_2_2_17">'2. Fouille principale'!$L$113</definedName>
    <definedName name="M_S_1_2_2_18">'2. Fouille principale'!$L$114</definedName>
    <definedName name="M_S_1_2_2_19">'2. Fouille principale'!$L$117</definedName>
    <definedName name="M_S_1_2_2_20">'2. Fouille principale'!$L$118</definedName>
    <definedName name="M_S_1_2_2_21">'2. Fouille principale'!$L$119</definedName>
    <definedName name="M_S_1_2_2_22">'2. Fouille principale'!$L$120</definedName>
    <definedName name="M_S_1_2_2_23">'2. Fouille principale'!$L$121</definedName>
    <definedName name="M_S_1_2_3_01">'2. Fouille principale'!$L$125</definedName>
    <definedName name="M_S_1_2_3_02">'2. Fouille principale'!$L$126</definedName>
    <definedName name="M_S_1_2_3_03">'2. Fouille principale'!$L$127</definedName>
    <definedName name="M_S_1_2_3_04">'2. Fouille principale'!$L$128</definedName>
    <definedName name="M_S_1_2_3_05">'2. Fouille principale'!$L$131</definedName>
    <definedName name="M_S_1_2_3_06">'2. Fouille principale'!$L$132</definedName>
    <definedName name="M_S_1_2_3_07">'2. Fouille principale'!$L$133</definedName>
    <definedName name="M_S_1_2_3_08">'2. Fouille principale'!$L$134</definedName>
    <definedName name="M_S_1_2_3_09">'2. Fouille principale'!$L$135</definedName>
    <definedName name="M_S_1_2_3_10">'2. Fouille principale'!$L$136</definedName>
    <definedName name="M_S_1_2_3_11">'2. Fouille principale'!$L$137</definedName>
    <definedName name="M_S_1_2_3_12">'2. Fouille principale'!$L$140</definedName>
    <definedName name="M_S_1_2_3_13">'2. Fouille principale'!$L$141</definedName>
    <definedName name="M_S_1_2_3_14">'2. Fouille principale'!$L$142</definedName>
    <definedName name="M_S_1_2_3_15">'2. Fouille principale'!$L$143</definedName>
    <definedName name="M_S_1_2_3_16">'2. Fouille principale'!$L$144</definedName>
    <definedName name="M_S_1_2_3_17">'2. Fouille principale'!$L$145</definedName>
    <definedName name="M_S_1_2_3_18">'2. Fouille principale'!$L$148</definedName>
    <definedName name="M_S_1_2_3_19">'2. Fouille principale'!$L$149</definedName>
    <definedName name="M_S_1_2_3_20">'2. Fouille principale'!$L$150</definedName>
    <definedName name="M_S_1_2_3_21">'2. Fouille principale'!$L$151</definedName>
    <definedName name="M_S_1_2_3_22">'2. Fouille principale'!$L$152</definedName>
    <definedName name="M_S_1_2_3_23">'2. Fouille principale'!$L$155</definedName>
    <definedName name="M_S_1_2_3_24">'2. Fouille principale'!$L$156</definedName>
    <definedName name="M_S_1_2_3_25">'2. Fouille principale'!$L$157</definedName>
    <definedName name="M_S_1_2_3_26">'2. Fouille principale'!$L$158</definedName>
    <definedName name="M_S_1_2_3_27">'2. Fouille principale'!$L$161</definedName>
    <definedName name="M_S_1_2_3_28">'2. Fouille principale'!$L$162</definedName>
    <definedName name="M_S_1_2_3_29">'2. Fouille principale'!$L$163</definedName>
    <definedName name="M_S_1_2_3_30">'2. Fouille principale'!$L$164</definedName>
    <definedName name="M_S_1_2_3_31">'2. Fouille principale'!$L$165</definedName>
    <definedName name="M_S_1_2_3_32">'2. Fouille principale'!$L$168</definedName>
    <definedName name="M_S_1_2_3_33">'2. Fouille principale'!$L$169</definedName>
    <definedName name="M_S_1_2_3_34">'2. Fouille principale'!$L$170</definedName>
    <definedName name="M_S_1_2_3_35">'2. Fouille principale'!$L$171</definedName>
    <definedName name="M_S_1_2_3_36">'2. Fouille principale'!$L$172</definedName>
    <definedName name="M_S_1_2_4_21">'2. Fouille principale'!$L$196</definedName>
    <definedName name="M_S_1_2_4_22">'2. Fouille principale'!$L$197</definedName>
    <definedName name="M_S_1_2_4_23">'2. Fouille principale'!$L$198</definedName>
    <definedName name="M_S_1_2_5_41">'2. Fouille principale'!$L$222</definedName>
    <definedName name="M_S_1_2_5_42">'2. Fouille principale'!$L$223</definedName>
    <definedName name="M_S_1_2_5_43">'2. Fouille principale'!$L$224</definedName>
    <definedName name="M_S_1_2_5_44">'2. Fouille principale'!$L$225</definedName>
    <definedName name="M_S_1_2_5_45">'2. Fouille principale'!$L$226</definedName>
    <definedName name="M_S_1_2_5_46">'2. Fouille principale'!$L$227</definedName>
    <definedName name="M_S_1_2_5_47">'2. Fouille principale'!$L$230</definedName>
    <definedName name="M_S_1_2_5_48">'2. Fouille principale'!$L$231</definedName>
    <definedName name="M_S_1_2_5_49">'2. Fouille principale'!$L$232</definedName>
    <definedName name="M_S_1_2_5_50">'2. Fouille principale'!$L$233</definedName>
    <definedName name="M_S_1_2_5_51">'2. Fouille principale'!$L$234</definedName>
    <definedName name="M_S_1_2_5_52">'2. Fouille principale'!$L$235</definedName>
    <definedName name="M_S_1_2_5_53">'2. Fouille principale'!$L$238</definedName>
    <definedName name="M_S_1_2_5_54">'2. Fouille principale'!$L$239</definedName>
    <definedName name="M_S_1_2_5_55">'2. Fouille principale'!$L$240</definedName>
    <definedName name="M_S_1_2_5_56">'2. Fouille principale'!$L$241</definedName>
    <definedName name="M_S_1_2_5_57">'2. Fouille principale'!$L$242</definedName>
    <definedName name="M_S_1_2_5_58">'2. Fouille principale'!$L$245</definedName>
    <definedName name="M_S_1_2_5_59">'2. Fouille principale'!$L$246</definedName>
    <definedName name="M_S_1_2_5_60">'2. Fouille principale'!$L$247</definedName>
    <definedName name="M_S_1_2_5_61">'2. Fouille principale'!$L$248</definedName>
    <definedName name="M_S_1_2_5_62">'2. Fouille principale'!$L$249</definedName>
    <definedName name="M_S_1_2_5_63">'2. Fouille principale'!$L$250</definedName>
    <definedName name="M_S_1_2_6_01">'2. Fouille principale'!$L$254</definedName>
    <definedName name="M_S_1_2_6_02">'2. Fouille principale'!$L$255</definedName>
    <definedName name="M_S_1_2_6_03">'2. Fouille principale'!$L$256</definedName>
    <definedName name="M_S_1_2_6_04">'2. Fouille principale'!$L$257</definedName>
    <definedName name="M_S_1_2_6_05">'2. Fouille principale'!$L$258</definedName>
    <definedName name="M_S_1_2_6_06">'2. Fouille principale'!$L$259</definedName>
    <definedName name="M_S_1_2_7_01">'2. Fouille principale'!$L$263</definedName>
    <definedName name="M_S_1_2_7_02">'2. Fouille principale'!$L$264</definedName>
    <definedName name="M_S_1_2_7_03">'2. Fouille principale'!$L$265</definedName>
    <definedName name="M_S_1_2_7_04">'2. Fouille principale'!$L$266</definedName>
    <definedName name="M_S_1_2_8_01">'2. Fouille principale'!$L$270</definedName>
    <definedName name="M_S_1_2_8_02">'2. Fouille principale'!$L$271</definedName>
    <definedName name="M_S_1_2_8_03">'2. Fouille principale'!$L$272</definedName>
    <definedName name="M_S_1_2_8_04">'2. Fouille principale'!$L$273</definedName>
    <definedName name="M_S_1_2_8_05">'2. Fouille principale'!$L$274</definedName>
    <definedName name="M_S_1_2_8_06">'2. Fouille principale'!$L$277</definedName>
    <definedName name="M_S_1_2_8_07">'2. Fouille principale'!$L$278</definedName>
    <definedName name="M_S_1_2_8_08">'2. Fouille principale'!$L$279</definedName>
    <definedName name="M_S_1_2_8_09">'2. Fouille principale'!$L$280</definedName>
    <definedName name="M_S_1_2_8_10">'2. Fouille principale'!$L$281</definedName>
    <definedName name="M_S_1_2_8_11">'2. Fouille principale'!$L$282</definedName>
    <definedName name="M_S_1_2_8_12">'2. Fouille principale'!$L$285</definedName>
    <definedName name="M_S_1_2_8_13">'2. Fouille principale'!$L$286</definedName>
    <definedName name="M_S_1_2_8_14">'2. Fouille principale'!$L$287</definedName>
    <definedName name="M_S_1_2_8_15">'2. Fouille principale'!$L$288</definedName>
    <definedName name="M_S_1_2_8_16">'2. Fouille principale'!$L$291</definedName>
    <definedName name="M_S_1_2_8_17">'2. Fouille principale'!$L$292</definedName>
    <definedName name="M_S_1_2_8_18">'2. Fouille principale'!$L$293</definedName>
    <definedName name="M_S_1_2_8_19">'2. Fouille principale'!$L$294</definedName>
    <definedName name="M_S_1_2_8_20">'2. Fouille principale'!$L$297</definedName>
    <definedName name="M_S_1_2_8_21">'2. Fouille principale'!$L$298</definedName>
    <definedName name="M_S_1_2_8_22">'2. Fouille principale'!$L$299</definedName>
    <definedName name="M_S_1_2_8_23">'2. Fouille principale'!$L$300</definedName>
    <definedName name="M_S_1_2_8_24">'2. Fouille principale'!$L$301</definedName>
    <definedName name="M_S_1_2_9_01">'2. Fouille principale'!$L$305</definedName>
    <definedName name="M_S_1_2_9_02">'2. Fouille principale'!$L$306</definedName>
    <definedName name="M_S_1_2_9_03">'2. Fouille principale'!$L$307</definedName>
    <definedName name="M_S_1_2_9_04">'2. Fouille principale'!$L$310</definedName>
    <definedName name="M_S_1_2_9_05">'2. Fouille principale'!$L$311</definedName>
    <definedName name="M_S_1_2_9_06">'2. Fouille principale'!$L$312</definedName>
    <definedName name="M_S_1_3_1_01">'2. Fouille principale'!$L$320</definedName>
    <definedName name="M_S_1_3_1_02">'2. Fouille principale'!$L$321</definedName>
    <definedName name="M_S_1_3_2_01">'2. Fouille principale'!$L$325</definedName>
    <definedName name="M_S_1_3_2_02">'2. Fouille principale'!$L$326</definedName>
    <definedName name="M_S_1_3_2_03">'2. Fouille principale'!$L$327</definedName>
    <definedName name="M_S_1_3_2_04">'2. Fouille principale'!$L$328</definedName>
    <definedName name="M_S_1_3_2_05">'2. Fouille principale'!$L$329</definedName>
    <definedName name="M_S_1_3_2_06">'2. Fouille principale'!$L$330</definedName>
    <definedName name="M_S_1_3_2_07">'2. Fouille principale'!$L$331</definedName>
    <definedName name="M_S_1_3_2_08">'2. Fouille principale'!$L$332</definedName>
    <definedName name="M_S_1_3_2_09">'2. Fouille principale'!$L$333</definedName>
    <definedName name="M_S_1_3_2_10">'2. Fouille principale'!$L$334</definedName>
    <definedName name="M_S_1_3_2_11">'2. Fouille principale'!$L$335</definedName>
    <definedName name="M_S_1_3_2_12">'2. Fouille principale'!$L$336</definedName>
    <definedName name="M_S_1_3_2_13">'2. Fouille principale'!$L$337</definedName>
    <definedName name="M_S_1_3_2_14">'2. Fouille principale'!$L$338</definedName>
    <definedName name="M_S_1_3_2_15">'2. Fouille principale'!$L$339</definedName>
    <definedName name="M_S_1_3_2_16">'2. Fouille principale'!$L$340</definedName>
    <definedName name="M_S_1_3_2_17">'2. Fouille principale'!$L$341</definedName>
    <definedName name="M_S_1_3_2_18">'2. Fouille principale'!$L$342</definedName>
    <definedName name="M_S_1_3_2_19">'2. Fouille principale'!$L$343</definedName>
    <definedName name="M_S_1_3_2_20">'2. Fouille principale'!$L$344</definedName>
    <definedName name="M_S_1_4_1_01">'2. Fouille principale'!$L$352</definedName>
    <definedName name="M_S_1_4_1_02">'2. Fouille principale'!$L$353</definedName>
    <definedName name="M_S_1_4_1_03">'2. Fouille principale'!$L$356</definedName>
    <definedName name="M_S_1_4_1_04">'2. Fouille principale'!$L$357</definedName>
    <definedName name="M_S_1_4_1_05">'2. Fouille principale'!$L$358</definedName>
    <definedName name="M_S_1_4_1_06">'2. Fouille principale'!$L$359</definedName>
    <definedName name="M_S_1_4_1_07">'2. Fouille principale'!$L$360</definedName>
    <definedName name="M_S_1_4_1_08">'2. Fouille principale'!$L$361</definedName>
    <definedName name="M_S_1_4_2_01">'2. Fouille principale'!$L$365</definedName>
    <definedName name="M_S_1_4_2_02">'2. Fouille principale'!$L$366</definedName>
    <definedName name="M_S_1_4_2_03">'2. Fouille principale'!$L$367</definedName>
    <definedName name="M_S_1_4_2_04">'2. Fouille principale'!$L$368</definedName>
    <definedName name="M_S_1_4_2_05">'2. Fouille principale'!$L$369</definedName>
    <definedName name="M_S_1_4_2_06">'2. Fouille principale'!$L$370</definedName>
    <definedName name="M_S_1_4_2_07">'2. Fouille principale'!$L$371</definedName>
    <definedName name="M_S_1_4_2_08">'2. Fouille principale'!$L$374</definedName>
    <definedName name="M_S_1_4_2_09">'2. Fouille principale'!$L$375</definedName>
    <definedName name="M_S_1_4_3_01">'2. Fouille principale'!$L$379</definedName>
    <definedName name="M_S_1_4_3_02">'2. Fouille principale'!$L$380</definedName>
    <definedName name="M_S_1_4_3_03">'2. Fouille principale'!$L$381</definedName>
    <definedName name="M_S_1_4_3_04">'2. Fouille principale'!$L$384</definedName>
    <definedName name="M_S_1_4_3_05">'2. Fouille principale'!$L$385</definedName>
    <definedName name="M_S_1_4_4_01">'2. Fouille principale'!$L$389</definedName>
    <definedName name="M_S_1_4_4_02">'2. Fouille principale'!$L$390</definedName>
    <definedName name="M_S_1_4_4_03">'2. Fouille principale'!$L$391</definedName>
    <definedName name="M_S_1_4_4_04">'2. Fouille principale'!$L$392</definedName>
    <definedName name="M_S_1_4_4_05">'2. Fouille principale'!$L$393</definedName>
    <definedName name="M_S_1_4_4_06">'2. Fouille principale'!$L$394</definedName>
    <definedName name="M_S_1_4_4_07">'2. Fouille principale'!$L$395</definedName>
    <definedName name="M_S_1_4_4_08">'2. Fouille principale'!$L$396</definedName>
    <definedName name="M_S_1_4_4_09">'2. Fouille principale'!$L$397</definedName>
    <definedName name="M_S_1_4_4_10">'2. Fouille principale'!$L$398</definedName>
    <definedName name="M_S_1_4_4_11">'2. Fouille principale'!$L$399</definedName>
    <definedName name="M_S_1_4_4_12">'2. Fouille principale'!$L$400</definedName>
    <definedName name="M_S_1_4_4_13">'2. Fouille principale'!$L$401</definedName>
    <definedName name="M_S_1_4_4_14">'2. Fouille principale'!$L$402</definedName>
    <definedName name="M_S_1_4_4_15">'2. Fouille principale'!$L$403</definedName>
    <definedName name="M_S_1_4_4_16">'2. Fouille principale'!$L$404</definedName>
    <definedName name="M_S_1_4_4_17">'2. Fouille principale'!$L$405</definedName>
    <definedName name="M_S_1_4_4_18">'2. Fouille principale'!$L$406</definedName>
    <definedName name="M_S_1_4_4_19">'2. Fouille principale'!$L$407</definedName>
    <definedName name="M_S_1_4_4_20">'2. Fouille principale'!$L$408</definedName>
    <definedName name="M_S_1_4_4_21">'2. Fouille principale'!$L$411</definedName>
    <definedName name="M_S_1_4_4_22">'2. Fouille principale'!$L$412</definedName>
    <definedName name="M_S_1_4_4_23">'2. Fouille principale'!$L$413</definedName>
    <definedName name="M_S_1_4_4_24">'2. Fouille principale'!$L$414</definedName>
    <definedName name="M_S_1_4_4_25">'2. Fouille principale'!$L$415</definedName>
    <definedName name="M_S_1_4_5_01">'2. Fouille principale'!$L$419</definedName>
    <definedName name="M_S_1_4_5_02">'2. Fouille principale'!$L$420</definedName>
    <definedName name="M_S_1_4_5_03">'2. Fouille principale'!$L$421</definedName>
    <definedName name="M_S_1_4_5_04">'2. Fouille principale'!$L$422</definedName>
    <definedName name="M_S_1_4_5_05">'2. Fouille principale'!$L$423</definedName>
    <definedName name="M_S_1_4_6_01">'2. Fouille principale'!$L$427</definedName>
    <definedName name="M_S_1_4_6_02">'2. Fouille principale'!$L$428</definedName>
    <definedName name="M_S_1_4_6_03">'2. Fouille principale'!$L$429</definedName>
    <definedName name="M_S_1_5_1_01">'2. Fouille principale'!$L$437</definedName>
    <definedName name="M_S_1_5_1_02">'2. Fouille principale'!$L$438</definedName>
    <definedName name="M_S_1_5_1_03">'2. Fouille principale'!$L$439</definedName>
    <definedName name="M_S_1_5_1_04">'2. Fouille principale'!$L$440</definedName>
    <definedName name="M_S_1_5_1_05">'2. Fouille principale'!$L$441</definedName>
    <definedName name="M_S_1_5_1_06">'2. Fouille principale'!$L$442</definedName>
    <definedName name="M_S_1_5_2_01">'2. Fouille principale'!$L$446</definedName>
    <definedName name="M_S_1_5_2_02">'2. Fouille principale'!$L$447</definedName>
    <definedName name="M_S_1_5_2_03">'2. Fouille principale'!$L$448</definedName>
    <definedName name="M_S_1_5_2_04">'2. Fouille principale'!$L$449</definedName>
    <definedName name="M_S_1_5_2_05">'2. Fouille principale'!$L$450</definedName>
    <definedName name="M_S_1_5_2_06">'2. Fouille principale'!$L$451</definedName>
    <definedName name="M_S_1_5_2_07">'2. Fouille principale'!$L$452</definedName>
    <definedName name="M_S_1_5_2_08">'2. Fouille principale'!$L$453</definedName>
    <definedName name="M_S_1_5_3_21">'2. Fouille principale'!$L$467</definedName>
    <definedName name="M_S_1_5_3_22">'2. Fouille principale'!$L$468</definedName>
    <definedName name="M_S_1_5_3_23">'2. Fouille principale'!$L$469</definedName>
    <definedName name="M_S_1_6_1_01">'3. Services'!$L$12</definedName>
    <definedName name="M_S_1_6_1_02">'3. Services'!$L$13</definedName>
    <definedName name="M_S_1_6_1_03">'3. Services'!$L$14</definedName>
    <definedName name="M_S_1_6_1_04">'3. Services'!$L$15</definedName>
    <definedName name="M_S_1_6_1_05">'3. Services'!$L$18</definedName>
    <definedName name="M_S_1_6_1_06">'3. Services'!$L$19</definedName>
    <definedName name="M_S_1_6_1_07">'3. Services'!$L$20</definedName>
    <definedName name="M_S_1_6_1_08">'3. Services'!$L$23</definedName>
    <definedName name="M_S_1_6_1_09">'3. Services'!$L$24</definedName>
    <definedName name="M_S_1_6_1_10">'3. Services'!$L$25</definedName>
    <definedName name="M_S_1_6_1_11">'3. Services'!$L$26</definedName>
    <definedName name="M_S_1_6_1_12">'3. Services'!$L$29</definedName>
    <definedName name="M_S_1_6_1_13">'3. Services'!$L$30</definedName>
    <definedName name="M_S_1_6_1_14">'3. Services'!$L$31</definedName>
    <definedName name="M_S_1_6_1_15">'3. Services'!$L$32</definedName>
    <definedName name="M_S_1_6_1_16">'3. Services'!$L$35</definedName>
    <definedName name="M_S_1_6_1_17">'3. Services'!$L$36</definedName>
    <definedName name="M_S_1_6_1_18">'3. Services'!$L$37</definedName>
    <definedName name="M_S_1_6_1_19">'3. Services'!$L$38</definedName>
    <definedName name="M_S_1_6_2_01">'3. Services'!$L$42</definedName>
    <definedName name="M_S_1_6_2_02">'3. Services'!$L$43</definedName>
    <definedName name="M_S_1_6_2_03">'3. Services'!$L$44</definedName>
    <definedName name="M_S_1_6_2_04">'3. Services'!$L$47</definedName>
    <definedName name="M_S_1_6_2_05">'3. Services'!$L$48</definedName>
    <definedName name="M_S_1_6_2_06">'3. Services'!$L$51</definedName>
    <definedName name="M_S_1_6_2_07">'3. Services'!$L$52</definedName>
    <definedName name="M_S_1_6_3_01">'3. Services'!$L$56</definedName>
    <definedName name="M_S_1_6_3_02">'3. Services'!$L$57</definedName>
    <definedName name="M_S_1_6_3_03">'3. Services'!$L$58</definedName>
    <definedName name="M_S_1_6_3_04">'3. Services'!$L$59</definedName>
    <definedName name="M_S_1_6_3_05">'3. Services'!$L$60</definedName>
    <definedName name="M_S_1_6_3_06">'3. Services'!$L$61</definedName>
    <definedName name="M_S_1_6_3_07">'3. Services'!$L$64</definedName>
    <definedName name="M_S_1_6_3_08">'3. Services'!$L$65</definedName>
    <definedName name="M_S_1_6_4_01">'3. Services'!$L$69</definedName>
    <definedName name="M_S_1_6_4_02">'3. Services'!$L$70</definedName>
    <definedName name="M_S_1_6_4_03">'3. Services'!$L$71</definedName>
    <definedName name="M_S_1_6_4_04">'3. Services'!$L$72</definedName>
    <definedName name="M_S_1_6_4_05">'3. Services'!$L$75</definedName>
    <definedName name="M_S_1_6_4_06">'3. Services'!$L$76</definedName>
    <definedName name="M_S_1_6_4_07">'3. Services'!$L$77</definedName>
    <definedName name="M_S_1_6_4_08">'3. Services'!$L$80</definedName>
    <definedName name="M_S_1_6_4_09">'3. Services'!$L$81</definedName>
    <definedName name="M_S_1_6_5_01">'3. Services'!$L$85</definedName>
    <definedName name="M_S_1_6_5_02">'3. Services'!$L$86</definedName>
    <definedName name="M_S_1_6_5_03">'3. Services'!$L$87</definedName>
    <definedName name="M_S_1_6_5_04">'3. Services'!$L$88</definedName>
    <definedName name="M_S_1_6_6_01">'3. Services'!$L$92</definedName>
    <definedName name="M_S_1_6_6_02">'3. Services'!$L$93</definedName>
    <definedName name="M_S_1_6_6_03">'3. Services'!$L$94</definedName>
    <definedName name="M_S_1_6_6_04">'3. Services'!$L$95</definedName>
    <definedName name="M_S_1_6_7_01">'3. Services'!$L$99</definedName>
    <definedName name="M_S_1_6_7_02">'3. Services'!$L$100</definedName>
    <definedName name="M_S_1_6_7_03">'3. Services'!$L$101</definedName>
    <definedName name="M_S_1_6_7_04">'3. Services'!$L$104</definedName>
    <definedName name="M_S_1_6_7_05">'3. Services'!$L$105</definedName>
    <definedName name="M_S_1_6_8_01">'3. Services'!$L$109</definedName>
    <definedName name="M_S_1_6_8_02">'3. Services'!$L$110</definedName>
    <definedName name="M_S_1_6_8_03">'3. Services'!$L$111</definedName>
    <definedName name="M_S_1_6_8_04">'3. Services'!$L$112</definedName>
    <definedName name="M_S_1_6_8_05">'3. Services'!$L$115</definedName>
    <definedName name="M_S_1_6_8_06">'3. Services'!$L$116</definedName>
    <definedName name="M_S_1_6_8_07">'3. Services'!$L$117</definedName>
    <definedName name="M_S_1_6_8_08">'3. Services'!$L$118</definedName>
    <definedName name="M_S_1_6_8_09">'3. Services'!$L$121</definedName>
    <definedName name="M_S_1_6_8_10">'3. Services'!$L$122</definedName>
    <definedName name="M_S_1_6_8_11">'3. Services'!$L$123</definedName>
    <definedName name="M_S_1_6_8_12">'3. Services'!$L$124</definedName>
    <definedName name="M_S_1_6_8_13">'3. Services'!$L$127</definedName>
    <definedName name="M_S_1_6_8_14">'3. Services'!$L$128</definedName>
    <definedName name="M_S_1_6_8_15">'3. Services'!$L$129</definedName>
    <definedName name="M_S_1_6_8_16">'3. Services'!$L$130</definedName>
    <definedName name="MateriauCanalisation">Listes!$H$5:$H$10</definedName>
    <definedName name="MilieuCont">'0. Contexte'!$M$27</definedName>
    <definedName name="NomUsuChantier">'0. Contexte'!$F$21</definedName>
    <definedName name="OfficeLigne2" localSheetId="1">'1. Géométrie'!$A$1</definedName>
    <definedName name="OutilPlanif">Listes!$AL$5:$AL$10</definedName>
    <definedName name="P_S_1_1_1_01">'2. Fouille principale'!$J$14</definedName>
    <definedName name="P_S_1_1_1_02">'2. Fouille principale'!$J$15</definedName>
    <definedName name="P_S_1_1_1_03">'2. Fouille principale'!$J$16</definedName>
    <definedName name="P_S_1_1_2_01">'2. Fouille principale'!$J$20</definedName>
    <definedName name="P_S_1_1_2_02">'2. Fouille principale'!$J$21</definedName>
    <definedName name="P_S_1_1_2_03">'2. Fouille principale'!$J$22</definedName>
    <definedName name="P_S_1_1_2_04">'2. Fouille principale'!$J$23</definedName>
    <definedName name="P_S_1_1_2_05">'2. Fouille principale'!$J$24</definedName>
    <definedName name="P_S_1_1_2_06">'2. Fouille principale'!$J$27</definedName>
    <definedName name="P_S_1_1_2_07">'2. Fouille principale'!$J$28</definedName>
    <definedName name="P_S_1_1_2_08">'2. Fouille principale'!$J$29</definedName>
    <definedName name="P_S_1_1_2_09">'2. Fouille principale'!$J$32</definedName>
    <definedName name="P_S_1_1_2_10">'2. Fouille principale'!$J$33</definedName>
    <definedName name="P_S_1_1_2_11">'2. Fouille principale'!$J$34</definedName>
    <definedName name="P_S_1_1_2_12">'2. Fouille principale'!$J$35</definedName>
    <definedName name="P_S_1_1_2_13">'2. Fouille principale'!$J$36</definedName>
    <definedName name="P_S_1_1_2_14">'2. Fouille principale'!$J$37</definedName>
    <definedName name="P_S_1_1_2_15">'2. Fouille principale'!$J$38</definedName>
    <definedName name="P_S_1_1_2_16">'2. Fouille principale'!$J$41</definedName>
    <definedName name="P_S_1_1_2_17">'2. Fouille principale'!$J$42</definedName>
    <definedName name="P_S_1_1_2_18">'2. Fouille principale'!$J$45</definedName>
    <definedName name="P_S_1_1_2_19">'2. Fouille principale'!$J$46</definedName>
    <definedName name="P_S_1_1_2_20">'2. Fouille principale'!$J$47</definedName>
    <definedName name="P_S_1_1_2_21">'2. Fouille principale'!$J$48</definedName>
    <definedName name="P_S_1_1_2_22">'2. Fouille principale'!$J$49</definedName>
    <definedName name="P_S_1_1_2_23">'2. Fouille principale'!$J$52</definedName>
    <definedName name="P_S_1_1_2_24">'2. Fouille principale'!$J$53</definedName>
    <definedName name="P_S_1_1_2_25">'2. Fouille principale'!$J$54</definedName>
    <definedName name="P_S_1_1_2_26">'2. Fouille principale'!$J$57</definedName>
    <definedName name="P_S_1_1_2_27">'2. Fouille principale'!$J$58</definedName>
    <definedName name="P_S_1_1_2_28">'2. Fouille principale'!$J$61</definedName>
    <definedName name="P_S_1_1_2_29">'2. Fouille principale'!$J$62</definedName>
    <definedName name="P_S_1_1_2_30">'2. Fouille principale'!$J$63</definedName>
    <definedName name="P_S_1_2_1_01">'2. Fouille principale'!$J$71</definedName>
    <definedName name="P_S_1_2_1_02">'2. Fouille principale'!$J$72</definedName>
    <definedName name="P_S_1_2_1_03">'2. Fouille principale'!$J$73</definedName>
    <definedName name="P_S_1_2_1_04">'2. Fouille principale'!$J$76</definedName>
    <definedName name="P_S_1_2_1_05">'2. Fouille principale'!$J$77</definedName>
    <definedName name="P_S_1_2_1_06">'2. Fouille principale'!$J$78</definedName>
    <definedName name="P_S_1_2_1_07">'2. Fouille principale'!$J$79</definedName>
    <definedName name="P_S_1_2_1_08">'2. Fouille principale'!$J$82</definedName>
    <definedName name="P_S_1_2_1_09">'2. Fouille principale'!$J$83</definedName>
    <definedName name="P_S_1_2_1_10">'2. Fouille principale'!$J$84</definedName>
    <definedName name="P_S_1_2_1_11">'2. Fouille principale'!$J$85</definedName>
    <definedName name="P_S_1_2_1_12">'2. Fouille principale'!$J$86</definedName>
    <definedName name="P_S_1_2_1_13">'2. Fouille principale'!$J$87</definedName>
    <definedName name="P_S_1_2_2_01">'2. Fouille principale'!$J$91</definedName>
    <definedName name="P_S_1_2_2_02">'2. Fouille principale'!$J$92</definedName>
    <definedName name="P_S_1_2_2_03">'2. Fouille principale'!$J$93</definedName>
    <definedName name="P_S_1_2_2_04">'2. Fouille principale'!$J$94</definedName>
    <definedName name="P_S_1_2_2_05">'2. Fouille principale'!$J$95</definedName>
    <definedName name="P_S_1_2_2_06">'2. Fouille principale'!$J$96</definedName>
    <definedName name="P_S_1_2_2_07">'2. Fouille principale'!$J$97</definedName>
    <definedName name="P_S_1_2_2_08">'2. Fouille principale'!$J$100</definedName>
    <definedName name="P_S_1_2_2_09">'2. Fouille principale'!$J$101</definedName>
    <definedName name="P_S_1_2_2_10">'2. Fouille principale'!$J$102</definedName>
    <definedName name="P_S_1_2_2_11">'2. Fouille principale'!$J$105</definedName>
    <definedName name="P_S_1_2_2_12">'2. Fouille principale'!$J$106</definedName>
    <definedName name="P_S_1_2_2_13">'2. Fouille principale'!$J$107</definedName>
    <definedName name="P_S_1_2_2_14">'2. Fouille principale'!$J$108</definedName>
    <definedName name="P_S_1_2_2_15">'2. Fouille principale'!$J$111</definedName>
    <definedName name="P_S_1_2_2_16">'2. Fouille principale'!$J$112</definedName>
    <definedName name="P_S_1_2_2_17">'2. Fouille principale'!$J$113</definedName>
    <definedName name="P_S_1_2_2_18">'2. Fouille principale'!$J$114</definedName>
    <definedName name="P_S_1_2_2_19">'2. Fouille principale'!$J$117</definedName>
    <definedName name="P_S_1_2_2_20">'2. Fouille principale'!$J$118</definedName>
    <definedName name="P_S_1_2_2_21">'2. Fouille principale'!$J$119</definedName>
    <definedName name="P_S_1_2_2_22">'2. Fouille principale'!$J$120</definedName>
    <definedName name="P_S_1_2_2_23">'2. Fouille principale'!$J$121</definedName>
    <definedName name="P_S_1_2_3_01">'2. Fouille principale'!$J$125</definedName>
    <definedName name="P_S_1_2_3_02">'2. Fouille principale'!$J$126</definedName>
    <definedName name="P_S_1_2_3_03">'2. Fouille principale'!$J$127</definedName>
    <definedName name="P_S_1_2_3_04">'2. Fouille principale'!$J$128</definedName>
    <definedName name="P_S_1_2_3_05">'2. Fouille principale'!$J$131</definedName>
    <definedName name="P_S_1_2_3_06">'2. Fouille principale'!$J$132</definedName>
    <definedName name="P_S_1_2_3_07">'2. Fouille principale'!$J$133</definedName>
    <definedName name="P_S_1_2_3_08">'2. Fouille principale'!$J$134</definedName>
    <definedName name="P_S_1_2_3_09">'2. Fouille principale'!$J$135</definedName>
    <definedName name="P_S_1_2_3_10">'2. Fouille principale'!$J$136</definedName>
    <definedName name="P_S_1_2_3_11">'2. Fouille principale'!$J$137</definedName>
    <definedName name="P_S_1_2_3_12">'2. Fouille principale'!$J$140</definedName>
    <definedName name="P_S_1_2_3_13">'2. Fouille principale'!$J$141</definedName>
    <definedName name="P_S_1_2_3_14">'2. Fouille principale'!$J$142</definedName>
    <definedName name="P_S_1_2_3_15">'2. Fouille principale'!$J$143</definedName>
    <definedName name="P_S_1_2_3_16">'2. Fouille principale'!$J$144</definedName>
    <definedName name="P_S_1_2_3_17">'2. Fouille principale'!$J$145</definedName>
    <definedName name="P_S_1_2_3_18">'2. Fouille principale'!$J$148</definedName>
    <definedName name="P_S_1_2_3_19">'2. Fouille principale'!$J$149</definedName>
    <definedName name="P_S_1_2_3_20">'2. Fouille principale'!$J$150</definedName>
    <definedName name="P_S_1_2_3_21">'2. Fouille principale'!$J$151</definedName>
    <definedName name="P_S_1_2_3_22">'2. Fouille principale'!$J$152</definedName>
    <definedName name="P_S_1_2_3_23">'2. Fouille principale'!$J$155</definedName>
    <definedName name="P_S_1_2_3_24">'2. Fouille principale'!$J$156</definedName>
    <definedName name="P_S_1_2_3_25">'2. Fouille principale'!$J$157</definedName>
    <definedName name="P_S_1_2_3_26">'2. Fouille principale'!$J$158</definedName>
    <definedName name="P_S_1_2_3_27">'2. Fouille principale'!$J$161</definedName>
    <definedName name="P_S_1_2_3_28">'2. Fouille principale'!$J$162</definedName>
    <definedName name="P_S_1_2_3_29">'2. Fouille principale'!$J$163</definedName>
    <definedName name="P_S_1_2_3_30">'2. Fouille principale'!$J$164</definedName>
    <definedName name="P_S_1_2_3_31">'2. Fouille principale'!$J$165</definedName>
    <definedName name="P_S_1_2_3_32">'2. Fouille principale'!$J$168</definedName>
    <definedName name="P_S_1_2_3_33">'2. Fouille principale'!$J$169</definedName>
    <definedName name="P_S_1_2_3_34">'2. Fouille principale'!$J$170</definedName>
    <definedName name="P_S_1_2_3_35">'2. Fouille principale'!$J$171</definedName>
    <definedName name="P_S_1_2_3_36">'2. Fouille principale'!$J$172</definedName>
    <definedName name="P_S_1_2_4_21">'2. Fouille principale'!$J$196</definedName>
    <definedName name="P_S_1_2_4_22">'2. Fouille principale'!$J$197</definedName>
    <definedName name="P_S_1_2_4_23">'2. Fouille principale'!$J$198</definedName>
    <definedName name="P_S_1_2_5_41">'2. Fouille principale'!$J$222</definedName>
    <definedName name="P_S_1_2_5_42">'2. Fouille principale'!$J$223</definedName>
    <definedName name="P_S_1_2_5_43">'2. Fouille principale'!$J$224</definedName>
    <definedName name="P_S_1_2_5_44">'2. Fouille principale'!$J$225</definedName>
    <definedName name="P_S_1_2_5_45">'2. Fouille principale'!$J$226</definedName>
    <definedName name="P_S_1_2_5_46">'2. Fouille principale'!$J$227</definedName>
    <definedName name="P_S_1_2_5_47">'2. Fouille principale'!$J$230</definedName>
    <definedName name="P_S_1_2_5_48">'2. Fouille principale'!$J$231</definedName>
    <definedName name="P_S_1_2_5_49">'2. Fouille principale'!$J$232</definedName>
    <definedName name="P_S_1_2_5_50">'2. Fouille principale'!$J$233</definedName>
    <definedName name="P_S_1_2_5_51">'2. Fouille principale'!$J$234</definedName>
    <definedName name="P_S_1_2_5_52">'2. Fouille principale'!$J$235</definedName>
    <definedName name="P_S_1_2_5_53">'2. Fouille principale'!$J$238</definedName>
    <definedName name="P_S_1_2_5_54">'2. Fouille principale'!$J$239</definedName>
    <definedName name="P_S_1_2_5_55">'2. Fouille principale'!$J$240</definedName>
    <definedName name="P_S_1_2_5_56">'2. Fouille principale'!$J$241</definedName>
    <definedName name="P_S_1_2_5_57">'2. Fouille principale'!$J$242</definedName>
    <definedName name="P_S_1_2_5_58">'2. Fouille principale'!$J$245</definedName>
    <definedName name="P_S_1_2_5_59">'2. Fouille principale'!$J$246</definedName>
    <definedName name="P_S_1_2_5_60">'2. Fouille principale'!$J$247</definedName>
    <definedName name="P_S_1_2_5_61">'2. Fouille principale'!$J$248</definedName>
    <definedName name="P_S_1_2_5_62">'2. Fouille principale'!$J$249</definedName>
    <definedName name="P_S_1_2_5_63">'2. Fouille principale'!$J$250</definedName>
    <definedName name="P_S_1_2_6_01">'2. Fouille principale'!$J$254</definedName>
    <definedName name="P_S_1_2_6_02">'2. Fouille principale'!$J$255</definedName>
    <definedName name="P_S_1_2_6_03">'2. Fouille principale'!$J$256</definedName>
    <definedName name="P_S_1_2_6_04">'2. Fouille principale'!$J$257</definedName>
    <definedName name="P_S_1_2_6_05">'2. Fouille principale'!$J$258</definedName>
    <definedName name="P_S_1_2_6_06">'2. Fouille principale'!$J$259</definedName>
    <definedName name="P_S_1_2_7_01">'2. Fouille principale'!$J$263</definedName>
    <definedName name="P_S_1_2_7_02">'2. Fouille principale'!$J$264</definedName>
    <definedName name="P_S_1_2_7_03">'2. Fouille principale'!$J$265</definedName>
    <definedName name="P_S_1_2_7_04">'2. Fouille principale'!$J$266</definedName>
    <definedName name="P_S_1_2_8_01">'2. Fouille principale'!$J$270</definedName>
    <definedName name="P_S_1_2_8_02">'2. Fouille principale'!$J$271</definedName>
    <definedName name="P_S_1_2_8_03">'2. Fouille principale'!$J$272</definedName>
    <definedName name="P_S_1_2_8_04">'2. Fouille principale'!$J$273</definedName>
    <definedName name="P_S_1_2_8_05">'2. Fouille principale'!$J$274</definedName>
    <definedName name="P_S_1_2_8_06">'2. Fouille principale'!$J$277</definedName>
    <definedName name="P_S_1_2_8_07">'2. Fouille principale'!$J$278</definedName>
    <definedName name="P_S_1_2_8_08">'2. Fouille principale'!$J$279</definedName>
    <definedName name="P_S_1_2_8_09">'2. Fouille principale'!$J$280</definedName>
    <definedName name="P_S_1_2_8_10">'2. Fouille principale'!$J$281</definedName>
    <definedName name="P_S_1_2_8_11">'2. Fouille principale'!$J$282</definedName>
    <definedName name="P_S_1_2_8_12">'2. Fouille principale'!$J$285</definedName>
    <definedName name="P_S_1_2_8_13">'2. Fouille principale'!$J$286</definedName>
    <definedName name="P_S_1_2_8_14">'2. Fouille principale'!$J$287</definedName>
    <definedName name="P_S_1_2_8_15">'2. Fouille principale'!$J$288</definedName>
    <definedName name="P_S_1_2_8_16">'2. Fouille principale'!$J$291</definedName>
    <definedName name="P_S_1_2_8_17">'2. Fouille principale'!$J$292</definedName>
    <definedName name="P_S_1_2_8_18">'2. Fouille principale'!$J$293</definedName>
    <definedName name="P_S_1_2_8_19">'2. Fouille principale'!$J$294</definedName>
    <definedName name="P_S_1_2_8_20">'2. Fouille principale'!$J$297</definedName>
    <definedName name="P_S_1_2_8_21">'2. Fouille principale'!$J$298</definedName>
    <definedName name="P_S_1_2_8_22">'2. Fouille principale'!$J$299</definedName>
    <definedName name="P_S_1_2_8_23">'2. Fouille principale'!$J$300</definedName>
    <definedName name="P_S_1_2_8_24">'2. Fouille principale'!$J$301</definedName>
    <definedName name="P_S_1_2_9_01">'2. Fouille principale'!$J$305</definedName>
    <definedName name="P_S_1_2_9_02">'2. Fouille principale'!$J$306</definedName>
    <definedName name="P_S_1_2_9_03">'2. Fouille principale'!$J$307</definedName>
    <definedName name="P_S_1_2_9_04">'2. Fouille principale'!$J$310</definedName>
    <definedName name="P_S_1_2_9_05">'2. Fouille principale'!$J$311</definedName>
    <definedName name="P_S_1_2_9_06">'2. Fouille principale'!$J$312</definedName>
    <definedName name="P_S_1_3_1_01">'2. Fouille principale'!$J$320</definedName>
    <definedName name="P_S_1_3_1_02">'2. Fouille principale'!$J$321</definedName>
    <definedName name="P_S_1_3_2_01">'2. Fouille principale'!$J$325</definedName>
    <definedName name="P_S_1_3_2_02">'2. Fouille principale'!$J$326</definedName>
    <definedName name="P_S_1_3_2_03">'2. Fouille principale'!$J$327</definedName>
    <definedName name="P_S_1_3_2_04">'2. Fouille principale'!$J$328</definedName>
    <definedName name="P_S_1_3_2_05">'2. Fouille principale'!$J$329</definedName>
    <definedName name="P_S_1_3_2_06">'2. Fouille principale'!$J$330</definedName>
    <definedName name="P_S_1_3_2_07">'2. Fouille principale'!$J$331</definedName>
    <definedName name="P_S_1_3_2_08">'2. Fouille principale'!$J$332</definedName>
    <definedName name="P_S_1_3_2_09">'2. Fouille principale'!$J$333</definedName>
    <definedName name="P_S_1_3_2_10">'2. Fouille principale'!$J$334</definedName>
    <definedName name="P_S_1_3_2_11">'2. Fouille principale'!$J$335</definedName>
    <definedName name="P_S_1_3_2_12">'2. Fouille principale'!$J$336</definedName>
    <definedName name="P_S_1_3_2_13">'2. Fouille principale'!$J$337</definedName>
    <definedName name="P_S_1_3_2_14">'2. Fouille principale'!$J$338</definedName>
    <definedName name="P_S_1_3_2_15">'2. Fouille principale'!$J$339</definedName>
    <definedName name="P_S_1_3_2_16">'2. Fouille principale'!$J$340</definedName>
    <definedName name="P_S_1_3_2_17">'2. Fouille principale'!$J$341</definedName>
    <definedName name="P_S_1_3_2_18">'2. Fouille principale'!$J$342</definedName>
    <definedName name="P_S_1_3_2_19">'2. Fouille principale'!$J$343</definedName>
    <definedName name="P_S_1_3_2_20">'2. Fouille principale'!$J$344</definedName>
    <definedName name="P_S_1_4_1_01">'2. Fouille principale'!$J$352</definedName>
    <definedName name="P_S_1_4_1_02">'2. Fouille principale'!$J$353</definedName>
    <definedName name="P_S_1_4_1_03">'2. Fouille principale'!$J$356</definedName>
    <definedName name="P_S_1_4_1_04">'2. Fouille principale'!$J$357</definedName>
    <definedName name="P_S_1_4_1_05">'2. Fouille principale'!$J$358</definedName>
    <definedName name="P_S_1_4_1_06">'2. Fouille principale'!$J$359</definedName>
    <definedName name="P_S_1_4_1_07">'2. Fouille principale'!$J$360</definedName>
    <definedName name="P_S_1_4_1_08">'2. Fouille principale'!$J$361</definedName>
    <definedName name="P_S_1_4_2_01">'2. Fouille principale'!$J$365</definedName>
    <definedName name="P_S_1_4_2_02">'2. Fouille principale'!$J$366</definedName>
    <definedName name="P_S_1_4_2_03">'2. Fouille principale'!$J$367</definedName>
    <definedName name="P_S_1_4_2_04">'2. Fouille principale'!$J$368</definedName>
    <definedName name="P_S_1_4_2_05">'2. Fouille principale'!$J$369</definedName>
    <definedName name="P_S_1_4_2_06">'2. Fouille principale'!$J$370</definedName>
    <definedName name="P_S_1_4_2_07">'2. Fouille principale'!$J$371</definedName>
    <definedName name="P_S_1_4_2_08">'2. Fouille principale'!$J$374</definedName>
    <definedName name="P_S_1_4_2_09">'2. Fouille principale'!$J$375</definedName>
    <definedName name="P_S_1_4_3_01">'2. Fouille principale'!$J$379</definedName>
    <definedName name="P_S_1_4_3_02">'2. Fouille principale'!$J$380</definedName>
    <definedName name="P_S_1_4_3_03">'2. Fouille principale'!$J$381</definedName>
    <definedName name="P_S_1_4_3_04">'2. Fouille principale'!$J$384</definedName>
    <definedName name="P_S_1_4_3_05">'2. Fouille principale'!$J$385</definedName>
    <definedName name="P_S_1_4_4_01">'2. Fouille principale'!$J$389</definedName>
    <definedName name="P_S_1_4_4_02">'2. Fouille principale'!$J$390</definedName>
    <definedName name="P_S_1_4_4_03">'2. Fouille principale'!$J$391</definedName>
    <definedName name="P_S_1_4_4_04">'2. Fouille principale'!$J$392</definedName>
    <definedName name="P_S_1_4_4_05">'2. Fouille principale'!$J$393</definedName>
    <definedName name="P_S_1_4_4_06">'2. Fouille principale'!$J$394</definedName>
    <definedName name="P_S_1_4_4_07">'2. Fouille principale'!$J$395</definedName>
    <definedName name="P_S_1_4_4_08">'2. Fouille principale'!$J$396</definedName>
    <definedName name="P_S_1_4_4_09">'2. Fouille principale'!$J$397</definedName>
    <definedName name="P_S_1_4_4_10">'2. Fouille principale'!$J$398</definedName>
    <definedName name="P_S_1_4_4_11">'2. Fouille principale'!$J$399</definedName>
    <definedName name="P_S_1_4_4_12">'2. Fouille principale'!$J$400</definedName>
    <definedName name="P_S_1_4_4_13">'2. Fouille principale'!$J$401</definedName>
    <definedName name="P_S_1_4_4_14">'2. Fouille principale'!$J$402</definedName>
    <definedName name="P_S_1_4_4_15">'2. Fouille principale'!$J$403</definedName>
    <definedName name="P_S_1_4_4_16">'2. Fouille principale'!$J$404</definedName>
    <definedName name="P_S_1_4_4_17">'2. Fouille principale'!$J$405</definedName>
    <definedName name="P_S_1_4_4_18">'2. Fouille principale'!$J$406</definedName>
    <definedName name="P_S_1_4_4_19">'2. Fouille principale'!$J$407</definedName>
    <definedName name="P_S_1_4_4_20">'2. Fouille principale'!$J$408</definedName>
    <definedName name="P_S_1_4_4_21">'2. Fouille principale'!$J$411</definedName>
    <definedName name="P_S_1_4_4_22">'2. Fouille principale'!$J$412</definedName>
    <definedName name="P_S_1_4_4_23">'2. Fouille principale'!$J$413</definedName>
    <definedName name="P_S_1_4_4_24">'2. Fouille principale'!$J$414</definedName>
    <definedName name="P_S_1_4_4_25">'2. Fouille principale'!$J$415</definedName>
    <definedName name="P_S_1_4_5_01">'2. Fouille principale'!$J$419</definedName>
    <definedName name="P_S_1_4_5_02">'2. Fouille principale'!$J$420</definedName>
    <definedName name="P_S_1_4_5_03">'2. Fouille principale'!$J$421</definedName>
    <definedName name="P_S_1_4_5_04">'2. Fouille principale'!$J$422</definedName>
    <definedName name="P_S_1_4_5_05">'2. Fouille principale'!$J$423</definedName>
    <definedName name="P_S_1_4_6_01">'2. Fouille principale'!$J$427</definedName>
    <definedName name="P_S_1_4_6_02">'2. Fouille principale'!$J$428</definedName>
    <definedName name="P_S_1_4_6_03">'2. Fouille principale'!$J$429</definedName>
    <definedName name="P_S_1_5_1_01">'2. Fouille principale'!$J$437</definedName>
    <definedName name="P_S_1_5_1_02">'2. Fouille principale'!$J$438</definedName>
    <definedName name="P_S_1_5_1_03">'2. Fouille principale'!$J$439</definedName>
    <definedName name="P_S_1_5_1_04">'2. Fouille principale'!$J$440</definedName>
    <definedName name="P_S_1_5_1_05">'2. Fouille principale'!$J$441</definedName>
    <definedName name="P_S_1_5_1_06">'2. Fouille principale'!$J$442</definedName>
    <definedName name="P_S_1_5_2_01">'2. Fouille principale'!$J$446</definedName>
    <definedName name="P_S_1_5_2_02">'2. Fouille principale'!$J$447</definedName>
    <definedName name="P_S_1_5_2_03">'2. Fouille principale'!$J$448</definedName>
    <definedName name="P_S_1_5_2_04">'2. Fouille principale'!$J$449</definedName>
    <definedName name="P_S_1_5_2_05">'2. Fouille principale'!$J$450</definedName>
    <definedName name="P_S_1_5_2_06">'2. Fouille principale'!$J$451</definedName>
    <definedName name="P_S_1_5_2_07">'2. Fouille principale'!$J$452</definedName>
    <definedName name="P_S_1_5_2_08">'2. Fouille principale'!$J$453</definedName>
    <definedName name="P_S_1_5_3_21">'2. Fouille principale'!$J$467</definedName>
    <definedName name="P_S_1_5_3_22">'2. Fouille principale'!$J$468</definedName>
    <definedName name="P_S_1_5_3_23">'2. Fouille principale'!$J$469</definedName>
    <definedName name="P_S_1_6_1_01">'3. Services'!$J$12</definedName>
    <definedName name="P_S_1_6_1_02">'3. Services'!$J$13</definedName>
    <definedName name="P_S_1_6_1_03">'3. Services'!$J$14</definedName>
    <definedName name="P_S_1_6_1_04">'3. Services'!$J$15</definedName>
    <definedName name="P_S_1_6_1_05">'3. Services'!$J$18</definedName>
    <definedName name="P_S_1_6_1_06">'3. Services'!$J$19</definedName>
    <definedName name="P_S_1_6_1_07">'3. Services'!$J$20</definedName>
    <definedName name="P_S_1_6_1_08">'3. Services'!$J$23</definedName>
    <definedName name="P_S_1_6_1_09">'3. Services'!$J$24</definedName>
    <definedName name="P_S_1_6_1_10">'3. Services'!$J$25</definedName>
    <definedName name="P_S_1_6_1_11">'3. Services'!$J$26</definedName>
    <definedName name="P_S_1_6_1_12">'3. Services'!$J$29</definedName>
    <definedName name="P_S_1_6_1_13">'3. Services'!$J$30</definedName>
    <definedName name="P_S_1_6_1_14">'3. Services'!$J$31</definedName>
    <definedName name="P_S_1_6_1_15">'3. Services'!$J$32</definedName>
    <definedName name="P_S_1_6_1_16">'3. Services'!$J$35</definedName>
    <definedName name="P_S_1_6_1_17">'3. Services'!$J$36</definedName>
    <definedName name="P_S_1_6_1_18">'3. Services'!$J$37</definedName>
    <definedName name="P_S_1_6_1_19">'3. Services'!$J$38</definedName>
    <definedName name="P_S_1_6_2_01">'3. Services'!$J$42</definedName>
    <definedName name="P_S_1_6_2_02">'3. Services'!$J$43</definedName>
    <definedName name="P_S_1_6_2_03">'3. Services'!$J$44</definedName>
    <definedName name="P_S_1_6_2_04">'3. Services'!$J$47</definedName>
    <definedName name="P_S_1_6_2_05">'3. Services'!$J$48</definedName>
    <definedName name="P_S_1_6_2_06">'3. Services'!$J$51</definedName>
    <definedName name="P_S_1_6_2_07">'3. Services'!$J$52</definedName>
    <definedName name="P_S_1_6_3_01">'3. Services'!$J$56</definedName>
    <definedName name="P_S_1_6_3_02">'3. Services'!$J$57</definedName>
    <definedName name="P_S_1_6_3_03">'3. Services'!$J$58</definedName>
    <definedName name="P_S_1_6_3_04">'3. Services'!$J$59</definedName>
    <definedName name="P_S_1_6_3_05">'3. Services'!$J$60</definedName>
    <definedName name="P_S_1_6_3_06">'3. Services'!$J$61</definedName>
    <definedName name="P_S_1_6_3_07">'3. Services'!$J$64</definedName>
    <definedName name="P_S_1_6_3_08">'3. Services'!$J$65</definedName>
    <definedName name="P_S_1_6_4_01">'3. Services'!$J$69</definedName>
    <definedName name="P_S_1_6_4_02">'3. Services'!$J$70</definedName>
    <definedName name="P_S_1_6_4_03">'3. Services'!$J$71</definedName>
    <definedName name="P_S_1_6_4_04">'3. Services'!$J$72</definedName>
    <definedName name="P_S_1_6_4_05">'3. Services'!$J$75</definedName>
    <definedName name="P_S_1_6_4_06">'3. Services'!$J$76</definedName>
    <definedName name="P_S_1_6_4_07">'3. Services'!$J$77</definedName>
    <definedName name="P_S_1_6_4_08">'3. Services'!$J$80</definedName>
    <definedName name="P_S_1_6_4_09">'3. Services'!$J$81</definedName>
    <definedName name="P_S_1_6_5_01">'3. Services'!$J$85</definedName>
    <definedName name="P_S_1_6_5_02">'3. Services'!$J$86</definedName>
    <definedName name="P_S_1_6_5_03">'3. Services'!$J$87</definedName>
    <definedName name="P_S_1_6_5_04">'3. Services'!$J$88</definedName>
    <definedName name="P_S_1_6_6_01">'3. Services'!$J$92</definedName>
    <definedName name="P_S_1_6_6_02">'3. Services'!$J$93</definedName>
    <definedName name="P_S_1_6_6_03">'3. Services'!$J$94</definedName>
    <definedName name="P_S_1_6_6_04">'3. Services'!$J$95</definedName>
    <definedName name="P_S_1_6_7_01">'3. Services'!$J$99</definedName>
    <definedName name="P_S_1_6_7_02">'3. Services'!$J$100</definedName>
    <definedName name="P_S_1_6_7_03">'3. Services'!$J$101</definedName>
    <definedName name="P_S_1_6_7_04">'3. Services'!$J$104</definedName>
    <definedName name="P_S_1_6_7_05">'3. Services'!$J$105</definedName>
    <definedName name="P_S_1_6_8_01">'3. Services'!$J$109</definedName>
    <definedName name="P_S_1_6_8_02">'3. Services'!$J$110</definedName>
    <definedName name="P_S_1_6_8_03">'3. Services'!$J$111</definedName>
    <definedName name="P_S_1_6_8_04">'3. Services'!$J$112</definedName>
    <definedName name="P_S_1_6_8_05">'3. Services'!$J$115</definedName>
    <definedName name="P_S_1_6_8_06">'3. Services'!$J$116</definedName>
    <definedName name="P_S_1_6_8_07">'3. Services'!$J$117</definedName>
    <definedName name="P_S_1_6_8_08">'3. Services'!$J$118</definedName>
    <definedName name="P_S_1_6_8_09">'3. Services'!$J$121</definedName>
    <definedName name="P_S_1_6_8_10">'3. Services'!$J$122</definedName>
    <definedName name="P_S_1_6_8_11">'3. Services'!$J$123</definedName>
    <definedName name="P_S_1_6_8_12">'3. Services'!$J$124</definedName>
    <definedName name="P_S_1_6_8_13">'3. Services'!$J$127</definedName>
    <definedName name="P_S_1_6_8_14">'3. Services'!$J$128</definedName>
    <definedName name="P_S_1_6_8_15">'3. Services'!$J$129</definedName>
    <definedName name="P_S_1_6_8_16">'3. Services'!$J$130</definedName>
    <definedName name="PartBlindageFonce">'1. Géométrie'!$H$59</definedName>
    <definedName name="PartBlindageKrings">'1. Géométrie'!$H$58</definedName>
    <definedName name="PartCreuseMain">'1. Géométrie'!$H$56</definedName>
    <definedName name="PartDeblaisReutilises">'1. Géométrie'!$H$57</definedName>
    <definedName name="Partenaire1">'0. Contexte'!$F$17</definedName>
    <definedName name="Partenaire2">'0. Contexte'!$F$19</definedName>
    <definedName name="Pilote">'0. Contexte'!$F$15</definedName>
    <definedName name="Procedure">Listes!$AH$5:$AH$6</definedName>
    <definedName name="ProfChambre">Listes!$R$5:$R$17</definedName>
    <definedName name="ProfilSIA190">Listes!$J$5:$J$15</definedName>
    <definedName name="Q_S_1_1_1_01">'2. Fouille principale'!$H$14</definedName>
    <definedName name="Q_S_1_1_1_02">'2. Fouille principale'!$H$15</definedName>
    <definedName name="Q_S_1_1_1_03">'2. Fouille principale'!$H$16</definedName>
    <definedName name="Q_S_1_1_2_01">'2. Fouille principale'!$H$20</definedName>
    <definedName name="Q_S_1_1_2_02">'2. Fouille principale'!$H$21</definedName>
    <definedName name="Q_S_1_1_2_03">'2. Fouille principale'!$H$22</definedName>
    <definedName name="Q_S_1_1_2_04">'2. Fouille principale'!$H$23</definedName>
    <definedName name="Q_S_1_1_2_05">'2. Fouille principale'!$H$24</definedName>
    <definedName name="Q_S_1_1_2_06">'2. Fouille principale'!$H$27</definedName>
    <definedName name="Q_S_1_1_2_07">'2. Fouille principale'!$H$28</definedName>
    <definedName name="Q_S_1_1_2_08">'2. Fouille principale'!$H$29</definedName>
    <definedName name="Q_S_1_1_2_09">'2. Fouille principale'!$H$32</definedName>
    <definedName name="Q_S_1_1_2_10">'2. Fouille principale'!$H$33</definedName>
    <definedName name="Q_S_1_1_2_11">'2. Fouille principale'!$H$34</definedName>
    <definedName name="Q_S_1_1_2_12">'2. Fouille principale'!$H$35</definedName>
    <definedName name="Q_S_1_1_2_13">'2. Fouille principale'!$H$36</definedName>
    <definedName name="Q_S_1_1_2_14">'2. Fouille principale'!$H$37</definedName>
    <definedName name="Q_S_1_1_2_15">'2. Fouille principale'!$H$38</definedName>
    <definedName name="Q_S_1_1_2_16">'2. Fouille principale'!$H$41</definedName>
    <definedName name="Q_S_1_1_2_17">'2. Fouille principale'!$H$42</definedName>
    <definedName name="Q_S_1_1_2_18">'2. Fouille principale'!$H$45</definedName>
    <definedName name="Q_S_1_1_2_19">'2. Fouille principale'!$H$46</definedName>
    <definedName name="Q_S_1_1_2_20">'2. Fouille principale'!$H$47</definedName>
    <definedName name="Q_S_1_1_2_21">'2. Fouille principale'!$H$48</definedName>
    <definedName name="Q_S_1_1_2_22">'2. Fouille principale'!$H$49</definedName>
    <definedName name="Q_S_1_1_2_23">'2. Fouille principale'!$H$52</definedName>
    <definedName name="Q_S_1_1_2_24">'2. Fouille principale'!$H$53</definedName>
    <definedName name="Q_S_1_1_2_25">'2. Fouille principale'!$H$54</definedName>
    <definedName name="Q_S_1_1_2_26">'2. Fouille principale'!$H$57</definedName>
    <definedName name="Q_S_1_1_2_27">'2. Fouille principale'!$H$58</definedName>
    <definedName name="Q_S_1_1_2_28">'2. Fouille principale'!$H$61</definedName>
    <definedName name="Q_S_1_1_2_29">'2. Fouille principale'!$H$62</definedName>
    <definedName name="Q_S_1_1_2_30">'2. Fouille principale'!$H$63</definedName>
    <definedName name="Q_S_1_2_1_01">'2. Fouille principale'!$H$71</definedName>
    <definedName name="Q_S_1_2_1_02">'2. Fouille principale'!$H$72</definedName>
    <definedName name="Q_S_1_2_1_03">'2. Fouille principale'!$H$73</definedName>
    <definedName name="Q_S_1_2_1_04">'2. Fouille principale'!$H$76</definedName>
    <definedName name="Q_S_1_2_1_05">'2. Fouille principale'!$H$77</definedName>
    <definedName name="Q_S_1_2_1_06">'2. Fouille principale'!$H$78</definedName>
    <definedName name="Q_S_1_2_1_07">'2. Fouille principale'!$H$79</definedName>
    <definedName name="Q_S_1_2_1_08">'2. Fouille principale'!$H$82</definedName>
    <definedName name="Q_S_1_2_1_09">'2. Fouille principale'!$H$83</definedName>
    <definedName name="Q_S_1_2_1_10">'2. Fouille principale'!$H$84</definedName>
    <definedName name="Q_S_1_2_1_11">'2. Fouille principale'!$H$85</definedName>
    <definedName name="Q_S_1_2_1_12">'2. Fouille principale'!$H$86</definedName>
    <definedName name="Q_S_1_2_1_13">'2. Fouille principale'!$H$87</definedName>
    <definedName name="Q_S_1_2_2_01">'2. Fouille principale'!$H$91</definedName>
    <definedName name="Q_S_1_2_2_02">'2. Fouille principale'!$H$92</definedName>
    <definedName name="Q_S_1_2_2_03">'2. Fouille principale'!$H$93</definedName>
    <definedName name="Q_S_1_2_2_04">'2. Fouille principale'!$H$94</definedName>
    <definedName name="Q_S_1_2_2_05">'2. Fouille principale'!$H$95</definedName>
    <definedName name="Q_S_1_2_2_06">'2. Fouille principale'!$H$96</definedName>
    <definedName name="Q_S_1_2_2_07">'2. Fouille principale'!$H$97</definedName>
    <definedName name="Q_S_1_2_2_08">'2. Fouille principale'!$H$100</definedName>
    <definedName name="Q_S_1_2_2_09">'2. Fouille principale'!$H$101</definedName>
    <definedName name="Q_S_1_2_2_10">'2. Fouille principale'!$H$102</definedName>
    <definedName name="Q_S_1_2_2_11">'2. Fouille principale'!$H$105</definedName>
    <definedName name="Q_S_1_2_2_12">'2. Fouille principale'!$H$106</definedName>
    <definedName name="Q_S_1_2_2_13">'2. Fouille principale'!$H$107</definedName>
    <definedName name="Q_S_1_2_2_14">'2. Fouille principale'!$H$108</definedName>
    <definedName name="Q_S_1_2_2_15">'2. Fouille principale'!$H$111</definedName>
    <definedName name="Q_S_1_2_2_16">'2. Fouille principale'!$H$112</definedName>
    <definedName name="Q_S_1_2_2_17">'2. Fouille principale'!$H$113</definedName>
    <definedName name="Q_S_1_2_2_18">'2. Fouille principale'!$H$114</definedName>
    <definedName name="Q_S_1_2_2_19">'2. Fouille principale'!$H$117</definedName>
    <definedName name="Q_S_1_2_2_20">'2. Fouille principale'!$H$118</definedName>
    <definedName name="Q_S_1_2_2_21">'2. Fouille principale'!$H$119</definedName>
    <definedName name="Q_S_1_2_2_22">'2. Fouille principale'!$H$120</definedName>
    <definedName name="Q_S_1_2_2_23">'2. Fouille principale'!$H$121</definedName>
    <definedName name="Q_S_1_2_3_01">'2. Fouille principale'!$H$125</definedName>
    <definedName name="Q_S_1_2_3_02">'2. Fouille principale'!$H$126</definedName>
    <definedName name="Q_S_1_2_3_03">'2. Fouille principale'!$H$127</definedName>
    <definedName name="Q_S_1_2_3_04">'2. Fouille principale'!$H$128</definedName>
    <definedName name="Q_S_1_2_3_05">'2. Fouille principale'!$H$131</definedName>
    <definedName name="Q_S_1_2_3_06">'2. Fouille principale'!$H$132</definedName>
    <definedName name="Q_S_1_2_3_07">'2. Fouille principale'!$H$133</definedName>
    <definedName name="Q_S_1_2_3_08">'2. Fouille principale'!$H$134</definedName>
    <definedName name="Q_S_1_2_3_09">'2. Fouille principale'!$H$135</definedName>
    <definedName name="Q_S_1_2_3_10">'2. Fouille principale'!$H$136</definedName>
    <definedName name="Q_S_1_2_3_11">'2. Fouille principale'!$H$137</definedName>
    <definedName name="Q_S_1_2_3_12">'2. Fouille principale'!$H$140</definedName>
    <definedName name="Q_S_1_2_3_13">'2. Fouille principale'!$H$141</definedName>
    <definedName name="Q_S_1_2_3_14">'2. Fouille principale'!$H$142</definedName>
    <definedName name="Q_S_1_2_3_15">'2. Fouille principale'!$H$143</definedName>
    <definedName name="Q_S_1_2_3_16">'2. Fouille principale'!$H$144</definedName>
    <definedName name="Q_S_1_2_3_17">'2. Fouille principale'!$H$145</definedName>
    <definedName name="Q_S_1_2_3_18">'2. Fouille principale'!$H$148</definedName>
    <definedName name="Q_S_1_2_3_19">'2. Fouille principale'!$H$149</definedName>
    <definedName name="Q_S_1_2_3_20">'2. Fouille principale'!$H$150</definedName>
    <definedName name="Q_S_1_2_3_21">'2. Fouille principale'!$H$151</definedName>
    <definedName name="Q_S_1_2_3_22">'2. Fouille principale'!$H$152</definedName>
    <definedName name="Q_S_1_2_3_23">'2. Fouille principale'!$H$155</definedName>
    <definedName name="Q_S_1_2_3_24">'2. Fouille principale'!$H$156</definedName>
    <definedName name="Q_S_1_2_3_25">'2. Fouille principale'!$H$157</definedName>
    <definedName name="Q_S_1_2_3_26">'2. Fouille principale'!$H$158</definedName>
    <definedName name="Q_S_1_2_3_27">'2. Fouille principale'!$H$161</definedName>
    <definedName name="Q_S_1_2_3_28">'2. Fouille principale'!$H$162</definedName>
    <definedName name="Q_S_1_2_3_29">'2. Fouille principale'!$H$163</definedName>
    <definedName name="Q_S_1_2_3_30">'2. Fouille principale'!$H$164</definedName>
    <definedName name="Q_S_1_2_3_31">'2. Fouille principale'!$H$165</definedName>
    <definedName name="Q_S_1_2_3_32">'2. Fouille principale'!$H$168</definedName>
    <definedName name="Q_S_1_2_3_33">'2. Fouille principale'!$H$169</definedName>
    <definedName name="Q_S_1_2_3_34">'2. Fouille principale'!$H$170</definedName>
    <definedName name="Q_S_1_2_3_35">'2. Fouille principale'!$H$171</definedName>
    <definedName name="Q_S_1_2_3_36">'2. Fouille principale'!$H$172</definedName>
    <definedName name="Q_S_1_2_4_21">'2. Fouille principale'!$H$196</definedName>
    <definedName name="Q_S_1_2_4_22">'2. Fouille principale'!$H$197</definedName>
    <definedName name="Q_S_1_2_4_23">'2. Fouille principale'!$H$198</definedName>
    <definedName name="Q_S_1_2_5_41">'2. Fouille principale'!$H$222</definedName>
    <definedName name="Q_S_1_2_5_42">'2. Fouille principale'!$H$223</definedName>
    <definedName name="Q_S_1_2_5_43">'2. Fouille principale'!$H$224</definedName>
    <definedName name="Q_S_1_2_5_44">'2. Fouille principale'!$H$225</definedName>
    <definedName name="Q_S_1_2_5_45">'2. Fouille principale'!$H$226</definedName>
    <definedName name="Q_S_1_2_5_46">'2. Fouille principale'!$H$227</definedName>
    <definedName name="Q_S_1_2_5_47">'2. Fouille principale'!$H$230</definedName>
    <definedName name="Q_S_1_2_5_48">'2. Fouille principale'!$H$231</definedName>
    <definedName name="Q_S_1_2_5_49">'2. Fouille principale'!$H$232</definedName>
    <definedName name="Q_S_1_2_5_50">'2. Fouille principale'!$H$233</definedName>
    <definedName name="Q_S_1_2_5_51">'2. Fouille principale'!$H$234</definedName>
    <definedName name="Q_S_1_2_5_52">'2. Fouille principale'!$H$235</definedName>
    <definedName name="Q_S_1_2_5_53">'2. Fouille principale'!$H$238</definedName>
    <definedName name="Q_S_1_2_5_54">'2. Fouille principale'!$H$239</definedName>
    <definedName name="Q_S_1_2_5_55">'2. Fouille principale'!$H$240</definedName>
    <definedName name="Q_S_1_2_5_56">'2. Fouille principale'!$H$241</definedName>
    <definedName name="Q_S_1_2_5_57">'2. Fouille principale'!$H$242</definedName>
    <definedName name="Q_S_1_2_5_58">'2. Fouille principale'!$H$245</definedName>
    <definedName name="Q_S_1_2_5_59">'2. Fouille principale'!$H$246</definedName>
    <definedName name="Q_S_1_2_5_60">'2. Fouille principale'!$H$247</definedName>
    <definedName name="Q_S_1_2_5_61">'2. Fouille principale'!$H$248</definedName>
    <definedName name="Q_S_1_2_5_62">'2. Fouille principale'!$H$249</definedName>
    <definedName name="Q_S_1_2_5_63">'2. Fouille principale'!$H$250</definedName>
    <definedName name="Q_S_1_2_6_01">'2. Fouille principale'!$H$254</definedName>
    <definedName name="Q_S_1_2_6_02">'2. Fouille principale'!$H$255</definedName>
    <definedName name="Q_S_1_2_6_03">'2. Fouille principale'!$H$256</definedName>
    <definedName name="Q_S_1_2_6_04">'2. Fouille principale'!$H$257</definedName>
    <definedName name="Q_S_1_2_6_05">'2. Fouille principale'!$H$258</definedName>
    <definedName name="Q_S_1_2_6_06">'2. Fouille principale'!$H$259</definedName>
    <definedName name="Q_S_1_2_7_01">'2. Fouille principale'!$H$263</definedName>
    <definedName name="Q_S_1_2_7_02">'2. Fouille principale'!$H$264</definedName>
    <definedName name="Q_S_1_2_7_03">'2. Fouille principale'!$H$265</definedName>
    <definedName name="Q_S_1_2_7_04">'2. Fouille principale'!$H$266</definedName>
    <definedName name="Q_S_1_2_8_01">'2. Fouille principale'!$H$270</definedName>
    <definedName name="Q_S_1_2_8_02">'2. Fouille principale'!$H$271</definedName>
    <definedName name="Q_S_1_2_8_03">'2. Fouille principale'!$H$272</definedName>
    <definedName name="Q_S_1_2_8_04">'2. Fouille principale'!$H$273</definedName>
    <definedName name="Q_S_1_2_8_05">'2. Fouille principale'!$H$274</definedName>
    <definedName name="Q_S_1_2_8_06">'2. Fouille principale'!$H$277</definedName>
    <definedName name="Q_S_1_2_8_07">'2. Fouille principale'!$H$278</definedName>
    <definedName name="Q_S_1_2_8_08">'2. Fouille principale'!$H$279</definedName>
    <definedName name="Q_S_1_2_8_09">'2. Fouille principale'!$H$280</definedName>
    <definedName name="Q_S_1_2_8_10">'2. Fouille principale'!$H$281</definedName>
    <definedName name="Q_S_1_2_8_11">'2. Fouille principale'!$H$282</definedName>
    <definedName name="Q_S_1_2_8_12">'2. Fouille principale'!$H$285</definedName>
    <definedName name="Q_S_1_2_8_13">'2. Fouille principale'!$H$286</definedName>
    <definedName name="Q_S_1_2_8_14">'2. Fouille principale'!$H$287</definedName>
    <definedName name="Q_S_1_2_8_15">'2. Fouille principale'!$H$288</definedName>
    <definedName name="Q_S_1_2_8_16">'2. Fouille principale'!$H$291</definedName>
    <definedName name="Q_S_1_2_8_17">'2. Fouille principale'!$H$292</definedName>
    <definedName name="Q_S_1_2_8_18">'2. Fouille principale'!$H$293</definedName>
    <definedName name="Q_S_1_2_8_19">'2. Fouille principale'!$H$294</definedName>
    <definedName name="Q_S_1_2_8_20">'2. Fouille principale'!$H$297</definedName>
    <definedName name="Q_S_1_2_8_21">'2. Fouille principale'!$H$298</definedName>
    <definedName name="Q_S_1_2_8_22">'2. Fouille principale'!$H$299</definedName>
    <definedName name="Q_S_1_2_8_23">'2. Fouille principale'!$H$300</definedName>
    <definedName name="Q_S_1_2_8_24">'2. Fouille principale'!$H$301</definedName>
    <definedName name="Q_S_1_2_9_01">'2. Fouille principale'!$H$305</definedName>
    <definedName name="Q_S_1_2_9_02">'2. Fouille principale'!$H$306</definedName>
    <definedName name="Q_S_1_2_9_03">'2. Fouille principale'!$H$307</definedName>
    <definedName name="Q_S_1_2_9_04">'2. Fouille principale'!$H$310</definedName>
    <definedName name="Q_S_1_2_9_05">'2. Fouille principale'!$H$311</definedName>
    <definedName name="Q_S_1_2_9_06">'2. Fouille principale'!$H$312</definedName>
    <definedName name="Q_S_1_3_1_01">'2. Fouille principale'!$H$320</definedName>
    <definedName name="Q_S_1_3_1_02">'2. Fouille principale'!$H$321</definedName>
    <definedName name="Q_S_1_3_2_01">'2. Fouille principale'!$H$325</definedName>
    <definedName name="Q_S_1_3_2_02">'2. Fouille principale'!$H$326</definedName>
    <definedName name="Q_S_1_3_2_03">'2. Fouille principale'!$H$327</definedName>
    <definedName name="Q_S_1_3_2_04">'2. Fouille principale'!$H$328</definedName>
    <definedName name="Q_S_1_3_2_05">'2. Fouille principale'!$H$329</definedName>
    <definedName name="Q_S_1_3_2_06">'2. Fouille principale'!$H$330</definedName>
    <definedName name="Q_S_1_3_2_07">'2. Fouille principale'!$H$331</definedName>
    <definedName name="Q_S_1_3_2_08">'2. Fouille principale'!$H$332</definedName>
    <definedName name="Q_S_1_3_2_09">'2. Fouille principale'!$H$333</definedName>
    <definedName name="Q_S_1_3_2_10">'2. Fouille principale'!$H$334</definedName>
    <definedName name="Q_S_1_3_2_11">'2. Fouille principale'!$H$335</definedName>
    <definedName name="Q_S_1_3_2_12">'2. Fouille principale'!$H$336</definedName>
    <definedName name="Q_S_1_3_2_13">'2. Fouille principale'!$H$337</definedName>
    <definedName name="Q_S_1_3_2_14">'2. Fouille principale'!$H$338</definedName>
    <definedName name="Q_S_1_3_2_15">'2. Fouille principale'!$H$339</definedName>
    <definedName name="Q_S_1_3_2_16">'2. Fouille principale'!$H$340</definedName>
    <definedName name="Q_S_1_3_2_17">'2. Fouille principale'!$H$341</definedName>
    <definedName name="Q_S_1_3_2_18">'2. Fouille principale'!$H$342</definedName>
    <definedName name="Q_S_1_3_2_19">'2. Fouille principale'!$H$343</definedName>
    <definedName name="Q_S_1_3_2_20">'2. Fouille principale'!$H$344</definedName>
    <definedName name="Q_S_1_4_1_01">'2. Fouille principale'!$H$352</definedName>
    <definedName name="Q_S_1_4_1_02">'2. Fouille principale'!$H$353</definedName>
    <definedName name="Q_S_1_4_1_03">'2. Fouille principale'!$H$356</definedName>
    <definedName name="Q_S_1_4_1_04">'2. Fouille principale'!$H$357</definedName>
    <definedName name="Q_S_1_4_1_05">'2. Fouille principale'!$H$358</definedName>
    <definedName name="Q_S_1_4_1_06">'2. Fouille principale'!$H$359</definedName>
    <definedName name="Q_S_1_4_1_07">'2. Fouille principale'!$H$360</definedName>
    <definedName name="Q_S_1_4_1_08">'2. Fouille principale'!$H$361</definedName>
    <definedName name="Q_S_1_4_2_01">'2. Fouille principale'!$H$365</definedName>
    <definedName name="Q_S_1_4_2_02">'2. Fouille principale'!$H$366</definedName>
    <definedName name="Q_S_1_4_2_03">'2. Fouille principale'!$H$367</definedName>
    <definedName name="Q_S_1_4_2_04">'2. Fouille principale'!$H$368</definedName>
    <definedName name="Q_S_1_4_2_05">'2. Fouille principale'!$H$369</definedName>
    <definedName name="Q_S_1_4_2_06">'2. Fouille principale'!$H$370</definedName>
    <definedName name="Q_S_1_4_2_07">'2. Fouille principale'!$H$371</definedName>
    <definedName name="Q_S_1_4_2_08">'2. Fouille principale'!$H$374</definedName>
    <definedName name="Q_S_1_4_2_09">'2. Fouille principale'!$H$375</definedName>
    <definedName name="Q_S_1_4_3_01">'2. Fouille principale'!$H$379</definedName>
    <definedName name="Q_S_1_4_3_02">'2. Fouille principale'!$H$380</definedName>
    <definedName name="Q_S_1_4_3_03">'2. Fouille principale'!$H$381</definedName>
    <definedName name="Q_S_1_4_3_04">'2. Fouille principale'!$H$384</definedName>
    <definedName name="Q_S_1_4_3_05">'2. Fouille principale'!$H$385</definedName>
    <definedName name="Q_S_1_4_4_01">'2. Fouille principale'!$H$389</definedName>
    <definedName name="Q_S_1_4_4_02">'2. Fouille principale'!$H$390</definedName>
    <definedName name="Q_S_1_4_4_03">'2. Fouille principale'!$H$391</definedName>
    <definedName name="Q_S_1_4_4_04">'2. Fouille principale'!$H$392</definedName>
    <definedName name="Q_S_1_4_4_05">'2. Fouille principale'!$H$393</definedName>
    <definedName name="Q_S_1_4_4_06">'2. Fouille principale'!$H$394</definedName>
    <definedName name="Q_S_1_4_4_07">'2. Fouille principale'!$H$395</definedName>
    <definedName name="Q_S_1_4_4_08">'2. Fouille principale'!$H$396</definedName>
    <definedName name="Q_S_1_4_4_09">'2. Fouille principale'!$H$397</definedName>
    <definedName name="Q_S_1_4_4_10">'2. Fouille principale'!$H$398</definedName>
    <definedName name="Q_S_1_4_4_11">'2. Fouille principale'!$H$399</definedName>
    <definedName name="Q_S_1_4_4_12">'2. Fouille principale'!$H$400</definedName>
    <definedName name="Q_S_1_4_4_13">'2. Fouille principale'!$H$401</definedName>
    <definedName name="Q_S_1_4_4_14">'2. Fouille principale'!$H$402</definedName>
    <definedName name="Q_S_1_4_4_15">'2. Fouille principale'!$H$403</definedName>
    <definedName name="Q_S_1_4_4_16">'2. Fouille principale'!$H$404</definedName>
    <definedName name="Q_S_1_4_4_17">'2. Fouille principale'!$H$405</definedName>
    <definedName name="Q_S_1_4_4_18">'2. Fouille principale'!$H$406</definedName>
    <definedName name="Q_S_1_4_4_19">'2. Fouille principale'!$H$407</definedName>
    <definedName name="Q_S_1_4_4_20">'2. Fouille principale'!$H$408</definedName>
    <definedName name="Q_S_1_4_4_21">'2. Fouille principale'!$H$411</definedName>
    <definedName name="Q_S_1_4_4_22">'2. Fouille principale'!$H$412</definedName>
    <definedName name="Q_S_1_4_4_23">'2. Fouille principale'!$H$413</definedName>
    <definedName name="Q_S_1_4_4_24">'2. Fouille principale'!$H$414</definedName>
    <definedName name="Q_S_1_4_4_25">'2. Fouille principale'!$H$415</definedName>
    <definedName name="Q_S_1_4_5_01">'2. Fouille principale'!$H$419</definedName>
    <definedName name="Q_S_1_4_5_02">'2. Fouille principale'!$H$420</definedName>
    <definedName name="Q_S_1_4_5_03">'2. Fouille principale'!$H$421</definedName>
    <definedName name="Q_S_1_4_5_04">'2. Fouille principale'!$H$422</definedName>
    <definedName name="Q_S_1_4_5_05">'2. Fouille principale'!$H$423</definedName>
    <definedName name="Q_S_1_4_6_01">'2. Fouille principale'!$H$427</definedName>
    <definedName name="Q_S_1_4_6_02">'2. Fouille principale'!$H$428</definedName>
    <definedName name="Q_S_1_4_6_03">'2. Fouille principale'!$H$429</definedName>
    <definedName name="Q_S_1_5_1_01">'2. Fouille principale'!$H$437</definedName>
    <definedName name="Q_S_1_5_1_02">'2. Fouille principale'!$H$438</definedName>
    <definedName name="Q_S_1_5_1_03">'2. Fouille principale'!$H$439</definedName>
    <definedName name="Q_S_1_5_1_04">'2. Fouille principale'!$H$440</definedName>
    <definedName name="Q_S_1_5_1_05">'2. Fouille principale'!$H$441</definedName>
    <definedName name="Q_S_1_5_1_06">'2. Fouille principale'!$H$442</definedName>
    <definedName name="Q_S_1_5_2_01">'2. Fouille principale'!$H$446</definedName>
    <definedName name="Q_S_1_5_2_02">'2. Fouille principale'!$H$447</definedName>
    <definedName name="Q_S_1_5_2_03">'2. Fouille principale'!$H$448</definedName>
    <definedName name="Q_S_1_5_2_04">'2. Fouille principale'!$H$449</definedName>
    <definedName name="Q_S_1_5_2_05">'2. Fouille principale'!$H$450</definedName>
    <definedName name="Q_S_1_5_2_06">'2. Fouille principale'!$H$451</definedName>
    <definedName name="Q_S_1_5_2_07">'2. Fouille principale'!$H$452</definedName>
    <definedName name="Q_S_1_5_2_08">'2. Fouille principale'!$H$453</definedName>
    <definedName name="Q_S_1_5_3_21">'2. Fouille principale'!$H$467</definedName>
    <definedName name="Q_S_1_5_3_22">'2. Fouille principale'!$H$468</definedName>
    <definedName name="Q_S_1_5_3_23">'2. Fouille principale'!$H$469</definedName>
    <definedName name="Q_S_1_6_1_01">'3. Services'!$H$12</definedName>
    <definedName name="Q_S_1_6_1_02">'3. Services'!$H$13</definedName>
    <definedName name="Q_S_1_6_1_03">'3. Services'!$H$14</definedName>
    <definedName name="Q_S_1_6_1_04">'3. Services'!$H$15</definedName>
    <definedName name="Q_S_1_6_1_05">'3. Services'!$H$18</definedName>
    <definedName name="Q_S_1_6_1_06">'3. Services'!$H$19</definedName>
    <definedName name="Q_S_1_6_1_07">'3. Services'!$H$20</definedName>
    <definedName name="Q_S_1_6_1_08">'3. Services'!$H$23</definedName>
    <definedName name="Q_S_1_6_1_09">'3. Services'!$H$24</definedName>
    <definedName name="Q_S_1_6_1_10">'3. Services'!$H$25</definedName>
    <definedName name="Q_S_1_6_1_11">'3. Services'!$H$26</definedName>
    <definedName name="Q_S_1_6_1_12">'3. Services'!$H$29</definedName>
    <definedName name="Q_S_1_6_1_13">'3. Services'!$H$30</definedName>
    <definedName name="Q_S_1_6_1_14">'3. Services'!$H$31</definedName>
    <definedName name="Q_S_1_6_1_15">'3. Services'!$H$32</definedName>
    <definedName name="Q_S_1_6_1_16">'3. Services'!$H$35</definedName>
    <definedName name="Q_S_1_6_1_17">'3. Services'!$H$36</definedName>
    <definedName name="Q_S_1_6_1_18">'3. Services'!$H$37</definedName>
    <definedName name="Q_S_1_6_1_19">'3. Services'!$H$38</definedName>
    <definedName name="Q_S_1_6_2_01">'3. Services'!$H$42</definedName>
    <definedName name="Q_S_1_6_2_02">'3. Services'!$H$43</definedName>
    <definedName name="Q_S_1_6_2_03">'3. Services'!$H$44</definedName>
    <definedName name="Q_S_1_6_2_04">'3. Services'!$H$47</definedName>
    <definedName name="Q_S_1_6_2_05">'3. Services'!$H$48</definedName>
    <definedName name="Q_S_1_6_2_06">'3. Services'!$H$51</definedName>
    <definedName name="Q_S_1_6_2_07">'3. Services'!$H$52</definedName>
    <definedName name="Q_S_1_6_3_01">'3. Services'!$H$56</definedName>
    <definedName name="Q_S_1_6_3_02">'3. Services'!$H$57</definedName>
    <definedName name="Q_S_1_6_3_03">'3. Services'!$H$58</definedName>
    <definedName name="Q_S_1_6_3_04">'3. Services'!$H$59</definedName>
    <definedName name="Q_S_1_6_3_05">'3. Services'!$H$60</definedName>
    <definedName name="Q_S_1_6_3_06">'3. Services'!$H$61</definedName>
    <definedName name="Q_S_1_6_3_07">'3. Services'!$H$64</definedName>
    <definedName name="Q_S_1_6_3_08">'3. Services'!$H$65</definedName>
    <definedName name="Q_S_1_6_4_01">'3. Services'!$H$69</definedName>
    <definedName name="Q_S_1_6_4_02">'3. Services'!$H$70</definedName>
    <definedName name="Q_S_1_6_4_03">'3. Services'!$H$71</definedName>
    <definedName name="Q_S_1_6_4_04">'3. Services'!$H$72</definedName>
    <definedName name="Q_S_1_6_4_05">'3. Services'!$H$75</definedName>
    <definedName name="Q_S_1_6_4_06">'3. Services'!$H$76</definedName>
    <definedName name="Q_S_1_6_4_07">'3. Services'!$H$77</definedName>
    <definedName name="Q_S_1_6_4_08">'3. Services'!$H$80</definedName>
    <definedName name="Q_S_1_6_4_09">'3. Services'!$H$81</definedName>
    <definedName name="Q_S_1_6_5_01">'3. Services'!$H$85</definedName>
    <definedName name="Q_S_1_6_5_02">'3. Services'!$H$86</definedName>
    <definedName name="Q_S_1_6_5_03">'3. Services'!$H$87</definedName>
    <definedName name="Q_S_1_6_5_04">'3. Services'!$H$88</definedName>
    <definedName name="Q_S_1_6_6_01">'3. Services'!$H$92</definedName>
    <definedName name="Q_S_1_6_6_02">'3. Services'!$H$93</definedName>
    <definedName name="Q_S_1_6_6_03">'3. Services'!$H$94</definedName>
    <definedName name="Q_S_1_6_6_04">'3. Services'!$H$95</definedName>
    <definedName name="Q_S_1_6_7_01">'3. Services'!$H$99</definedName>
    <definedName name="Q_S_1_6_7_02">'3. Services'!$H$100</definedName>
    <definedName name="Q_S_1_6_7_03">'3. Services'!$H$101</definedName>
    <definedName name="Q_S_1_6_7_04">'3. Services'!$H$104</definedName>
    <definedName name="Q_S_1_6_7_05">'3. Services'!$H$105</definedName>
    <definedName name="Q_S_1_6_8_01">'3. Services'!$H$109</definedName>
    <definedName name="Q_S_1_6_8_02">'3. Services'!$H$110</definedName>
    <definedName name="Q_S_1_6_8_03">'3. Services'!$H$111</definedName>
    <definedName name="Q_S_1_6_8_04">'3. Services'!$H$112</definedName>
    <definedName name="Q_S_1_6_8_05">'3. Services'!$H$115</definedName>
    <definedName name="Q_S_1_6_8_06">'3. Services'!$H$116</definedName>
    <definedName name="Q_S_1_6_8_07">'3. Services'!$H$117</definedName>
    <definedName name="Q_S_1_6_8_08">'3. Services'!$H$118</definedName>
    <definedName name="Q_S_1_6_8_09">'3. Services'!$H$121</definedName>
    <definedName name="Q_S_1_6_8_10">'3. Services'!$H$122</definedName>
    <definedName name="Q_S_1_6_8_11">'3. Services'!$H$123</definedName>
    <definedName name="Q_S_1_6_8_12">'3. Services'!$H$124</definedName>
    <definedName name="Q_S_1_6_8_13">'3. Services'!$H$127</definedName>
    <definedName name="Q_S_1_6_8_14">'3. Services'!$H$128</definedName>
    <definedName name="Q_S_1_6_8_15">'3. Services'!$H$129</definedName>
    <definedName name="Q_S_1_6_8_16">'3. Services'!$H$130</definedName>
    <definedName name="R_S_0_01">'4. Plan financier - Décompte'!$N$10</definedName>
    <definedName name="R_S_0_02">'4. Plan financier - Décompte'!$N$11</definedName>
    <definedName name="R_S_1_01">'4. Plan financier - Décompte'!$N$17</definedName>
    <definedName name="R_S_1_02">'4. Plan financier - Décompte'!$N$18</definedName>
    <definedName name="R_S_1_03">'4. Plan financier - Décompte'!$N$19</definedName>
    <definedName name="R_S_1_04">'4. Plan financier - Décompte'!$N$20</definedName>
    <definedName name="R_S_1_05">'4. Plan financier - Décompte'!$N$21</definedName>
    <definedName name="R_S_1_06">'4. Plan financier - Décompte'!$N$22</definedName>
    <definedName name="R_S_1_07">'4. Plan financier - Décompte'!$N$23</definedName>
    <definedName name="R_S_1_08">'4. Plan financier - Décompte'!$N$24</definedName>
    <definedName name="R_S_1_09">'4. Plan financier - Décompte'!$N$25</definedName>
    <definedName name="R_S_2_01">'4. Plan financier - Décompte'!$N$35</definedName>
    <definedName name="R_S_2_02">'4. Plan financier - Décompte'!$N$36</definedName>
    <definedName name="R_S_2_03">'4. Plan financier - Décompte'!$N$37</definedName>
    <definedName name="R_S_2_04">'4. Plan financier - Décompte'!$N$38</definedName>
    <definedName name="R_S_2_05">'4. Plan financier - Décompte'!$N$39</definedName>
    <definedName name="R_S_2_06">'4. Plan financier - Décompte'!$N$40</definedName>
    <definedName name="R_S_2_07">'4. Plan financier - Décompte'!$N$41</definedName>
    <definedName name="R_S_2_08">'4. Plan financier - Décompte'!$N$42</definedName>
    <definedName name="R_S_2_09">'4. Plan financier - Décompte'!$N$45</definedName>
    <definedName name="R_S_2_10">'4. Plan financier - Décompte'!$N$46</definedName>
    <definedName name="R_S_2_11">'4. Plan financier - Décompte'!$N$47</definedName>
    <definedName name="R_S_2_12">'4. Plan financier - Décompte'!$N$48</definedName>
    <definedName name="R_S_2_13">'4. Plan financier - Décompte'!$N$49</definedName>
    <definedName name="R_S_2_14">'4. Plan financier - Décompte'!$N$50</definedName>
    <definedName name="R_S_2_15">'4. Plan financier - Décompte'!$N$51</definedName>
    <definedName name="R_S_2_16">'4. Plan financier - Décompte'!$N$54</definedName>
    <definedName name="R_S_2_17">'4. Plan financier - Décompte'!$N$55</definedName>
    <definedName name="R_S_2_18">'4. Plan financier - Décompte'!$N$56</definedName>
    <definedName name="R_S_2_19">'4. Plan financier - Décompte'!$N$57</definedName>
    <definedName name="R_S_2_20">'4. Plan financier - Décompte'!$N$58</definedName>
    <definedName name="R_S_2_21">'4. Plan financier - Décompte'!$N$59</definedName>
    <definedName name="R_S_2_22">'4. Plan financier - Décompte'!$N$60</definedName>
    <definedName name="R_S_2_23">'4. Plan financier - Décompte'!$N$63</definedName>
    <definedName name="R_S_2_24">'4. Plan financier - Décompte'!$N$64</definedName>
    <definedName name="R_S_2_25">'4. Plan financier - Décompte'!$N$65</definedName>
    <definedName name="R_S_2_26">'4. Plan financier - Décompte'!$N$66</definedName>
    <definedName name="R_S_2_27">'4. Plan financier - Décompte'!$N$67</definedName>
    <definedName name="R_S_2_28">'4. Plan financier - Décompte'!$N$68</definedName>
    <definedName name="R_S_2_29">'4. Plan financier - Décompte'!$N$69</definedName>
    <definedName name="R_S_2_30">'4. Plan financier - Décompte'!$N$70</definedName>
    <definedName name="R_S_2_31">'4. Plan financier - Décompte'!$N$71</definedName>
    <definedName name="R_S_2_32">'4. Plan financier - Décompte'!$N$72</definedName>
    <definedName name="R_S_2_33">'4. Plan financier - Décompte'!$N$73</definedName>
    <definedName name="R_S_2_34">'4. Plan financier - Décompte'!$N$74</definedName>
    <definedName name="R_S_2_35">'4. Plan financier - Décompte'!$N$75</definedName>
    <definedName name="R_S_2_36">'4. Plan financier - Décompte'!$N$76</definedName>
    <definedName name="R_S_2_37">'4. Plan financier - Décompte'!$N$77</definedName>
    <definedName name="R_S_3_01">'4. Plan financier - Décompte'!$N$84</definedName>
    <definedName name="R_S_3_02">'4. Plan financier - Décompte'!$N$85</definedName>
    <definedName name="R_S_3_03">'4. Plan financier - Décompte'!$N$86</definedName>
    <definedName name="R_S_3_04">'4. Plan financier - Décompte'!$N$89</definedName>
    <definedName name="R_S_3_05">'4. Plan financier - Décompte'!$N$90</definedName>
    <definedName name="R_S_3_06">'4. Plan financier - Décompte'!$N$91</definedName>
    <definedName name="R_S_3_07">'4. Plan financier - Décompte'!$N$94</definedName>
    <definedName name="R_S_3_08">'4. Plan financier - Décompte'!$N$95</definedName>
    <definedName name="R_S_3_09">'4. Plan financier - Décompte'!$N$96</definedName>
    <definedName name="R_S_3_10">'4. Plan financier - Décompte'!$N$99</definedName>
    <definedName name="R_S_3_11">'4. Plan financier - Décompte'!$N$100</definedName>
    <definedName name="R_S_3_12">'4. Plan financier - Décompte'!$N$101</definedName>
    <definedName name="R_S_3_13">'4. Plan financier - Décompte'!$N$104</definedName>
    <definedName name="R_S_3_14">'4. Plan financier - Décompte'!$N$105</definedName>
    <definedName name="R_S_3_15">'4. Plan financier - Décompte'!$N$106</definedName>
    <definedName name="R_S_3_16">'4. Plan financier - Décompte'!$N$107</definedName>
    <definedName name="R_S_3_17">'4. Plan financier - Décompte'!$N$108</definedName>
    <definedName name="R_S_3_18">'4. Plan financier - Décompte'!$N$111</definedName>
    <definedName name="R_S_3_19">'4. Plan financier - Décompte'!$N$112</definedName>
    <definedName name="R_S_3_20">'4. Plan financier - Décompte'!$N$113</definedName>
    <definedName name="R_S_3_21">'4. Plan financier - Décompte'!$N$114</definedName>
    <definedName name="R_S_3_22">'4. Plan financier - Décompte'!$N$115</definedName>
    <definedName name="R_S_4_01">'4. Plan financier - Décompte'!$N$121</definedName>
    <definedName name="R_S_4_02">'4. Plan financier - Décompte'!$N$122</definedName>
    <definedName name="R_S_4_03">'4. Plan financier - Décompte'!$N$123</definedName>
    <definedName name="Rabais_Soumission">'4. Plan financier - Décompte'!$D$28</definedName>
    <definedName name="Rem_1">'0. Contexte'!$M$31</definedName>
    <definedName name="Rem_2">'0. Contexte'!$M$41</definedName>
    <definedName name="ReseauType">Listes!$V$5:$V$9</definedName>
    <definedName name="RevetementSurface">Listes!$N$5:$N$8</definedName>
    <definedName name="S_DN_01">'2. Fouille principale'!$C$176</definedName>
    <definedName name="S_DN_02">'2. Fouille principale'!$C$177</definedName>
    <definedName name="S_DN_03">'2. Fouille principale'!$C$178</definedName>
    <definedName name="S_DN_04">'2. Fouille principale'!$C$179</definedName>
    <definedName name="S_DN_05">'2. Fouille principale'!$C$180</definedName>
    <definedName name="S_DN_06">'2. Fouille principale'!$C$181</definedName>
    <definedName name="S_DN_07">'2. Fouille principale'!$C$182</definedName>
    <definedName name="S_DN_08">'2. Fouille principale'!$C$183</definedName>
    <definedName name="S_DN_09">'2. Fouille principale'!$C$184</definedName>
    <definedName name="S_DN_10">'2. Fouille principale'!$C$185</definedName>
    <definedName name="S_DN_11">'2. Fouille principale'!$C$186</definedName>
    <definedName name="S_DN_12">'2. Fouille principale'!$C$187</definedName>
    <definedName name="S_DN_13">'2. Fouille principale'!$C$188</definedName>
    <definedName name="S_DN_14">'2. Fouille principale'!$C$189</definedName>
    <definedName name="S_DN_15">'2. Fouille principale'!$C$190</definedName>
    <definedName name="S_DN_16">'2. Fouille principale'!$C$191</definedName>
    <definedName name="S_DN_17">'2. Fouille principale'!$C$192</definedName>
    <definedName name="S_DN_18">'2. Fouille principale'!$C$193</definedName>
    <definedName name="S_DN_19">'2. Fouille principale'!$C$194</definedName>
    <definedName name="S_DN_20">'2. Fouille principale'!$C$195</definedName>
    <definedName name="S_M_01">'2. Fouille principale'!$D$176</definedName>
    <definedName name="S_M_02">'2. Fouille principale'!$D$177</definedName>
    <definedName name="S_M_03">'2. Fouille principale'!$D$178</definedName>
    <definedName name="S_M_04">'2. Fouille principale'!$D$179</definedName>
    <definedName name="S_M_05">'2. Fouille principale'!$D$180</definedName>
    <definedName name="S_M_06">'2. Fouille principale'!$D$181</definedName>
    <definedName name="S_M_07">'2. Fouille principale'!$D$182</definedName>
    <definedName name="S_M_08">'2. Fouille principale'!$D$183</definedName>
    <definedName name="S_M_09">'2. Fouille principale'!$D$184</definedName>
    <definedName name="S_M_10">'2. Fouille principale'!$D$185</definedName>
    <definedName name="S_M_11">'2. Fouille principale'!$D$186</definedName>
    <definedName name="S_M_12">'2. Fouille principale'!$D$187</definedName>
    <definedName name="S_M_13">'2. Fouille principale'!$D$188</definedName>
    <definedName name="S_M_14">'2. Fouille principale'!$D$189</definedName>
    <definedName name="S_M_15">'2. Fouille principale'!$D$190</definedName>
    <definedName name="S_M_16">'2. Fouille principale'!$D$191</definedName>
    <definedName name="S_M_17">'2. Fouille principale'!$D$192</definedName>
    <definedName name="S_M_18">'2. Fouille principale'!$D$193</definedName>
    <definedName name="S_M_19">'2. Fouille principale'!$D$194</definedName>
    <definedName name="S_M_20">'2. Fouille principale'!$D$195</definedName>
    <definedName name="S_Q_01">'2. Fouille principale'!$H$176</definedName>
    <definedName name="S_Q_02">'2. Fouille principale'!$H$177</definedName>
    <definedName name="S_Q_03">'2. Fouille principale'!$H$178</definedName>
    <definedName name="S_Q_04">'2. Fouille principale'!$H$179</definedName>
    <definedName name="S_Q_05">'2. Fouille principale'!$H$180</definedName>
    <definedName name="S_Q_06">'2. Fouille principale'!$H$181</definedName>
    <definedName name="S_Q_07">'2. Fouille principale'!$H$182</definedName>
    <definedName name="S_Q_08">'2. Fouille principale'!$H$183</definedName>
    <definedName name="S_Q_09">'2. Fouille principale'!$H$184</definedName>
    <definedName name="S_Q_10">'2. Fouille principale'!$H$185</definedName>
    <definedName name="S_Q_11">'2. Fouille principale'!$H$186</definedName>
    <definedName name="S_Q_12">'2. Fouille principale'!$H$187</definedName>
    <definedName name="S_Q_13">'2. Fouille principale'!$H$188</definedName>
    <definedName name="S_Q_14">'2. Fouille principale'!$H$189</definedName>
    <definedName name="S_Q_15">'2. Fouille principale'!$H$190</definedName>
    <definedName name="S_Q_16">'2. Fouille principale'!$H$191</definedName>
    <definedName name="S_Q_17">'2. Fouille principale'!$H$192</definedName>
    <definedName name="S_Q_18">'2. Fouille principale'!$H$193</definedName>
    <definedName name="S_Q_19">'2. Fouille principale'!$H$194</definedName>
    <definedName name="S_Q_20">'2. Fouille principale'!$H$195</definedName>
    <definedName name="S_Tbl_Canalisations">'2. Fouille principale'!$C$176:$L$195</definedName>
    <definedName name="S_Tbl_Chambres">'2. Fouille principale'!$C$202:$L$221</definedName>
    <definedName name="S_Tbl_TravauxSpeciaux">'2. Fouille principale'!$C$457:$L$466</definedName>
    <definedName name="ServiceType">Listes!$T$5:$T$7</definedName>
    <definedName name="SsTt_F_0_0">'4. Plan financier - Décompte'!$F$13</definedName>
    <definedName name="SsTt_F_1_0">'4. Plan financier - Décompte'!$F$31</definedName>
    <definedName name="SsTt_F_2_0">'4. Plan financier - Décompte'!$F$79</definedName>
    <definedName name="SsTt_F_3_0">'4. Plan financier - Décompte'!$F$117</definedName>
    <definedName name="SsTt_S_1_1">'2. Fouille principale'!$L$65</definedName>
    <definedName name="SsTt_S_1_2">'2. Fouille principale'!$L$314</definedName>
    <definedName name="SsTt_S_1_3">'2. Fouille principale'!$L$346</definedName>
    <definedName name="SsTt_S_1_4">'2. Fouille principale'!$L$431</definedName>
    <definedName name="SsTt_S_1_5">'2. Fouille principale'!$L$471</definedName>
    <definedName name="SsTt_S_1_6">'3. Services'!$L$132</definedName>
    <definedName name="SsTt_T_1_0">'4. Plan financier - Décompte'!$K$31</definedName>
    <definedName name="SsTt_T_2_0">'4. Plan financier - Décompte'!$K$79</definedName>
    <definedName name="SsTt_T_3_0">'4. Plan financier - Décompte'!$K$117</definedName>
    <definedName name="SsTt_T_4_1">'4. Plan financier - Décompte'!$F$121</definedName>
    <definedName name="SsTt_T_4_2">'4. Plan financier - Décompte'!$F$122</definedName>
    <definedName name="SsTt_T_4_3">'4. Plan financier - Décompte'!$F$123</definedName>
    <definedName name="StatResCont">'0. Contexte'!$M$15</definedName>
    <definedName name="T_S_1_01">'4. Plan financier - Décompte'!$I$31</definedName>
    <definedName name="T_S_2_01">'4. Plan financier - Décompte'!$I$35</definedName>
    <definedName name="T_S_2_02">'4. Plan financier - Décompte'!$I$36</definedName>
    <definedName name="T_S_2_03">'4. Plan financier - Décompte'!$I$37</definedName>
    <definedName name="T_S_2_04">'4. Plan financier - Décompte'!$I$38</definedName>
    <definedName name="T_S_2_05">'4. Plan financier - Décompte'!$I$39</definedName>
    <definedName name="T_S_2_06">'4. Plan financier - Décompte'!$I$40</definedName>
    <definedName name="T_S_2_07">'4. Plan financier - Décompte'!$I$41</definedName>
    <definedName name="T_S_2_08">'4. Plan financier - Décompte'!$I$42</definedName>
    <definedName name="T_S_2_09">'4. Plan financier - Décompte'!$I$45</definedName>
    <definedName name="T_S_2_10">'4. Plan financier - Décompte'!$I$46</definedName>
    <definedName name="T_S_2_11">'4. Plan financier - Décompte'!$I$47</definedName>
    <definedName name="T_S_2_12">'4. Plan financier - Décompte'!$I$48</definedName>
    <definedName name="T_S_2_13">'4. Plan financier - Décompte'!$I$49</definedName>
    <definedName name="T_S_2_14">'4. Plan financier - Décompte'!$I$50</definedName>
    <definedName name="T_S_2_15">'4. Plan financier - Décompte'!$I$51</definedName>
    <definedName name="T_S_2_16">'4. Plan financier - Décompte'!$I$54</definedName>
    <definedName name="T_S_2_17">'4. Plan financier - Décompte'!$I$55</definedName>
    <definedName name="T_S_2_18">'4. Plan financier - Décompte'!$I$56</definedName>
    <definedName name="T_S_2_19">'4. Plan financier - Décompte'!$I$57</definedName>
    <definedName name="T_S_2_20">'4. Plan financier - Décompte'!$I$58</definedName>
    <definedName name="T_S_2_21">'4. Plan financier - Décompte'!$I$59</definedName>
    <definedName name="T_S_2_22">'4. Plan financier - Décompte'!$I$60</definedName>
    <definedName name="T_S_2_23">'4. Plan financier - Décompte'!$I$63</definedName>
    <definedName name="T_S_2_24">'4. Plan financier - Décompte'!$I$64</definedName>
    <definedName name="T_S_2_25">'4. Plan financier - Décompte'!$I$65</definedName>
    <definedName name="T_S_2_26">'4. Plan financier - Décompte'!$I$66</definedName>
    <definedName name="T_S_2_27">'4. Plan financier - Décompte'!$I$67</definedName>
    <definedName name="T_S_2_28">'4. Plan financier - Décompte'!$I$68</definedName>
    <definedName name="T_S_2_29">'4. Plan financier - Décompte'!$I$69</definedName>
    <definedName name="T_S_2_30">'4. Plan financier - Décompte'!$I$70</definedName>
    <definedName name="T_S_2_31">'4. Plan financier - Décompte'!$I$71</definedName>
    <definedName name="T_S_2_32">'4. Plan financier - Décompte'!$I$72</definedName>
    <definedName name="T_S_2_33">'4. Plan financier - Décompte'!$I$73</definedName>
    <definedName name="T_S_2_34">'4. Plan financier - Décompte'!$I$74</definedName>
    <definedName name="T_S_2_35">'4. Plan financier - Décompte'!$I$75</definedName>
    <definedName name="T_S_2_36">'4. Plan financier - Décompte'!$I$76</definedName>
    <definedName name="T_S_2_37">'4. Plan financier - Décompte'!$I$77</definedName>
    <definedName name="T_S_3_01">'4. Plan financier - Décompte'!$I$84</definedName>
    <definedName name="T_S_3_02">'4. Plan financier - Décompte'!$I$85</definedName>
    <definedName name="T_S_3_03">'4. Plan financier - Décompte'!$I$86</definedName>
    <definedName name="T_S_3_04">'4. Plan financier - Décompte'!$I$89</definedName>
    <definedName name="T_S_3_05">'4. Plan financier - Décompte'!$I$90</definedName>
    <definedName name="T_S_3_06">'4. Plan financier - Décompte'!$I$91</definedName>
    <definedName name="T_S_3_07">'4. Plan financier - Décompte'!$I$94</definedName>
    <definedName name="T_S_3_08">'4. Plan financier - Décompte'!$I$95</definedName>
    <definedName name="T_S_3_09">'4. Plan financier - Décompte'!$I$96</definedName>
    <definedName name="T_S_3_10">'4. Plan financier - Décompte'!$I$99</definedName>
    <definedName name="T_S_3_11">'4. Plan financier - Décompte'!$I$100</definedName>
    <definedName name="T_S_3_12">'4. Plan financier - Décompte'!$I$101</definedName>
    <definedName name="T_S_3_13">'4. Plan financier - Décompte'!$I$104</definedName>
    <definedName name="T_S_3_14">'4. Plan financier - Décompte'!$I$105</definedName>
    <definedName name="T_S_3_15">'4. Plan financier - Décompte'!$I$106</definedName>
    <definedName name="T_S_3_16">'4. Plan financier - Décompte'!$I$107</definedName>
    <definedName name="T_S_3_17">'4. Plan financier - Décompte'!$I$108</definedName>
    <definedName name="T_S_3_18">'4. Plan financier - Décompte'!$I$111</definedName>
    <definedName name="T_S_3_19">'4. Plan financier - Décompte'!$I$112</definedName>
    <definedName name="T_S_3_20">'4. Plan financier - Décompte'!$I$113</definedName>
    <definedName name="T_S_3_21">'4. Plan financier - Décompte'!$I$114</definedName>
    <definedName name="T_S_3_22">'4. Plan financier - Décompte'!$I$115</definedName>
    <definedName name="Tbl_AdaptationRegards">'1. Géométrie'!$D$141:$J$150</definedName>
    <definedName name="Tbl_ChambresServices">'1. Géométrie'!$D$304:$E$308</definedName>
    <definedName name="Tbl_ChambresVisite">'1. Géométrie'!$D$106:$F$125</definedName>
    <definedName name="Tbl_DemolEquipExistants">'1. Géométrie'!$D$66:$I$85</definedName>
    <definedName name="Tbl_Deversoirs">'1. Géométrie'!$D$131:$F$135</definedName>
    <definedName name="Tbl_EncombReseauExistants">'1. Géométrie'!$D$90:$E$99</definedName>
    <definedName name="Tbl_MiseHorsServicesEquipCanalo">'1. Géométrie'!$D$320:$E$324</definedName>
    <definedName name="Tbl_MiseHorsServicesEquipRegards">'1. Géométrie'!$D$329:$E$333</definedName>
    <definedName name="Tbl_OuvragesSpecifiques">'1. Géométrie'!$D$177:$H$191</definedName>
    <definedName name="Tbl_RehabilitationChemisage">'1. Géométrie'!$D$200:$J$229</definedName>
    <definedName name="Tbl_RehabilitationRobotique">'1. Géométrie'!$D$236:$J$265</definedName>
    <definedName name="Tbl_RemplissageCanalisations">'1. Géométrie'!$D$157:$E$161</definedName>
    <definedName name="Tbl_RemplissageRegards">'1. Géométrie'!$D$167:$E$171</definedName>
    <definedName name="Tbl_ServicesHorsEmprise">'1. Géométrie'!$D$289:$P$298</definedName>
    <definedName name="Tbl_SoclesButees">'1. Géométrie'!$E$313:$E$314</definedName>
    <definedName name="Tbl_TravauxSpeciaux">'1. Géométrie'!$D$272:$T$281</definedName>
    <definedName name="TechTravauxSpeciaux">Listes!$AB$5:$AB$10</definedName>
    <definedName name="TotSynthHT">'5. Synthèse'!$F$14</definedName>
    <definedName name="TVA_CoutTotal">'4. Plan financier - Décompte'!$D$122</definedName>
    <definedName name="Type1Cont">'0. Contexte'!$M$19</definedName>
    <definedName name="Type2Cont">'0. Contexte'!$M$21</definedName>
    <definedName name="Type3Cont">'0. Contexte'!$M$23</definedName>
    <definedName name="TypeDossier">'0. Contexte'!$F$23</definedName>
    <definedName name="TypeOHSpeciaux">Listes!$X$5:$X$8</definedName>
    <definedName name="TypePalplanches">'1. Géométrie'!$H$60</definedName>
    <definedName name="TypePlanif">'0. Contexte'!$F$39</definedName>
    <definedName name="U_S_1_1_1_02">'2. Fouille principale'!$F$15</definedName>
    <definedName name="U_S_1_1_1_03">'2. Fouille principale'!$F$16</definedName>
    <definedName name="U_S_1_1_2_04">'2. Fouille principale'!$F$23</definedName>
    <definedName name="U_S_1_1_2_05">'2. Fouille principale'!$F$24</definedName>
    <definedName name="U_S_1_1_2_07">'2. Fouille principale'!$F$28</definedName>
    <definedName name="U_S_1_1_2_08">'2. Fouille principale'!$F$29</definedName>
    <definedName name="U_S_1_1_2_14">'2. Fouille principale'!$F$37</definedName>
    <definedName name="U_S_1_1_2_15">'2. Fouille principale'!$F$38</definedName>
    <definedName name="U_S_1_1_2_17">'2. Fouille principale'!$F$42</definedName>
    <definedName name="U_S_1_1_2_21">'2. Fouille principale'!$F$48</definedName>
    <definedName name="U_S_1_1_2_22">'2. Fouille principale'!$F$49</definedName>
    <definedName name="U_S_1_1_2_24">'2. Fouille principale'!$F$53</definedName>
    <definedName name="U_S_1_1_2_25">'2. Fouille principale'!$F$54</definedName>
    <definedName name="U_S_1_1_2_27">'2. Fouille principale'!$F$58</definedName>
    <definedName name="U_S_1_1_2_29">'2. Fouille principale'!$F$62</definedName>
    <definedName name="U_S_1_1_2_30">'2. Fouille principale'!$F$63</definedName>
    <definedName name="U_S_1_2_1_02">'2. Fouille principale'!$F$72</definedName>
    <definedName name="U_S_1_2_1_03">'2. Fouille principale'!$F$73</definedName>
    <definedName name="U_S_1_2_1_05">'2. Fouille principale'!$F$77</definedName>
    <definedName name="U_S_1_2_1_06">'2. Fouille principale'!$F$78</definedName>
    <definedName name="U_S_1_2_1_07">'2. Fouille principale'!$F$79</definedName>
    <definedName name="U_S_1_2_1_09">'2. Fouille principale'!$F$83</definedName>
    <definedName name="U_S_1_2_1_10">'2. Fouille principale'!$F$84</definedName>
    <definedName name="U_S_1_2_1_11">'2. Fouille principale'!$F$85</definedName>
    <definedName name="U_S_1_2_1_12">'2. Fouille principale'!$F$86</definedName>
    <definedName name="U_S_1_2_1_13">'2. Fouille principale'!$F$87</definedName>
    <definedName name="U_S_1_2_2_05">'2. Fouille principale'!$F$95</definedName>
    <definedName name="U_S_1_2_2_06">'2. Fouille principale'!$F$96</definedName>
    <definedName name="U_S_1_2_2_07">'2. Fouille principale'!$F$97</definedName>
    <definedName name="U_S_1_2_2_10">'2. Fouille principale'!$F$102</definedName>
    <definedName name="U_S_1_2_2_14">'2. Fouille principale'!$F$108</definedName>
    <definedName name="U_S_1_2_2_18">'2. Fouille principale'!$F$114</definedName>
    <definedName name="U_S_1_2_2_19">'2. Fouille principale'!$F$117</definedName>
    <definedName name="U_S_1_2_2_20">'2. Fouille principale'!$F$118</definedName>
    <definedName name="U_S_1_2_2_21">'2. Fouille principale'!$F$119</definedName>
    <definedName name="U_S_1_2_2_22">'2. Fouille principale'!$F$120</definedName>
    <definedName name="U_S_1_2_2_23">'2. Fouille principale'!$F$121</definedName>
    <definedName name="U_S_1_2_3_02">'2. Fouille principale'!$F$126</definedName>
    <definedName name="U_S_1_2_3_03">'2. Fouille principale'!$F$127</definedName>
    <definedName name="U_S_1_2_3_04">'2. Fouille principale'!$F$128</definedName>
    <definedName name="U_S_1_2_3_08">'2. Fouille principale'!$F$134</definedName>
    <definedName name="U_S_1_2_3_09">'2. Fouille principale'!$F$135</definedName>
    <definedName name="U_S_1_2_3_10">'2. Fouille principale'!$F$136</definedName>
    <definedName name="U_S_1_2_3_11">'2. Fouille principale'!$F$137</definedName>
    <definedName name="U_S_1_2_3_14">'2. Fouille principale'!$F$142</definedName>
    <definedName name="U_S_1_2_3_15">'2. Fouille principale'!$F$143</definedName>
    <definedName name="U_S_1_2_3_16">'2. Fouille principale'!$F$144</definedName>
    <definedName name="U_S_1_2_3_17">'2. Fouille principale'!$F$145</definedName>
    <definedName name="U_S_1_2_3_19">'2. Fouille principale'!$F$149</definedName>
    <definedName name="U_S_1_2_3_20">'2. Fouille principale'!$F$150</definedName>
    <definedName name="U_S_1_2_3_21">'2. Fouille principale'!$F$151</definedName>
    <definedName name="U_S_1_2_3_22">'2. Fouille principale'!$F$152</definedName>
    <definedName name="U_S_1_2_3_24">'2. Fouille principale'!$F$156</definedName>
    <definedName name="U_S_1_2_3_25">'2. Fouille principale'!$F$157</definedName>
    <definedName name="U_S_1_2_3_26">'2. Fouille principale'!$F$158</definedName>
    <definedName name="U_S_1_2_3_29">'2. Fouille principale'!$F$163</definedName>
    <definedName name="U_S_1_2_3_30">'2. Fouille principale'!$F$164</definedName>
    <definedName name="U_S_1_2_3_31">'2. Fouille principale'!$F$165</definedName>
    <definedName name="U_S_1_2_3_34">'2. Fouille principale'!$F$170</definedName>
    <definedName name="U_S_1_2_3_35">'2. Fouille principale'!$F$171</definedName>
    <definedName name="U_S_1_2_3_36">'2. Fouille principale'!$F$172</definedName>
    <definedName name="U_S_1_2_4_21">'2. Fouille principale'!$F$196</definedName>
    <definedName name="U_S_1_2_4_22">'2. Fouille principale'!$F$197</definedName>
    <definedName name="U_S_1_2_4_23">'2. Fouille principale'!$F$198</definedName>
    <definedName name="U_S_1_2_5_41">'2. Fouille principale'!$F$222</definedName>
    <definedName name="U_S_1_2_5_42">'2. Fouille principale'!$F$223</definedName>
    <definedName name="U_S_1_2_5_43">'2. Fouille principale'!$F$224</definedName>
    <definedName name="U_S_1_2_5_44">'2. Fouille principale'!$F$225</definedName>
    <definedName name="U_S_1_2_5_45">'2. Fouille principale'!$F$226</definedName>
    <definedName name="U_S_1_2_5_46">'2. Fouille principale'!$F$227</definedName>
    <definedName name="U_S_1_2_5_49">'2. Fouille principale'!$F$232</definedName>
    <definedName name="U_S_1_2_5_51">'2. Fouille principale'!$F$234</definedName>
    <definedName name="U_S_1_2_5_52">'2. Fouille principale'!$F$235</definedName>
    <definedName name="U_S_1_2_5_55">'2. Fouille principale'!$F$240</definedName>
    <definedName name="U_S_1_2_5_56">'2. Fouille principale'!$F$241</definedName>
    <definedName name="U_S_1_2_5_57">'2. Fouille principale'!$F$242</definedName>
    <definedName name="U_S_1_2_5_61">'2. Fouille principale'!$F$248</definedName>
    <definedName name="U_S_1_2_5_62">'2. Fouille principale'!$F$249</definedName>
    <definedName name="U_S_1_2_5_63">'2. Fouille principale'!$F$250</definedName>
    <definedName name="U_S_1_2_6_04">'2. Fouille principale'!$F$257</definedName>
    <definedName name="U_S_1_2_6_05">'2. Fouille principale'!$F$258</definedName>
    <definedName name="U_S_1_2_6_06">'2. Fouille principale'!$F$259</definedName>
    <definedName name="U_S_1_2_7_03">'2. Fouille principale'!$F$265</definedName>
    <definedName name="U_S_1_2_7_04">'2. Fouille principale'!$F$266</definedName>
    <definedName name="U_S_1_2_8_03">'2. Fouille principale'!$F$272</definedName>
    <definedName name="U_S_1_2_8_04">'2. Fouille principale'!$F$273</definedName>
    <definedName name="U_S_1_2_8_05">'2. Fouille principale'!$F$274</definedName>
    <definedName name="U_S_1_2_8_09">'2. Fouille principale'!$F$280</definedName>
    <definedName name="U_S_1_2_8_10">'2. Fouille principale'!$F$281</definedName>
    <definedName name="U_S_1_2_8_11">'2. Fouille principale'!$F$282</definedName>
    <definedName name="U_S_1_2_8_12">'2. Fouille principale'!$F$285</definedName>
    <definedName name="U_S_1_2_8_13">'2. Fouille principale'!$F$286</definedName>
    <definedName name="U_S_1_2_8_14">'2. Fouille principale'!$F$287</definedName>
    <definedName name="U_S_1_2_8_15">'2. Fouille principale'!$F$288</definedName>
    <definedName name="U_S_1_2_8_17">'2. Fouille principale'!$F$292</definedName>
    <definedName name="U_S_1_2_8_18">'2. Fouille principale'!$F$293</definedName>
    <definedName name="U_S_1_2_8_19">'2. Fouille principale'!$F$294</definedName>
    <definedName name="U_S_1_2_8_20">'2. Fouille principale'!$F$297</definedName>
    <definedName name="U_S_1_2_8_21">'2. Fouille principale'!$F$298</definedName>
    <definedName name="U_S_1_2_8_22">'2. Fouille principale'!$F$299</definedName>
    <definedName name="U_S_1_2_8_23">'2. Fouille principale'!$F$300</definedName>
    <definedName name="U_S_1_2_8_24">'2. Fouille principale'!$F$301</definedName>
    <definedName name="U_S_1_2_9_02">'2. Fouille principale'!$F$306</definedName>
    <definedName name="U_S_1_2_9_03">'2. Fouille principale'!$F$307</definedName>
    <definedName name="U_S_1_2_9_06">'2. Fouille principale'!$F$312</definedName>
    <definedName name="U_S_1_3_1_02">'2. Fouille principale'!$F$321</definedName>
    <definedName name="U_S_1_3_2_01">'2. Fouille principale'!$F$325</definedName>
    <definedName name="U_S_1_3_2_02">'2. Fouille principale'!$F$326</definedName>
    <definedName name="U_S_1_3_2_03">'2. Fouille principale'!$F$327</definedName>
    <definedName name="U_S_1_3_2_04">'2. Fouille principale'!$F$328</definedName>
    <definedName name="U_S_1_3_2_05">'2. Fouille principale'!$F$329</definedName>
    <definedName name="U_S_1_3_2_06">'2. Fouille principale'!$F$330</definedName>
    <definedName name="U_S_1_3_2_07">'2. Fouille principale'!$F$331</definedName>
    <definedName name="U_S_1_3_2_08">'2. Fouille principale'!$F$332</definedName>
    <definedName name="U_S_1_3_2_09">'2. Fouille principale'!$F$333</definedName>
    <definedName name="U_S_1_3_2_10">'2. Fouille principale'!$F$334</definedName>
    <definedName name="U_S_1_3_2_11">'2. Fouille principale'!$F$335</definedName>
    <definedName name="U_S_1_3_2_12">'2. Fouille principale'!$F$336</definedName>
    <definedName name="U_S_1_3_2_13">'2. Fouille principale'!$F$337</definedName>
    <definedName name="U_S_1_3_2_14">'2. Fouille principale'!$F$338</definedName>
    <definedName name="U_S_1_3_2_15">'2. Fouille principale'!$F$339</definedName>
    <definedName name="U_S_1_3_2_16">'2. Fouille principale'!$F$340</definedName>
    <definedName name="U_S_1_3_2_17">'2. Fouille principale'!$F$341</definedName>
    <definedName name="U_S_1_3_2_18">'2. Fouille principale'!$F$342</definedName>
    <definedName name="U_S_1_3_2_19">'2. Fouille principale'!$F$343</definedName>
    <definedName name="U_S_1_3_2_20">'2. Fouille principale'!$F$344</definedName>
    <definedName name="U_S_1_4_1_02">'2. Fouille principale'!$F$353</definedName>
    <definedName name="U_S_1_4_1_07">'2. Fouille principale'!$F$360</definedName>
    <definedName name="U_S_1_4_1_08">'2. Fouille principale'!$F$361</definedName>
    <definedName name="U_S_1_4_2_04">'2. Fouille principale'!$F$368</definedName>
    <definedName name="U_S_1_4_2_05">'2. Fouille principale'!$F$369</definedName>
    <definedName name="U_S_1_4_2_06">'2. Fouille principale'!$F$370</definedName>
    <definedName name="U_S_1_4_2_07">'2. Fouille principale'!$F$371</definedName>
    <definedName name="U_S_1_4_2_09">'2. Fouille principale'!$F$375</definedName>
    <definedName name="U_S_1_4_3_02">'2. Fouille principale'!$F$380</definedName>
    <definedName name="U_S_1_4_3_03">'2. Fouille principale'!$F$381</definedName>
    <definedName name="U_S_1_4_3_04">'2. Fouille principale'!$F$384</definedName>
    <definedName name="U_S_1_4_3_05">'2. Fouille principale'!$F$385</definedName>
    <definedName name="U_S_1_4_4_14">'2. Fouille principale'!$F$402</definedName>
    <definedName name="U_S_1_4_4_18">'2. Fouille principale'!$F$406</definedName>
    <definedName name="U_S_1_4_4_19">'2. Fouille principale'!$F$407</definedName>
    <definedName name="U_S_1_4_4_20">'2. Fouille principale'!$F$408</definedName>
    <definedName name="U_S_1_4_4_21">'2. Fouille principale'!$F$411</definedName>
    <definedName name="U_S_1_4_4_23">'2. Fouille principale'!$F$413</definedName>
    <definedName name="U_S_1_4_4_24">'2. Fouille principale'!$F$414</definedName>
    <definedName name="U_S_1_4_4_25">'2. Fouille principale'!$F$415</definedName>
    <definedName name="U_S_1_4_5_03">'2. Fouille principale'!$F$421</definedName>
    <definedName name="U_S_1_4_5_04">'2. Fouille principale'!$F$422</definedName>
    <definedName name="U_S_1_4_5_05">'2. Fouille principale'!$F$423</definedName>
    <definedName name="U_S_1_4_6_02">'2. Fouille principale'!$F$428</definedName>
    <definedName name="U_S_1_4_6_03">'2. Fouille principale'!$F$429</definedName>
    <definedName name="U_S_1_5_1_02">'2. Fouille principale'!$F$438</definedName>
    <definedName name="U_S_1_5_1_03">'2. Fouille principale'!$F$439</definedName>
    <definedName name="U_S_1_5_1_04">'2. Fouille principale'!$F$440</definedName>
    <definedName name="U_S_1_5_1_05">'2. Fouille principale'!$F$441</definedName>
    <definedName name="U_S_1_5_1_06">'2. Fouille principale'!$F$442</definedName>
    <definedName name="U_S_1_5_2_04">'2. Fouille principale'!$F$449</definedName>
    <definedName name="U_S_1_5_2_05">'2. Fouille principale'!$F$450</definedName>
    <definedName name="U_S_1_5_2_06">'2. Fouille principale'!$F$451</definedName>
    <definedName name="U_S_1_5_2_07">'2. Fouille principale'!$F$452</definedName>
    <definedName name="U_S_1_5_2_08">'2. Fouille principale'!$F$453</definedName>
    <definedName name="U_S_1_5_3_21">'2. Fouille principale'!$F$467</definedName>
    <definedName name="U_S_1_5_3_22">'2. Fouille principale'!$F$468</definedName>
    <definedName name="U_S_1_5_3_23">'2. Fouille principale'!$F$469</definedName>
    <definedName name="U_S_1_6_1_04">'3. Services'!$F$15</definedName>
    <definedName name="U_S_1_6_1_07">'3. Services'!$F$20</definedName>
    <definedName name="U_S_1_6_1_11">'3. Services'!$F$26</definedName>
    <definedName name="U_S_1_6_1_15">'3. Services'!$F$32</definedName>
    <definedName name="U_S_1_6_1_16">'3. Services'!$F$35</definedName>
    <definedName name="U_S_1_6_1_17">'3. Services'!$F$36</definedName>
    <definedName name="U_S_1_6_1_18">'3. Services'!$F$37</definedName>
    <definedName name="U_S_1_6_1_19">'3. Services'!$F$38</definedName>
    <definedName name="U_S_1_6_2_03">'3. Services'!$F$44</definedName>
    <definedName name="U_S_1_6_2_05">'3. Services'!$F$48</definedName>
    <definedName name="U_S_1_6_2_07">'3. Services'!$F$52</definedName>
    <definedName name="U_S_1_6_3_06">'3. Services'!$F$61</definedName>
    <definedName name="U_S_1_6_3_08">'3. Services'!$F$65</definedName>
    <definedName name="U_S_1_6_4_04">'3. Services'!$F$72</definedName>
    <definedName name="U_S_1_6_4_07">'3. Services'!$F$77</definedName>
    <definedName name="U_S_1_6_4_09">'3. Services'!$F$81</definedName>
    <definedName name="U_S_1_6_5_04">'3. Services'!$F$88</definedName>
    <definedName name="U_S_1_6_6_04">'3. Services'!$F$95</definedName>
    <definedName name="U_S_1_6_7_03">'3. Services'!$F$101</definedName>
    <definedName name="U_S_1_6_7_05">'3. Services'!$F$105</definedName>
    <definedName name="U_S_1_6_8_04">'3. Services'!$F$112</definedName>
    <definedName name="U_S_1_6_8_05">'3. Services'!$F$115</definedName>
    <definedName name="U_S_1_6_8_06">'3. Services'!$F$116</definedName>
    <definedName name="U_S_1_6_8_07">'3. Services'!$F$117</definedName>
    <definedName name="U_S_1_6_8_08">'3. Services'!$F$118</definedName>
    <definedName name="U_S_1_6_8_09">'3. Services'!$F$121</definedName>
    <definedName name="U_S_1_6_8_10">'3. Services'!$F$122</definedName>
    <definedName name="U_S_1_6_8_11">'3. Services'!$F$123</definedName>
    <definedName name="U_S_1_6_8_12">'3. Services'!$F$124</definedName>
    <definedName name="U_S_1_6_8_13">'3. Services'!$F$127</definedName>
    <definedName name="U_S_1_6_8_14">'3. Services'!$F$128</definedName>
    <definedName name="U_S_1_6_8_15">'3. Services'!$F$129</definedName>
    <definedName name="U_S_1_6_8_16">'3. Services'!$F$130</definedName>
    <definedName name="Unites">Listes!$AF$5:$AF$16</definedName>
    <definedName name="_xlnm.Print_Area" localSheetId="1">'1. Géométrie'!$A$1:$W$313</definedName>
    <definedName name="_xlnm.Print_Area" localSheetId="2">'2. Fouille principale'!$B$1:$M$471</definedName>
    <definedName name="_xlnm.Print_Area" localSheetId="3">'3. Services'!$A$1:$N$134</definedName>
    <definedName name="_xlnm.Print_Area" localSheetId="4">'4. Plan financier - Décompte'!$B$8:$M$124</definedName>
    <definedName name="_xlnm.Print_Area" localSheetId="5">'5. Synthèse'!$A$2:$G$16</definedName>
  </definedNames>
  <calcPr calcId="162913"/>
</workbook>
</file>

<file path=xl/calcChain.xml><?xml version="1.0" encoding="utf-8"?>
<calcChain xmlns="http://schemas.openxmlformats.org/spreadsheetml/2006/main">
  <c r="K76" i="18" l="1"/>
  <c r="K75" i="18"/>
  <c r="K74" i="18"/>
  <c r="K73" i="18"/>
  <c r="K72" i="18"/>
  <c r="K71" i="18"/>
  <c r="K70" i="18"/>
  <c r="K69" i="18"/>
  <c r="F79" i="18"/>
  <c r="I31" i="18" l="1"/>
  <c r="L130" i="20" l="1"/>
  <c r="L129" i="20"/>
  <c r="L128" i="20"/>
  <c r="L127" i="20"/>
  <c r="L124" i="20"/>
  <c r="L123" i="20"/>
  <c r="L122" i="20"/>
  <c r="L121" i="20"/>
  <c r="L118" i="20"/>
  <c r="L117" i="20"/>
  <c r="L116" i="20"/>
  <c r="L115" i="20"/>
  <c r="L112" i="20"/>
  <c r="L105" i="20"/>
  <c r="L101" i="20"/>
  <c r="L95" i="20"/>
  <c r="L88" i="20"/>
  <c r="L81" i="20"/>
  <c r="L77" i="20"/>
  <c r="L72" i="20"/>
  <c r="L65" i="20"/>
  <c r="L61" i="20"/>
  <c r="L52" i="20"/>
  <c r="L48" i="20"/>
  <c r="L44" i="20"/>
  <c r="L38" i="20"/>
  <c r="L37" i="20"/>
  <c r="L36" i="20"/>
  <c r="L35" i="20"/>
  <c r="L32" i="20"/>
  <c r="L26" i="20"/>
  <c r="L20" i="20"/>
  <c r="L15" i="20"/>
  <c r="L344" i="15" l="1"/>
  <c r="L346" i="15" s="1"/>
  <c r="F19" i="18" s="1"/>
  <c r="L328" i="15"/>
  <c r="L329" i="15"/>
  <c r="L330" i="15"/>
  <c r="L331" i="15"/>
  <c r="L332" i="15"/>
  <c r="L333" i="15"/>
  <c r="L334" i="15"/>
  <c r="L335" i="15"/>
  <c r="L336" i="15"/>
  <c r="L337" i="15"/>
  <c r="L338" i="15"/>
  <c r="L339" i="15"/>
  <c r="L340" i="15"/>
  <c r="L341" i="15"/>
  <c r="L342" i="15"/>
  <c r="L343" i="15"/>
  <c r="L326" i="15"/>
  <c r="L325" i="15"/>
  <c r="L327" i="15"/>
  <c r="L468" i="15"/>
  <c r="L469" i="15"/>
  <c r="L453" i="15"/>
  <c r="L452" i="15"/>
  <c r="L451" i="15"/>
  <c r="L450" i="15"/>
  <c r="L449" i="15"/>
  <c r="L439" i="15"/>
  <c r="L440" i="15"/>
  <c r="L441" i="15"/>
  <c r="L442" i="15"/>
  <c r="L427" i="15"/>
  <c r="L428" i="15"/>
  <c r="L429" i="15"/>
  <c r="L423" i="15"/>
  <c r="L422" i="15"/>
  <c r="L312" i="15"/>
  <c r="L411" i="15" l="1"/>
  <c r="L412" i="15"/>
  <c r="L413" i="15"/>
  <c r="L414" i="15"/>
  <c r="L415" i="15"/>
  <c r="L408" i="15"/>
  <c r="L407" i="15"/>
  <c r="L406" i="15"/>
  <c r="L404" i="15"/>
  <c r="L405" i="15"/>
  <c r="L402" i="15"/>
  <c r="L391" i="15"/>
  <c r="L392" i="15"/>
  <c r="L393" i="15"/>
  <c r="L394" i="15"/>
  <c r="L395" i="15"/>
  <c r="L396" i="15"/>
  <c r="L397" i="15"/>
  <c r="L398" i="15"/>
  <c r="L399" i="15"/>
  <c r="L400" i="15"/>
  <c r="L401" i="15"/>
  <c r="L390" i="15"/>
  <c r="L389" i="15"/>
  <c r="L385" i="15" l="1"/>
  <c r="L381" i="15"/>
  <c r="L380" i="15"/>
  <c r="L367" i="15"/>
  <c r="L368" i="15"/>
  <c r="L369" i="15"/>
  <c r="L370" i="15"/>
  <c r="L371" i="15"/>
  <c r="L374" i="15"/>
  <c r="L375" i="15"/>
  <c r="L361" i="15"/>
  <c r="L301" i="15"/>
  <c r="L300" i="15"/>
  <c r="L299" i="15"/>
  <c r="L298" i="15"/>
  <c r="L297" i="15"/>
  <c r="L291" i="15"/>
  <c r="L292" i="15"/>
  <c r="L293" i="15"/>
  <c r="L294" i="15"/>
  <c r="L288" i="15" l="1"/>
  <c r="L287" i="15"/>
  <c r="L286" i="15"/>
  <c r="L285" i="15"/>
  <c r="L282" i="15"/>
  <c r="L281" i="15"/>
  <c r="L280" i="15"/>
  <c r="L278" i="15"/>
  <c r="L274" i="15"/>
  <c r="L273" i="15"/>
  <c r="L272" i="15"/>
  <c r="L266" i="15"/>
  <c r="L258" i="15"/>
  <c r="L259" i="15"/>
  <c r="L250" i="15"/>
  <c r="L249" i="15"/>
  <c r="L248" i="15"/>
  <c r="L247" i="15"/>
  <c r="L245" i="15"/>
  <c r="L246" i="15"/>
  <c r="L242" i="15"/>
  <c r="L241" i="15"/>
  <c r="L240" i="15"/>
  <c r="L239" i="15"/>
  <c r="L238" i="15"/>
  <c r="L233" i="15"/>
  <c r="L235" i="15"/>
  <c r="L234" i="15"/>
  <c r="L232" i="15"/>
  <c r="L231" i="15"/>
  <c r="L230" i="15"/>
  <c r="L222" i="15"/>
  <c r="L223" i="15"/>
  <c r="L224" i="15"/>
  <c r="L225" i="15"/>
  <c r="L226" i="15"/>
  <c r="L227" i="15"/>
  <c r="L172" i="15" l="1"/>
  <c r="L171" i="15"/>
  <c r="L170" i="15"/>
  <c r="L165" i="15"/>
  <c r="L164" i="15"/>
  <c r="L163" i="15"/>
  <c r="L158" i="15"/>
  <c r="L157" i="15"/>
  <c r="L156" i="15"/>
  <c r="L169" i="15"/>
  <c r="L168" i="15"/>
  <c r="L162" i="15"/>
  <c r="L161" i="15"/>
  <c r="L155" i="15"/>
  <c r="L151" i="15"/>
  <c r="L152" i="15"/>
  <c r="L150" i="15"/>
  <c r="L148" i="15"/>
  <c r="L149" i="15"/>
  <c r="L145" i="15"/>
  <c r="L144" i="15"/>
  <c r="L143" i="15"/>
  <c r="L142" i="15"/>
  <c r="L141" i="15"/>
  <c r="L140" i="15"/>
  <c r="L137" i="15"/>
  <c r="L136" i="15"/>
  <c r="L135" i="15"/>
  <c r="L134" i="15"/>
  <c r="L133" i="15"/>
  <c r="L132" i="15"/>
  <c r="L131" i="15"/>
  <c r="L128" i="15"/>
  <c r="L127" i="15"/>
  <c r="L126" i="15"/>
  <c r="L125" i="15"/>
  <c r="L121" i="15" l="1"/>
  <c r="L120" i="15"/>
  <c r="L119" i="15"/>
  <c r="L118" i="15"/>
  <c r="L117" i="15"/>
  <c r="L114" i="15"/>
  <c r="L112" i="15"/>
  <c r="L111" i="15"/>
  <c r="L108" i="15"/>
  <c r="L107" i="15"/>
  <c r="L106" i="15"/>
  <c r="L105" i="15"/>
  <c r="L102" i="15" l="1"/>
  <c r="L101" i="15"/>
  <c r="L100" i="15"/>
  <c r="L94" i="15"/>
  <c r="L93" i="15"/>
  <c r="L92" i="15"/>
  <c r="L91" i="15"/>
  <c r="L96" i="15"/>
  <c r="L97" i="15"/>
  <c r="L87" i="15"/>
  <c r="L86" i="15"/>
  <c r="L85" i="15"/>
  <c r="L84" i="15"/>
  <c r="L83" i="15"/>
  <c r="L82" i="15"/>
  <c r="L79" i="15"/>
  <c r="L78" i="15"/>
  <c r="L77" i="15"/>
  <c r="L76" i="15"/>
  <c r="L61" i="15" l="1"/>
  <c r="L57" i="15"/>
  <c r="L58" i="15"/>
  <c r="L62" i="15"/>
  <c r="L63" i="15"/>
  <c r="L53" i="15"/>
  <c r="L54" i="15"/>
  <c r="L52" i="15"/>
  <c r="L49" i="15"/>
  <c r="L48" i="15"/>
  <c r="L45" i="15"/>
  <c r="L42" i="15"/>
  <c r="L41" i="15"/>
  <c r="L37" i="15"/>
  <c r="L38" i="15"/>
  <c r="L35" i="15"/>
  <c r="L36" i="15"/>
  <c r="L33" i="15"/>
  <c r="L34" i="15"/>
  <c r="L28" i="15"/>
  <c r="L23" i="15"/>
  <c r="L24" i="15"/>
  <c r="L32" i="15"/>
  <c r="L29" i="15"/>
  <c r="L27" i="15"/>
  <c r="L16" i="15" l="1"/>
  <c r="L321" i="15" l="1"/>
  <c r="L320" i="15"/>
  <c r="B7" i="22" l="1"/>
  <c r="B6" i="18"/>
  <c r="B6" i="5"/>
  <c r="D31" i="23"/>
  <c r="L467" i="15" l="1"/>
  <c r="L438" i="15"/>
  <c r="L421" i="15"/>
  <c r="L384" i="15"/>
  <c r="L360" i="15"/>
  <c r="L353" i="15"/>
  <c r="L307" i="15"/>
  <c r="L265" i="15"/>
  <c r="L257" i="15"/>
  <c r="L198" i="15"/>
  <c r="L197" i="15"/>
  <c r="L196" i="15"/>
  <c r="L95" i="15"/>
  <c r="L72" i="15"/>
  <c r="L22" i="15"/>
  <c r="L21" i="15"/>
  <c r="L20" i="15"/>
  <c r="L14" i="15"/>
  <c r="L46" i="15"/>
  <c r="L47" i="15"/>
  <c r="L71" i="15"/>
  <c r="L73" i="15"/>
  <c r="L113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54" i="15"/>
  <c r="L255" i="15"/>
  <c r="L256" i="15"/>
  <c r="L263" i="15"/>
  <c r="L264" i="15"/>
  <c r="L270" i="15"/>
  <c r="L271" i="15"/>
  <c r="L277" i="15"/>
  <c r="L279" i="15"/>
  <c r="L15" i="15"/>
  <c r="L65" i="15" l="1"/>
  <c r="F13" i="18"/>
  <c r="F117" i="18"/>
  <c r="K115" i="18"/>
  <c r="K114" i="18"/>
  <c r="K113" i="18"/>
  <c r="K112" i="18"/>
  <c r="K111" i="18"/>
  <c r="K108" i="18"/>
  <c r="K107" i="18"/>
  <c r="K106" i="18"/>
  <c r="K105" i="18"/>
  <c r="K104" i="18"/>
  <c r="K101" i="18"/>
  <c r="K100" i="18"/>
  <c r="K99" i="18"/>
  <c r="K94" i="18"/>
  <c r="K96" i="18"/>
  <c r="K95" i="18"/>
  <c r="K91" i="18"/>
  <c r="K90" i="18"/>
  <c r="K89" i="18"/>
  <c r="K86" i="18"/>
  <c r="K85" i="18"/>
  <c r="K84" i="18"/>
  <c r="K77" i="18"/>
  <c r="K68" i="18"/>
  <c r="K67" i="18"/>
  <c r="K66" i="18"/>
  <c r="K65" i="18"/>
  <c r="K64" i="18"/>
  <c r="K63" i="18"/>
  <c r="K60" i="18"/>
  <c r="K59" i="18"/>
  <c r="K58" i="18"/>
  <c r="K57" i="18"/>
  <c r="K56" i="18"/>
  <c r="K55" i="18"/>
  <c r="K54" i="18"/>
  <c r="K46" i="18"/>
  <c r="K47" i="18"/>
  <c r="K48" i="18"/>
  <c r="K49" i="18"/>
  <c r="K50" i="18"/>
  <c r="K51" i="18"/>
  <c r="K45" i="18"/>
  <c r="K42" i="18"/>
  <c r="K41" i="18"/>
  <c r="K40" i="18"/>
  <c r="K39" i="18"/>
  <c r="K38" i="18"/>
  <c r="K37" i="18"/>
  <c r="K36" i="18"/>
  <c r="K35" i="18"/>
  <c r="K79" i="18" l="1"/>
  <c r="K117" i="18"/>
  <c r="L60" i="20"/>
  <c r="L59" i="20"/>
  <c r="L58" i="20"/>
  <c r="L57" i="20"/>
  <c r="L56" i="20"/>
  <c r="L357" i="15" l="1"/>
  <c r="F12" i="22" l="1"/>
  <c r="F13" i="22" l="1"/>
  <c r="L109" i="20" l="1"/>
  <c r="L110" i="20"/>
  <c r="L111" i="20"/>
  <c r="L104" i="20"/>
  <c r="L100" i="20"/>
  <c r="L99" i="20"/>
  <c r="L94" i="20"/>
  <c r="L93" i="20"/>
  <c r="L92" i="20"/>
  <c r="L85" i="20"/>
  <c r="L86" i="20"/>
  <c r="L87" i="20"/>
  <c r="L80" i="20"/>
  <c r="L76" i="20"/>
  <c r="L75" i="20"/>
  <c r="L71" i="20"/>
  <c r="L70" i="20"/>
  <c r="L69" i="20"/>
  <c r="L64" i="20"/>
  <c r="L51" i="20"/>
  <c r="L47" i="20"/>
  <c r="L42" i="20"/>
  <c r="L43" i="20"/>
  <c r="L31" i="20"/>
  <c r="L30" i="20"/>
  <c r="L29" i="20"/>
  <c r="L25" i="20"/>
  <c r="L24" i="20"/>
  <c r="L23" i="20"/>
  <c r="L19" i="20"/>
  <c r="L18" i="20"/>
  <c r="L14" i="20"/>
  <c r="L13" i="20"/>
  <c r="L12" i="20"/>
  <c r="L448" i="15"/>
  <c r="L447" i="15"/>
  <c r="L446" i="15"/>
  <c r="L466" i="15"/>
  <c r="L465" i="15"/>
  <c r="L464" i="15"/>
  <c r="L463" i="15"/>
  <c r="L462" i="15"/>
  <c r="L461" i="15"/>
  <c r="L460" i="15"/>
  <c r="L459" i="15"/>
  <c r="L458" i="15"/>
  <c r="L457" i="15"/>
  <c r="L132" i="20" l="1"/>
  <c r="F22" i="18" s="1"/>
  <c r="L437" i="15"/>
  <c r="L471" i="15" s="1"/>
  <c r="F21" i="18" s="1"/>
  <c r="L420" i="15" l="1"/>
  <c r="L403" i="15"/>
  <c r="L352" i="15"/>
  <c r="L359" i="15"/>
  <c r="L358" i="15"/>
  <c r="L310" i="15" l="1"/>
  <c r="L311" i="15"/>
  <c r="L419" i="15" l="1"/>
  <c r="L379" i="15"/>
  <c r="L366" i="15"/>
  <c r="L365" i="15"/>
  <c r="L356" i="15"/>
  <c r="L306" i="15"/>
  <c r="L305" i="15"/>
  <c r="L314" i="15" s="1"/>
  <c r="L431" i="15" l="1"/>
  <c r="F20" i="18" s="1"/>
  <c r="F17" i="18"/>
  <c r="F18" i="18"/>
  <c r="F26" i="18" l="1"/>
  <c r="F27" i="18" s="1"/>
  <c r="F9" i="22"/>
  <c r="F28" i="18" l="1"/>
  <c r="F31" i="18" s="1"/>
  <c r="I26" i="18"/>
  <c r="K31" i="18" l="1"/>
  <c r="F30" i="18"/>
  <c r="K30" i="18" s="1"/>
  <c r="F121" i="18" l="1"/>
  <c r="F14" i="22" s="1"/>
  <c r="F11" i="22"/>
  <c r="F122" i="18"/>
  <c r="D122" i="18" l="1"/>
  <c r="D15" i="22" s="1"/>
  <c r="F123" i="18"/>
  <c r="F16" i="22" s="1"/>
  <c r="F15" i="22"/>
</calcChain>
</file>

<file path=xl/sharedStrings.xml><?xml version="1.0" encoding="utf-8"?>
<sst xmlns="http://schemas.openxmlformats.org/spreadsheetml/2006/main" count="3168" uniqueCount="752">
  <si>
    <t>[-]</t>
  </si>
  <si>
    <t xml:space="preserve"> -</t>
  </si>
  <si>
    <t>Chambre amont</t>
  </si>
  <si>
    <t>Chambre aval</t>
  </si>
  <si>
    <t>[identifiant]</t>
  </si>
  <si>
    <t>[m]</t>
  </si>
  <si>
    <t>EU</t>
  </si>
  <si>
    <t>Milieu</t>
  </si>
  <si>
    <t>Mobilier urbain</t>
  </si>
  <si>
    <t>Sous-trottoir</t>
  </si>
  <si>
    <t>Matériaux</t>
  </si>
  <si>
    <t>PVC</t>
  </si>
  <si>
    <t>PRFV</t>
  </si>
  <si>
    <t>2 collecteurs</t>
  </si>
  <si>
    <t>1 collecteur</t>
  </si>
  <si>
    <t>Regards</t>
  </si>
  <si>
    <t>Type</t>
  </si>
  <si>
    <t>Collecteurs</t>
  </si>
  <si>
    <t>U2</t>
  </si>
  <si>
    <t>U4</t>
  </si>
  <si>
    <t>Enrobés bitumineux</t>
  </si>
  <si>
    <t>Terre végétale</t>
  </si>
  <si>
    <t>Services</t>
  </si>
  <si>
    <t>Collecteurs privés</t>
  </si>
  <si>
    <t>Collecteurs publics</t>
  </si>
  <si>
    <t>Eau potable / Gaz</t>
  </si>
  <si>
    <t>Unité</t>
  </si>
  <si>
    <t>Quantité</t>
  </si>
  <si>
    <t>Chantiers publics d'assainissement des eaux</t>
  </si>
  <si>
    <t>Adaptation des regards, y compris les services</t>
  </si>
  <si>
    <t>Nouvelles chambres dédiées aux services</t>
  </si>
  <si>
    <t>Pour la durée des travaux</t>
  </si>
  <si>
    <t>Béton</t>
  </si>
  <si>
    <t>Sable</t>
  </si>
  <si>
    <t>Mixte</t>
  </si>
  <si>
    <t>Coffrage du béton d'enrobage</t>
  </si>
  <si>
    <t>Enrobage</t>
  </si>
  <si>
    <t>Tronçon</t>
  </si>
  <si>
    <t>Tuyaux / tubes</t>
  </si>
  <si>
    <t>Socles</t>
  </si>
  <si>
    <t>Calibrage des canalisations</t>
  </si>
  <si>
    <t>Dégradations localisées</t>
  </si>
  <si>
    <t>Clôtures de chantier</t>
  </si>
  <si>
    <t>Revêtements provisoires</t>
  </si>
  <si>
    <t>Démolition des équipements préexistants, y compris les services</t>
  </si>
  <si>
    <t>a</t>
  </si>
  <si>
    <t>Nettoyage et inspection vidéo</t>
  </si>
  <si>
    <t>Butées</t>
  </si>
  <si>
    <t>Profil SIA 190</t>
  </si>
  <si>
    <t>Configuration 
de la fouille</t>
  </si>
  <si>
    <t>Travaux spéciaux</t>
  </si>
  <si>
    <t>Forage dirigé</t>
  </si>
  <si>
    <t>Cracking</t>
  </si>
  <si>
    <t>Microtunnelier</t>
  </si>
  <si>
    <t>Pousse tube</t>
  </si>
  <si>
    <t>Technique</t>
  </si>
  <si>
    <t>Cellule amont</t>
  </si>
  <si>
    <t>Cellule aval</t>
  </si>
  <si>
    <t>Déversoir</t>
  </si>
  <si>
    <t xml:space="preserve">Configuration </t>
  </si>
  <si>
    <t>Excavation de tranchées</t>
  </si>
  <si>
    <t>Raccords aux regards</t>
  </si>
  <si>
    <t>Remplissage de canalisations et regards</t>
  </si>
  <si>
    <t>Encombrement et étaiement de réseaux</t>
  </si>
  <si>
    <t>Libellé</t>
  </si>
  <si>
    <t>1.1</t>
  </si>
  <si>
    <t>Installations de chantier (CAN 113)</t>
  </si>
  <si>
    <t>1.1.1</t>
  </si>
  <si>
    <t>1</t>
  </si>
  <si>
    <t>Installations complètes</t>
  </si>
  <si>
    <t>%</t>
  </si>
  <si>
    <t>2</t>
  </si>
  <si>
    <t>Signalisations de chantier</t>
  </si>
  <si>
    <t>Mesures de police selon autorité compétente</t>
  </si>
  <si>
    <t>b</t>
  </si>
  <si>
    <t>c</t>
  </si>
  <si>
    <t>Régulation manuelle du trafic (palette)</t>
  </si>
  <si>
    <t>h</t>
  </si>
  <si>
    <t>3</t>
  </si>
  <si>
    <t>m</t>
  </si>
  <si>
    <t>1.1.2</t>
  </si>
  <si>
    <t>Sondages à la pelle</t>
  </si>
  <si>
    <t>m3</t>
  </si>
  <si>
    <t>Analyses de laboratoire</t>
  </si>
  <si>
    <t>Essais de portance ME</t>
  </si>
  <si>
    <t>pc</t>
  </si>
  <si>
    <t>Détermination HAP laboratoire</t>
  </si>
  <si>
    <t>Essais Panda, yc installation</t>
  </si>
  <si>
    <t>Pour l'exécution du chantier</t>
  </si>
  <si>
    <t>m2</t>
  </si>
  <si>
    <t>Passages provisoires sur fouille</t>
  </si>
  <si>
    <t>Déplacements lignes et arrêts des transports en commun</t>
  </si>
  <si>
    <t>Prestations de génie-civil</t>
  </si>
  <si>
    <t>Divers</t>
  </si>
  <si>
    <t>1.2</t>
  </si>
  <si>
    <t>Démolitions, canalisations, évacuation des eaux, chaussées et revêtements (CAN 117, 162, 223 et 237)</t>
  </si>
  <si>
    <t>1.2.1</t>
  </si>
  <si>
    <t>Défrichement et abattage</t>
  </si>
  <si>
    <t>Dérivation provisoire des eaux et pompages</t>
  </si>
  <si>
    <t>Démolition et démontage des équipements préexistants</t>
  </si>
  <si>
    <t>3.1</t>
  </si>
  <si>
    <t>3.2</t>
  </si>
  <si>
    <t>d</t>
  </si>
  <si>
    <t>1.2.2</t>
  </si>
  <si>
    <t>Enrobés bitumineux (HAP &lt; 5'000 mg/kg)</t>
  </si>
  <si>
    <t>Coupe</t>
  </si>
  <si>
    <t>Epaisseur  : (…) cm</t>
  </si>
  <si>
    <t>Démolition et chargement</t>
  </si>
  <si>
    <t xml:space="preserve">PV pour enrobés pollués </t>
  </si>
  <si>
    <t>5'001 &lt; HAP &lt; 20'000 mg/kg</t>
  </si>
  <si>
    <t>HAP &gt; 20'001 mg/kg</t>
  </si>
  <si>
    <t>Chaussée en béton, armé ou non</t>
  </si>
  <si>
    <t>Evacuation et mise en décharge, yc taxes</t>
  </si>
  <si>
    <t>4</t>
  </si>
  <si>
    <t>Dallage</t>
  </si>
  <si>
    <t>5</t>
  </si>
  <si>
    <t>e</t>
  </si>
  <si>
    <t>f</t>
  </si>
  <si>
    <t>g</t>
  </si>
  <si>
    <t>6</t>
  </si>
  <si>
    <t>7</t>
  </si>
  <si>
    <t>8</t>
  </si>
  <si>
    <t>1.2.3</t>
  </si>
  <si>
    <t>Décapage, yc transport et mise en dépôt</t>
  </si>
  <si>
    <t>Matériaux d'excavation</t>
  </si>
  <si>
    <t>Transport en décharge, yc taxes</t>
  </si>
  <si>
    <t>Mise en dépôt, yc transport</t>
  </si>
  <si>
    <t>Longitudinal</t>
  </si>
  <si>
    <t>Transversal</t>
  </si>
  <si>
    <t>1.2.4</t>
  </si>
  <si>
    <t>i</t>
  </si>
  <si>
    <t>1.2.5</t>
  </si>
  <si>
    <t>Fonds de regards</t>
  </si>
  <si>
    <t>Adaptation de regards de visite existants</t>
  </si>
  <si>
    <t>Modification fond regard existant</t>
  </si>
  <si>
    <t>Rehaussement</t>
  </si>
  <si>
    <t>Abaissement</t>
  </si>
  <si>
    <t>1.2.6</t>
  </si>
  <si>
    <t>Avec matériaux d'apport, yc fourniture</t>
  </si>
  <si>
    <t>1.2.7</t>
  </si>
  <si>
    <t>Mise en œuvre de matériaux d'enrobage, yc fourniture</t>
  </si>
  <si>
    <t>Compléments pour enrobage</t>
  </si>
  <si>
    <t>kg</t>
  </si>
  <si>
    <t>1.2.8</t>
  </si>
  <si>
    <t>Enrobés bitumineux, fourniture et pose</t>
  </si>
  <si>
    <t>Epaisseur : (…)</t>
  </si>
  <si>
    <t>t</t>
  </si>
  <si>
    <t>j</t>
  </si>
  <si>
    <t>k</t>
  </si>
  <si>
    <t>l</t>
  </si>
  <si>
    <t>Chaussée béton, armé ou non, fourniture et pose</t>
  </si>
  <si>
    <t>Dalle béton</t>
  </si>
  <si>
    <t>Type : (…)</t>
  </si>
  <si>
    <t>1.2.9</t>
  </si>
  <si>
    <t>Fourniture et remplissage de béton liquide, canalisations</t>
  </si>
  <si>
    <t>Fourniture et remplissage de sable / tout-venant, regards</t>
  </si>
  <si>
    <t>1.3</t>
  </si>
  <si>
    <t>1.3.1</t>
  </si>
  <si>
    <t>Epuisement des eaux</t>
  </si>
  <si>
    <t>Dérivation des eaux usées, yc pompage</t>
  </si>
  <si>
    <t>Dérivation des eaux claires, yc pompage</t>
  </si>
  <si>
    <t>1.3.2</t>
  </si>
  <si>
    <t>Sur l'entier de l'équipement</t>
  </si>
  <si>
    <t>Canalisation principale</t>
  </si>
  <si>
    <t>1.4</t>
  </si>
  <si>
    <t>1.4.1</t>
  </si>
  <si>
    <t>1.4.2</t>
  </si>
  <si>
    <t>1.4.3</t>
  </si>
  <si>
    <t>Etayage de tranchée après excavation</t>
  </si>
  <si>
    <t>Tirage de ficelle et calibrage de tubes</t>
  </si>
  <si>
    <t>SIG T10</t>
  </si>
  <si>
    <t>SIG T20</t>
  </si>
  <si>
    <t>Tranchée pour conduite provisoire</t>
  </si>
  <si>
    <t>Graviers, sable, gravillons</t>
  </si>
  <si>
    <t>Service de la planification de l'eau, secteur FIA</t>
  </si>
  <si>
    <t>PV pour excavation à la main</t>
  </si>
  <si>
    <t xml:space="preserve">Machine et main </t>
  </si>
  <si>
    <t>Total (TTC)</t>
  </si>
  <si>
    <t>Sondage, analyses, essais</t>
  </si>
  <si>
    <t>Ponts légers</t>
  </si>
  <si>
    <t>Ponts lourds</t>
  </si>
  <si>
    <t>Passerelles piétons</t>
  </si>
  <si>
    <t>Tapis froid</t>
  </si>
  <si>
    <t>Type: (…)</t>
  </si>
  <si>
    <t>Excavation de tranchées, yc chargement</t>
  </si>
  <si>
    <t>PV pour palplanches demeurant dans le sol</t>
  </si>
  <si>
    <t>n</t>
  </si>
  <si>
    <t>o</t>
  </si>
  <si>
    <t>p</t>
  </si>
  <si>
    <t>q</t>
  </si>
  <si>
    <t>Traditionnels maçonnés</t>
  </si>
  <si>
    <t>Fourniture de terre végétale, yc amenée à pied d'œuvre</t>
  </si>
  <si>
    <t>Mise en œuvre de terre végétale, yc ensemencement</t>
  </si>
  <si>
    <t>Remise en état des aménagements de surface et éléments divers</t>
  </si>
  <si>
    <t>Adaptation de la gaine au fond du regard</t>
  </si>
  <si>
    <t>Ouverture de raccordements privés</t>
  </si>
  <si>
    <t>Fond, hors chemisage</t>
  </si>
  <si>
    <t xml:space="preserve">                    </t>
  </si>
  <si>
    <t xml:space="preserve">                     </t>
  </si>
  <si>
    <t xml:space="preserve">               </t>
  </si>
  <si>
    <t>Etayage</t>
  </si>
  <si>
    <t>Par chemisage</t>
  </si>
  <si>
    <t>Par robotique</t>
  </si>
  <si>
    <t>Pose de manchette pour étanchéité (raccords privés)</t>
  </si>
  <si>
    <t>Raccords privés</t>
  </si>
  <si>
    <t>Fraisage et/ou robotique</t>
  </si>
  <si>
    <t>Autres interventions préliminaires</t>
  </si>
  <si>
    <t>Linéaire</t>
  </si>
  <si>
    <t>Réhabilitation par chemisage</t>
  </si>
  <si>
    <t>Réhabilitation par robotique</t>
  </si>
  <si>
    <t>Gaine polymérisée</t>
  </si>
  <si>
    <t>Piste de chantier</t>
  </si>
  <si>
    <t>Installations (bloc)</t>
  </si>
  <si>
    <t>Caisson type Krings ou palplanches légères</t>
  </si>
  <si>
    <t>Palplanches foncées</t>
  </si>
  <si>
    <t>Nettoyage et inspection vidéo, yc rapport</t>
  </si>
  <si>
    <t>Postes non renseignés</t>
  </si>
  <si>
    <t>République et Canton de Genève</t>
  </si>
  <si>
    <t>gl</t>
  </si>
  <si>
    <t>Travaux préliminaire (nettoyage canalisation)</t>
  </si>
  <si>
    <t>Curage avant travaux</t>
  </si>
  <si>
    <t>Curage après travaux</t>
  </si>
  <si>
    <t>Caméra</t>
  </si>
  <si>
    <t>Paroi, Fond</t>
  </si>
  <si>
    <t>[mm]</t>
  </si>
  <si>
    <t>[pc]</t>
  </si>
  <si>
    <t>Diamètre</t>
  </si>
  <si>
    <t>Sous chaussée</t>
  </si>
  <si>
    <t>Contenu</t>
  </si>
  <si>
    <t>Autre</t>
  </si>
  <si>
    <t>EP</t>
  </si>
  <si>
    <t>EM</t>
  </si>
  <si>
    <t>Part des déblais mis en dépôt et réutilisés sur place en %</t>
  </si>
  <si>
    <t>Matériau</t>
  </si>
  <si>
    <t>Enrobés</t>
  </si>
  <si>
    <t>ConfigFouille</t>
  </si>
  <si>
    <t>DiametreCanalisation</t>
  </si>
  <si>
    <t>MateriauCanalisation</t>
  </si>
  <si>
    <t>ProfilSIA190</t>
  </si>
  <si>
    <t>Enrobes</t>
  </si>
  <si>
    <t>-</t>
  </si>
  <si>
    <t>U1</t>
  </si>
  <si>
    <t>ED</t>
  </si>
  <si>
    <t>U2A</t>
  </si>
  <si>
    <t>U3</t>
  </si>
  <si>
    <t>V1</t>
  </si>
  <si>
    <t>V2</t>
  </si>
  <si>
    <t>V2A</t>
  </si>
  <si>
    <t>V3</t>
  </si>
  <si>
    <t>V4</t>
  </si>
  <si>
    <t>Revêtement</t>
  </si>
  <si>
    <t>RevetementSurface</t>
  </si>
  <si>
    <t>Coupe  en cm</t>
  </si>
  <si>
    <t>Démolition et chargement: épaisseur &lt; 15 cm</t>
  </si>
  <si>
    <t>Démolition et chargement: épaisseur &lt; 30 cm</t>
  </si>
  <si>
    <t>Descriptif</t>
  </si>
  <si>
    <t>Transport en décharge y compris taxes</t>
  </si>
  <si>
    <t>DN 200 mm</t>
  </si>
  <si>
    <t>DN 250 mm</t>
  </si>
  <si>
    <t>DN 315 mm</t>
  </si>
  <si>
    <t>DN 355 mm</t>
  </si>
  <si>
    <t>DN 400 mm</t>
  </si>
  <si>
    <t>DN 450 mm</t>
  </si>
  <si>
    <t>DN 500 mm</t>
  </si>
  <si>
    <t>DN 630 mm</t>
  </si>
  <si>
    <t>DN 710 mm</t>
  </si>
  <si>
    <t>DN 800 mm</t>
  </si>
  <si>
    <t>DN 900 mm</t>
  </si>
  <si>
    <t>DN 1000 mm</t>
  </si>
  <si>
    <t>DN 1100 mm</t>
  </si>
  <si>
    <t>DN 1200 mm</t>
  </si>
  <si>
    <t>DN 1400 mm</t>
  </si>
  <si>
    <t>DN 1600 mm</t>
  </si>
  <si>
    <t>DN 1800 mm</t>
  </si>
  <si>
    <t>DN 2000 mm</t>
  </si>
  <si>
    <t>r</t>
  </si>
  <si>
    <t>s</t>
  </si>
  <si>
    <t>Chambres visite</t>
  </si>
  <si>
    <t>Profondeur des chambres</t>
  </si>
  <si>
    <t>DiametreChambre</t>
  </si>
  <si>
    <t>ProfChambre</t>
  </si>
  <si>
    <t>Profondeur</t>
  </si>
  <si>
    <t>u</t>
  </si>
  <si>
    <t>v</t>
  </si>
  <si>
    <t>w</t>
  </si>
  <si>
    <t xml:space="preserve">Profondeur </t>
  </si>
  <si>
    <t>de la fouille</t>
  </si>
  <si>
    <t xml:space="preserve">Profil </t>
  </si>
  <si>
    <t>SIA 190</t>
  </si>
  <si>
    <t>Enrobés Type</t>
  </si>
  <si>
    <t xml:space="preserve">Epaisseur </t>
  </si>
  <si>
    <t>[cm]</t>
  </si>
  <si>
    <t>Autre milieu</t>
  </si>
  <si>
    <t>Champ / Forêt</t>
  </si>
  <si>
    <t>Epaisseur terre végétale</t>
  </si>
  <si>
    <t>Préfabriqués PVC</t>
  </si>
  <si>
    <t>Préfabriqués PRV</t>
  </si>
  <si>
    <t>Couronnement (cadre et tampon)</t>
  </si>
  <si>
    <t>Carrosable C 250</t>
  </si>
  <si>
    <t>Mise à niveau de regard - Rehaussement</t>
  </si>
  <si>
    <t>Mise à niveau de regard - Abaissement</t>
  </si>
  <si>
    <r>
      <t xml:space="preserve">Dallage </t>
    </r>
    <r>
      <rPr>
        <sz val="11"/>
        <color theme="1"/>
        <rFont val="Arial"/>
        <family val="2"/>
      </rPr>
      <t>(trottoirs)</t>
    </r>
  </si>
  <si>
    <t>DEMOLITION ET DEMONTAGE</t>
  </si>
  <si>
    <r>
      <t>m</t>
    </r>
    <r>
      <rPr>
        <vertAlign val="superscript"/>
        <sz val="11"/>
        <color theme="1"/>
        <rFont val="Arial"/>
        <family val="2"/>
      </rPr>
      <t>2</t>
    </r>
  </si>
  <si>
    <r>
      <t>m</t>
    </r>
    <r>
      <rPr>
        <vertAlign val="superscript"/>
        <sz val="11"/>
        <color theme="1"/>
        <rFont val="Arial"/>
        <family val="2"/>
      </rPr>
      <t>3</t>
    </r>
  </si>
  <si>
    <r>
      <t>Démolition / démontage des aménagements de surface et éléments divers</t>
    </r>
    <r>
      <rPr>
        <sz val="11"/>
        <color theme="1"/>
        <rFont val="Arial"/>
        <family val="2"/>
      </rPr>
      <t xml:space="preserve"> (yc évacuation, mise en décharge, nettoyage et stockage)</t>
    </r>
  </si>
  <si>
    <t>TERRASSEMENTS</t>
  </si>
  <si>
    <r>
      <t>Tuyaux</t>
    </r>
    <r>
      <rPr>
        <sz val="11"/>
        <color theme="1"/>
        <rFont val="Arial"/>
        <family val="2"/>
      </rPr>
      <t xml:space="preserve"> (yc manchons et chemise drainante pour les drains)</t>
    </r>
  </si>
  <si>
    <r>
      <t>Blindage foncé</t>
    </r>
    <r>
      <rPr>
        <sz val="11"/>
        <color theme="1"/>
        <rFont val="Arial"/>
        <family val="2"/>
      </rPr>
      <t xml:space="preserve"> (yc installations spécifiques, mise en place et extraction)</t>
    </r>
  </si>
  <si>
    <r>
      <t xml:space="preserve">SYSTEMES DE CANALISATIONS </t>
    </r>
    <r>
      <rPr>
        <sz val="11"/>
        <rFont val="Arial"/>
        <family val="2"/>
      </rPr>
      <t>(fourniture et pose, yc déviations provisoires)</t>
    </r>
  </si>
  <si>
    <r>
      <t>REGARDS DE VISITE</t>
    </r>
    <r>
      <rPr>
        <sz val="11"/>
        <rFont val="Arial"/>
        <family val="2"/>
      </rPr>
      <t xml:space="preserve"> (fourniture et pose)</t>
    </r>
  </si>
  <si>
    <t>REMBLAYAGE</t>
  </si>
  <si>
    <t>Avec déblai d'excavation (reprise et mise en oeuvre)</t>
  </si>
  <si>
    <r>
      <t xml:space="preserve">Avec matériaux d'apport </t>
    </r>
    <r>
      <rPr>
        <sz val="11"/>
        <color theme="1"/>
        <rFont val="Arial"/>
        <family val="2"/>
      </rPr>
      <t xml:space="preserve">(yc fourniture) </t>
    </r>
    <r>
      <rPr>
        <b/>
        <sz val="11"/>
        <color theme="1"/>
        <rFont val="Arial"/>
        <family val="2"/>
      </rPr>
      <t>ou déblais d'excavation</t>
    </r>
    <r>
      <rPr>
        <sz val="11"/>
        <color theme="1"/>
        <rFont val="Arial"/>
        <family val="2"/>
      </rPr>
      <t xml:space="preserve"> (yc reprise du dépôt et mise en œuvre)</t>
    </r>
  </si>
  <si>
    <t>ENROBAGES</t>
  </si>
  <si>
    <t>REMISE EN ETAT</t>
  </si>
  <si>
    <t>RECEPTION</t>
  </si>
  <si>
    <t>fr HT</t>
  </si>
  <si>
    <t xml:space="preserve">INSTALLATIONS DE CHANTIER SPECIFIQUES </t>
  </si>
  <si>
    <t>RELEVE DE L'ETAT STRUCTUREL ET ESSAIS</t>
  </si>
  <si>
    <t>TRAVAUX PRELIMINAIRES</t>
  </si>
  <si>
    <t>TRAVAUX DE REHABILITATION</t>
  </si>
  <si>
    <t>REPARATION DE REGARDS</t>
  </si>
  <si>
    <t>CREATION DE CELLULES</t>
  </si>
  <si>
    <t>MISE EN OEUVRE DE CANALISATIONS</t>
  </si>
  <si>
    <t>REHABILITATION DE CANALISATION ET GAINAGE (CAN 135)</t>
  </si>
  <si>
    <t>DÉMOLITIONS, CANALISATIONS, ÉVACUATION DES EAUX, CHAUSSÉES ET REVÊTEMENTS (CAN 117, 162, 223 ET 237)</t>
  </si>
  <si>
    <t>TRAVAUX PRÉLIMINAIRES</t>
  </si>
  <si>
    <t>INSTALLATIONS DE CHANTIER (CAN 113)</t>
  </si>
  <si>
    <t>INSTALLATIONS DE CHANTIER COMPLÈTES</t>
  </si>
  <si>
    <t>AUTRES POSTES SPÉCIFIQUES</t>
  </si>
  <si>
    <t>Regards de visite - Simultanément au terrassement</t>
  </si>
  <si>
    <t>Part liée aux collecteurs</t>
  </si>
  <si>
    <t>Prix unitaire
fr HT</t>
  </si>
  <si>
    <t>Montant
fr HT</t>
  </si>
  <si>
    <t>Réhabilitation de canalisation et gainage (CAN 135)</t>
  </si>
  <si>
    <t>TRAVAUX SPÉCIAUX</t>
  </si>
  <si>
    <t>Réalisation de cellules</t>
  </si>
  <si>
    <t>Gaines polymérisées</t>
  </si>
  <si>
    <t>DÉMOLITION ET DÉMONTAGE</t>
  </si>
  <si>
    <t>TUYAUX DE PROTECTION ET CÂBLES, POSE SANS FOURNITURE</t>
  </si>
  <si>
    <t>CHAMBRES, SOCLES ET BUTÉE, FOURNITURE ET POSE</t>
  </si>
  <si>
    <t>TRAVAUX DES SERVICES INDUSTRIELS</t>
  </si>
  <si>
    <t>ENROBAGE</t>
  </si>
  <si>
    <t>REMISE EN ÉTAT</t>
  </si>
  <si>
    <t>Département du territoire</t>
  </si>
  <si>
    <t>Capes de vannes SIG - Pose et mise à niveau, hors fourniture</t>
  </si>
  <si>
    <t>Capes de vannes SIG - Fourniture, pose et mise à niveau</t>
  </si>
  <si>
    <t>Services mis en péril par le chantier d'assainissement</t>
  </si>
  <si>
    <t>Régies</t>
  </si>
  <si>
    <t>Montant total des travaux (tous lots confondus y compris avenants, régies, rabais,..,…)</t>
  </si>
  <si>
    <t xml:space="preserve"> TRAVAUX PUBLICS D'ASSAINISSEMENT</t>
  </si>
  <si>
    <t>0.1</t>
  </si>
  <si>
    <t>0.2</t>
  </si>
  <si>
    <t>0.0</t>
  </si>
  <si>
    <t>1.0</t>
  </si>
  <si>
    <t>Montant total des travaux publics assainissement</t>
  </si>
  <si>
    <t>RECAPITULATIF DU MONTANT DES TRAVAUX</t>
  </si>
  <si>
    <t>2.0</t>
  </si>
  <si>
    <r>
      <t>Ingénieur civil</t>
    </r>
    <r>
      <rPr>
        <sz val="11"/>
        <color theme="1"/>
        <rFont val="Arial"/>
        <family val="2"/>
      </rPr>
      <t xml:space="preserve"> (Phases SIA 103)</t>
    </r>
  </si>
  <si>
    <t>Phase 31 - Avant-projet</t>
  </si>
  <si>
    <t>Phase 32 - Projet de l'ouvrage</t>
  </si>
  <si>
    <t>Phase 33 - Procédure de demande d'autorisation</t>
  </si>
  <si>
    <t>Phase 41 - Appels d'offres, comparaison des offres, proposition d'adjudication</t>
  </si>
  <si>
    <t>Phase 51 - Projet d'exécution</t>
  </si>
  <si>
    <t>Phase 52 - Exécution de l'ouvrage</t>
  </si>
  <si>
    <t>Phase 53 - Mise en service, achèvement</t>
  </si>
  <si>
    <t>2.2</t>
  </si>
  <si>
    <t>Géomètre</t>
  </si>
  <si>
    <t>Description prestation</t>
  </si>
  <si>
    <t>Huissier judiciaire</t>
  </si>
  <si>
    <t>2.3</t>
  </si>
  <si>
    <t>2.4</t>
  </si>
  <si>
    <t>Montant total des prestations de mandataires</t>
  </si>
  <si>
    <t>Autres prestations</t>
  </si>
  <si>
    <t>3.0</t>
  </si>
  <si>
    <t>FRAIS DIVERS</t>
  </si>
  <si>
    <t>Autorisation de construire</t>
  </si>
  <si>
    <t>Emoluments</t>
  </si>
  <si>
    <t>Cadastration des réseaux</t>
  </si>
  <si>
    <t>Publications</t>
  </si>
  <si>
    <t>Description</t>
  </si>
  <si>
    <t>3.3</t>
  </si>
  <si>
    <t>3.4</t>
  </si>
  <si>
    <t>Débours</t>
  </si>
  <si>
    <t>Autres</t>
  </si>
  <si>
    <t>Montant total des frais divers</t>
  </si>
  <si>
    <t>4.0</t>
  </si>
  <si>
    <t>COUT TOTAL</t>
  </si>
  <si>
    <t>fr TTC</t>
  </si>
  <si>
    <t>Total</t>
  </si>
  <si>
    <t>TVA</t>
  </si>
  <si>
    <t>Configuration</t>
  </si>
  <si>
    <r>
      <t xml:space="preserve">Regards </t>
    </r>
    <r>
      <rPr>
        <sz val="11"/>
        <color theme="1"/>
        <rFont val="Arial"/>
        <family val="2"/>
      </rPr>
      <t>(fond, fût et couronnement)</t>
    </r>
  </si>
  <si>
    <t>DN  800 mm</t>
  </si>
  <si>
    <t>1.51 à 2.00 m</t>
  </si>
  <si>
    <t>2.01 à 2.50 m</t>
  </si>
  <si>
    <t>2.51 à 3.00 m</t>
  </si>
  <si>
    <t>3.01 à 3.50 m</t>
  </si>
  <si>
    <t>3.51 à 4.00 m</t>
  </si>
  <si>
    <t>4.01 à 4.50 m</t>
  </si>
  <si>
    <t>4.51 à 5.00 m</t>
  </si>
  <si>
    <t>5.01 à 5.50 m</t>
  </si>
  <si>
    <t>5.51 à 6.00 m</t>
  </si>
  <si>
    <t>6.01 à 6.50 m</t>
  </si>
  <si>
    <t>6.51 à 7.00 m</t>
  </si>
  <si>
    <t>Encombrement de réseaux préexistants, y compris services</t>
  </si>
  <si>
    <t>ServiceType</t>
  </si>
  <si>
    <t>ReseauType</t>
  </si>
  <si>
    <t>Service</t>
  </si>
  <si>
    <t>Reseau</t>
  </si>
  <si>
    <t>Nouveaux regards</t>
  </si>
  <si>
    <t>Type d'ouvrage</t>
  </si>
  <si>
    <t>Déversoirs, trop pleins,…</t>
  </si>
  <si>
    <t>Trop plein</t>
  </si>
  <si>
    <t>Autre ouvrage</t>
  </si>
  <si>
    <t>TypeOHSpeciaux</t>
  </si>
  <si>
    <t>PVCreuseMain</t>
  </si>
  <si>
    <t>PartDeblaisReutilises</t>
  </si>
  <si>
    <t>PartBlindageAvancement</t>
  </si>
  <si>
    <t>Tbl_ChambresVisite</t>
  </si>
  <si>
    <t>Tbl_DemolEquipExistants</t>
  </si>
  <si>
    <t>Tbl_EncombReseauExistants</t>
  </si>
  <si>
    <t>Tbl_Deversoirs</t>
  </si>
  <si>
    <t xml:space="preserve"> EQUIPEMENTS PUBLICS D'ASSAINISSEMENT</t>
  </si>
  <si>
    <t>Identifiant</t>
  </si>
  <si>
    <t xml:space="preserve"> NOUVEAUX SYSTÈMES DE COLLECTE</t>
  </si>
  <si>
    <t>Caractéristiques des tronçons de canalisation</t>
  </si>
  <si>
    <t>Excavation et blindage</t>
  </si>
  <si>
    <t>1.1.3</t>
  </si>
  <si>
    <t>TypePalplanches</t>
  </si>
  <si>
    <t>1.1.4</t>
  </si>
  <si>
    <t>Nouveaux déversoirs, trop pleins</t>
  </si>
  <si>
    <t xml:space="preserve"> Regards de visite</t>
  </si>
  <si>
    <t>Déversoirs, trop pleins</t>
  </si>
  <si>
    <t>Hauteur</t>
  </si>
  <si>
    <t>Adaptation du fonds</t>
  </si>
  <si>
    <t>MISE HORS SERVICE D'ÉQUIPEMENTS EXISTANTS</t>
  </si>
  <si>
    <t>REGARDS DE VISITE, DEVERSOIRS, TROP PLEINS</t>
  </si>
  <si>
    <t>Canalisations</t>
  </si>
  <si>
    <t>Longueur</t>
  </si>
  <si>
    <t>RÉHABILITATION DES CANALISATIONS EXISTANTES</t>
  </si>
  <si>
    <t xml:space="preserve">SERVICES MIS EN PÉRIL PAR LE CHANTIER D'ASSAINISSEMENT </t>
  </si>
  <si>
    <t>Mise hors service d'équipements existants</t>
  </si>
  <si>
    <t>Chambres, socles et butées</t>
  </si>
  <si>
    <t>4.1</t>
  </si>
  <si>
    <t>jusqu'à DN 300</t>
  </si>
  <si>
    <t>jusqu'à DN 400</t>
  </si>
  <si>
    <t>jusqu'à DN 500</t>
  </si>
  <si>
    <t>jusqu'à DN 600</t>
  </si>
  <si>
    <t>jusqu'à DN 700</t>
  </si>
  <si>
    <t>jusqu'à DN 800</t>
  </si>
  <si>
    <t>jusqu'à 400/600</t>
  </si>
  <si>
    <t>jusqu'à 800/1200</t>
  </si>
  <si>
    <t>GainesPolymerisees</t>
  </si>
  <si>
    <t>Gainage</t>
  </si>
  <si>
    <t>Privés</t>
  </si>
  <si>
    <t>Canalisation</t>
  </si>
  <si>
    <t>2.1</t>
  </si>
  <si>
    <t>TechTravauxSpeciaux</t>
  </si>
  <si>
    <t>Largeur</t>
  </si>
  <si>
    <t>Descritption</t>
  </si>
  <si>
    <t>Largeur fouille</t>
  </si>
  <si>
    <t>Epaisseur</t>
  </si>
  <si>
    <t>Hauteur encombrement</t>
  </si>
  <si>
    <t>Type(s) / Diam (mm)</t>
  </si>
  <si>
    <t>Enrobage services</t>
  </si>
  <si>
    <t>EnrobServices</t>
  </si>
  <si>
    <t>Socles et butées</t>
  </si>
  <si>
    <t>Tbl_AdaptationRegards</t>
  </si>
  <si>
    <t>Tbl_RemplissageCanalisations</t>
  </si>
  <si>
    <t>Tbl_RehabilitationChemisage</t>
  </si>
  <si>
    <t>Tbl_RehabilitationRobotique</t>
  </si>
  <si>
    <t>Tbl_TravauxSpeciaux</t>
  </si>
  <si>
    <t>Tbl_ServicesHorsEmprise</t>
  </si>
  <si>
    <t>Tbl_ChambresServices</t>
  </si>
  <si>
    <t>Tbl_SoclesButees</t>
  </si>
  <si>
    <t>Tbl_MiseHorsServicesEquipCanalo</t>
  </si>
  <si>
    <t>Tbl_MiseHorsServicesEquipRegards</t>
  </si>
  <si>
    <t>Services situés hors emprise de la fouille</t>
  </si>
  <si>
    <t>Nouveaux services</t>
  </si>
  <si>
    <t>Remplissage de regards</t>
  </si>
  <si>
    <t>Remplissage de canalisations</t>
  </si>
  <si>
    <t>Tbl_RemplissageRegards</t>
  </si>
  <si>
    <t>Publics</t>
  </si>
  <si>
    <t>Montant total des travaux</t>
  </si>
  <si>
    <t>Cout total</t>
  </si>
  <si>
    <t>0</t>
  </si>
  <si>
    <t>Cout total (TTC)</t>
  </si>
  <si>
    <t>francs TTC</t>
  </si>
  <si>
    <t>francs HT</t>
  </si>
  <si>
    <t>Excavation à l'aspiratrice yc transport à l'intérieur du chantier</t>
  </si>
  <si>
    <t>PE</t>
  </si>
  <si>
    <t>OV 1'100/900 mm</t>
  </si>
  <si>
    <t>Grave non traitée</t>
  </si>
  <si>
    <t>Grave recyclée</t>
  </si>
  <si>
    <t>GNT 0/16-0/22-0/45</t>
  </si>
  <si>
    <t>jusqu'à 1.50 m</t>
  </si>
  <si>
    <t>Type et épaisseur</t>
  </si>
  <si>
    <t>Enrobés bitumineux - Couche de base</t>
  </si>
  <si>
    <t>Enrobés bitumineux - Couche de roulement</t>
  </si>
  <si>
    <t>Enrobés bitumineux - Phonoabsorbant</t>
  </si>
  <si>
    <t>PartBlindageApresExcav</t>
  </si>
  <si>
    <t>Type de soutènement</t>
  </si>
  <si>
    <t>Gaviers, gravillons</t>
  </si>
  <si>
    <t>Champ / forêt</t>
  </si>
  <si>
    <t>Autre couverture</t>
  </si>
  <si>
    <t>FichierTypeFIA</t>
  </si>
  <si>
    <t>Gaines polymérisées - Section circulaire</t>
  </si>
  <si>
    <t>Gaines polymérisées - Section ovoïde</t>
  </si>
  <si>
    <t>Chemisage partiel de la canalisation principale</t>
  </si>
  <si>
    <t>Nettoyage, inspection vidéo et rapport</t>
  </si>
  <si>
    <t>jusqu'à DN 300 mm</t>
  </si>
  <si>
    <t>jusqu'à DN 400 mm</t>
  </si>
  <si>
    <t>jusqu'à DN 500 mm</t>
  </si>
  <si>
    <t>jusqu'à DN 600 mm</t>
  </si>
  <si>
    <t>jusqu'à DN 700 mm</t>
  </si>
  <si>
    <t>jusqu'à DN 800 mm</t>
  </si>
  <si>
    <t>jusqu'à Ov 400/600 mm</t>
  </si>
  <si>
    <t>jusqu'à Ov 800/1200 mm</t>
  </si>
  <si>
    <t>Dimensions</t>
  </si>
  <si>
    <t>Création de cellules (prix global)</t>
  </si>
  <si>
    <t>Création de cellules (au mètre)</t>
  </si>
  <si>
    <t>Création de cellule (à la pièce)</t>
  </si>
  <si>
    <t>Mode de réalisation</t>
  </si>
  <si>
    <t>Feux de signalisation</t>
  </si>
  <si>
    <t>Unités</t>
  </si>
  <si>
    <t>Unites</t>
  </si>
  <si>
    <r>
      <t>m</t>
    </r>
    <r>
      <rPr>
        <vertAlign val="superscript"/>
        <sz val="11"/>
        <color rgb="FF000000"/>
        <rFont val="Arial"/>
        <family val="2"/>
      </rPr>
      <t>2</t>
    </r>
  </si>
  <si>
    <r>
      <t>m</t>
    </r>
    <r>
      <rPr>
        <vertAlign val="superscript"/>
        <sz val="11"/>
        <color rgb="FF000000"/>
        <rFont val="Arial"/>
        <family val="2"/>
      </rPr>
      <t>3</t>
    </r>
  </si>
  <si>
    <t>Remarque / Commentaire</t>
  </si>
  <si>
    <t>1.5.1</t>
  </si>
  <si>
    <t>1.5.2</t>
  </si>
  <si>
    <t>1.5.3</t>
  </si>
  <si>
    <t>Travaux SIG</t>
  </si>
  <si>
    <t>DN 1</t>
  </si>
  <si>
    <t>DN 2</t>
  </si>
  <si>
    <t>DN 3</t>
  </si>
  <si>
    <t>DN 4</t>
  </si>
  <si>
    <t>DN 5</t>
  </si>
  <si>
    <t>Commentaire / Remarque</t>
  </si>
  <si>
    <t>Hauteur &lt; 1.20 m</t>
  </si>
  <si>
    <t>Hauteur m : 1.21 à 1.40</t>
  </si>
  <si>
    <t>Hauteur m : 1.41 à 1.60</t>
  </si>
  <si>
    <t>Offres complémentaires</t>
  </si>
  <si>
    <t>fr</t>
  </si>
  <si>
    <t>Montant HT</t>
  </si>
  <si>
    <t>Montant</t>
  </si>
  <si>
    <t>Rabais</t>
  </si>
  <si>
    <t>Hors travaux publics d'assainissement (soumission ou décompte final, yc rabais)</t>
  </si>
  <si>
    <t>Travaux publics assainissement (soumission ou décompte final, yc rabais)</t>
  </si>
  <si>
    <t>Montant total des travaux publics assainissement (avant rabais)</t>
  </si>
  <si>
    <t>Démolitions, canalisations, évacuation des eaux, chaussées et revêtements</t>
  </si>
  <si>
    <t>Installations de chantier</t>
  </si>
  <si>
    <t>Réhabilitation des canalisations existantes</t>
  </si>
  <si>
    <t>Services mis en péril</t>
  </si>
  <si>
    <t>Fouille principale</t>
  </si>
  <si>
    <t>Procedure</t>
  </si>
  <si>
    <t>Procédure</t>
  </si>
  <si>
    <t>Statut des équipements</t>
  </si>
  <si>
    <t>Nom usuel du chantier</t>
  </si>
  <si>
    <t>Dossier d'autorisation de construire</t>
  </si>
  <si>
    <t>Type de travaux</t>
  </si>
  <si>
    <t>Bureau d'ingénieurs</t>
  </si>
  <si>
    <t>Contexte d'intervention</t>
  </si>
  <si>
    <t>Contexte</t>
  </si>
  <si>
    <t>PLAN FINANCIER</t>
  </si>
  <si>
    <t>DECOMPTE</t>
  </si>
  <si>
    <t xml:space="preserve">A. </t>
  </si>
  <si>
    <t>INFORMATIONS GENERALES</t>
  </si>
  <si>
    <t xml:space="preserve">B. </t>
  </si>
  <si>
    <t>NATURE DES TRAVAUX</t>
  </si>
  <si>
    <t xml:space="preserve">1. </t>
  </si>
  <si>
    <t>Commune(s)</t>
  </si>
  <si>
    <t>1.</t>
  </si>
  <si>
    <t>Pilote :</t>
  </si>
  <si>
    <t>Réseau :</t>
  </si>
  <si>
    <t>Partenaire 1 :</t>
  </si>
  <si>
    <t>2.</t>
  </si>
  <si>
    <t>Type 1 :</t>
  </si>
  <si>
    <t xml:space="preserve">2. </t>
  </si>
  <si>
    <t>Type 2 :</t>
  </si>
  <si>
    <t xml:space="preserve">3. </t>
  </si>
  <si>
    <t>Type 3 :</t>
  </si>
  <si>
    <t xml:space="preserve">4. </t>
  </si>
  <si>
    <t>3.</t>
  </si>
  <si>
    <t xml:space="preserve">5. </t>
  </si>
  <si>
    <t>Milieu :</t>
  </si>
  <si>
    <t xml:space="preserve">6. </t>
  </si>
  <si>
    <t>Entreprise(s) adjudicatrice(s)</t>
  </si>
  <si>
    <t>4.</t>
  </si>
  <si>
    <t>Remarque(s)</t>
  </si>
  <si>
    <t xml:space="preserve">7. </t>
  </si>
  <si>
    <t>Remarque 1 :</t>
  </si>
  <si>
    <t>Année de début :</t>
  </si>
  <si>
    <t>Année de fin :</t>
  </si>
  <si>
    <t xml:space="preserve">8. </t>
  </si>
  <si>
    <t>Outil de planification / Etude spécifique</t>
  </si>
  <si>
    <t>Type :</t>
  </si>
  <si>
    <t>Description :</t>
  </si>
  <si>
    <t>Remarque 2 :</t>
  </si>
  <si>
    <t>Commune</t>
  </si>
  <si>
    <t>Outil de planification</t>
  </si>
  <si>
    <t>Satut équipement</t>
  </si>
  <si>
    <t>Milieu travaux</t>
  </si>
  <si>
    <t>LCommune</t>
  </si>
  <si>
    <t>OutilPlanif</t>
  </si>
  <si>
    <t>LSatut</t>
  </si>
  <si>
    <t>LTypeTravaux</t>
  </si>
  <si>
    <t>LMilieuContexte</t>
  </si>
  <si>
    <t>Aire-la-ville</t>
  </si>
  <si>
    <t>PREE</t>
  </si>
  <si>
    <t>Secondaire</t>
  </si>
  <si>
    <t>Nouveau réseau séparatif</t>
  </si>
  <si>
    <t>Urbain ou rural sous voirie (yc trottoirs)</t>
  </si>
  <si>
    <t>Anières</t>
  </si>
  <si>
    <t>PGEE</t>
  </si>
  <si>
    <t>Collectif privé</t>
  </si>
  <si>
    <t>Nouveau réseau unitaire</t>
  </si>
  <si>
    <t>Urbain ou rural hors voirie sous espaces verts</t>
  </si>
  <si>
    <t>Avully</t>
  </si>
  <si>
    <t>Schéma directeur</t>
  </si>
  <si>
    <t>Reconstruction de réseau séparatif</t>
  </si>
  <si>
    <t>Urbain ou rural hors voirie avec mobilier urbain</t>
  </si>
  <si>
    <t>Avusy</t>
  </si>
  <si>
    <t>Etude spécifique</t>
  </si>
  <si>
    <t>Reconstruction de réseau unitaire</t>
  </si>
  <si>
    <t>Plein champ</t>
  </si>
  <si>
    <t>Bardonnex</t>
  </si>
  <si>
    <t>Réhabilitation de réseau séparatif</t>
  </si>
  <si>
    <t>Forêt</t>
  </si>
  <si>
    <t>Bellevue</t>
  </si>
  <si>
    <t>Réhabilitation de réseau unitaire</t>
  </si>
  <si>
    <t>Bernex</t>
  </si>
  <si>
    <t>Ouvrage(s) de gestion des eaux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</si>
  <si>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</si>
  <si>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</si>
  <si>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</si>
  <si>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</si>
  <si>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</si>
  <si>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</si>
  <si>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</si>
  <si>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</si>
  <si>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</si>
  <si>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</si>
  <si>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</si>
  <si>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</si>
  <si>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</si>
  <si>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</si>
  <si>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</si>
  <si>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</si>
  <si>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</si>
  <si>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</si>
  <si>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</si>
  <si>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</si>
  <si>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</si>
  <si>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</si>
  <si>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</si>
  <si>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</si>
  <si>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</si>
  <si>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</si>
  <si>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</si>
  <si>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 xml:space="preserve">Presinge 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</si>
  <si>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</si>
  <si>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</si>
  <si>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</si>
  <si>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</si>
  <si>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</si>
  <si>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</si>
  <si>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</si>
  <si>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</si>
  <si>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</si>
  <si>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</si>
  <si>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Secondaire et collectif privé</t>
  </si>
  <si>
    <t>Carrosable D 400</t>
  </si>
  <si>
    <t>Défrichement,  yc évacuation des résidus</t>
  </si>
  <si>
    <t>Boisage</t>
  </si>
  <si>
    <r>
      <t>Dallage</t>
    </r>
    <r>
      <rPr>
        <sz val="11"/>
        <color theme="1"/>
        <rFont val="Arial"/>
        <family val="2"/>
      </rPr>
      <t xml:space="preserve"> (trottoirs)</t>
    </r>
  </si>
  <si>
    <t>MISE EN OEUVRE</t>
  </si>
  <si>
    <t>Caractéristiques</t>
  </si>
  <si>
    <t>x</t>
  </si>
  <si>
    <t>y</t>
  </si>
  <si>
    <t>z</t>
  </si>
  <si>
    <t>jusqu'à DN 250</t>
  </si>
  <si>
    <t>jusqu'à DN 1000</t>
  </si>
  <si>
    <t>jusqu'à DN 1100</t>
  </si>
  <si>
    <t>jusqu'à DN 1250</t>
  </si>
  <si>
    <t>jusqu'à DN 250 mm</t>
  </si>
  <si>
    <t>jusqu'à DN 1000 mm</t>
  </si>
  <si>
    <t>jusqu'à DN 1100 mm</t>
  </si>
  <si>
    <t>jusqu'à DN 1250 mm</t>
  </si>
  <si>
    <t>DN 1500 mm</t>
  </si>
  <si>
    <t>Mise en oeuvre</t>
  </si>
  <si>
    <t>Bassin de rétention, ouvrages de gestion des eaux, stations de pompage, ouvrages hydrauliques</t>
  </si>
  <si>
    <t>1.5</t>
  </si>
  <si>
    <t>1.4.6</t>
  </si>
  <si>
    <t>1.4.5</t>
  </si>
  <si>
    <t>1.4.4</t>
  </si>
  <si>
    <t>1.6</t>
  </si>
  <si>
    <t>1.7</t>
  </si>
  <si>
    <t>1.8</t>
  </si>
  <si>
    <t>1.9</t>
  </si>
  <si>
    <t>1.10</t>
  </si>
  <si>
    <r>
      <t xml:space="preserve">OUVRAGES SPECIFIQUES </t>
    </r>
    <r>
      <rPr>
        <sz val="11"/>
        <rFont val="Arial"/>
        <family val="2"/>
      </rPr>
      <t>(Bassin de rétention, noues, fossés, stations de pompage, ouvrages hydrauliques)</t>
    </r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</si>
  <si>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</si>
  <si>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</si>
  <si>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</si>
  <si>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</si>
  <si>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</si>
  <si>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</si>
  <si>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</si>
  <si>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</si>
  <si>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Ouvrages spécifiques (Bassin de rétention, noues, fossés, stations de pompage,...)</t>
  </si>
  <si>
    <t>5.1</t>
  </si>
  <si>
    <t>5.2</t>
  </si>
  <si>
    <t>5.2.2</t>
  </si>
  <si>
    <t>5.2.1</t>
  </si>
  <si>
    <t>5.3</t>
  </si>
  <si>
    <t>5.3.1</t>
  </si>
  <si>
    <t>5.3.2</t>
  </si>
  <si>
    <t>OUVRAGES SPECIFIQUES</t>
  </si>
  <si>
    <t xml:space="preserve"> Bassin de rétention, noues, fossés, stations de pompage, ouvrages hydrauliques</t>
  </si>
  <si>
    <t>Descirption</t>
  </si>
  <si>
    <t>Tbl_OuvragesSpecifiques</t>
  </si>
  <si>
    <t>Partenaire 2 :</t>
  </si>
  <si>
    <t>Longueur brute</t>
  </si>
  <si>
    <t>Largeur brute</t>
  </si>
  <si>
    <t>Hauteur brute</t>
  </si>
  <si>
    <t>PRESTATIONS DE MANDATAIRES (pour les travaux publics d'assainissement)</t>
  </si>
  <si>
    <t>Montant HT (tous travaux)</t>
  </si>
  <si>
    <t>Montant HT (Assainissement)</t>
  </si>
  <si>
    <t>N° / Référence de la (des) facture(s) - Remarque(s)</t>
  </si>
  <si>
    <t>Raccords privés, grilles, collecteurs de sac</t>
  </si>
  <si>
    <t>Montant total des travaux publics assainissement (hors raccords privés, sacs grilles, collecteurs de sac)</t>
  </si>
  <si>
    <t>FTI</t>
  </si>
  <si>
    <t>5.1.1</t>
  </si>
  <si>
    <t>Couche de base</t>
  </si>
  <si>
    <t>Couche de base et de roulement</t>
  </si>
  <si>
    <t>Couche de base et de phonoabsorbant</t>
  </si>
  <si>
    <t>DN 160 mm</t>
  </si>
  <si>
    <t>Tuyaux, yc manchons</t>
  </si>
  <si>
    <t>Chambres</t>
  </si>
  <si>
    <t>DN mm et matériau</t>
  </si>
  <si>
    <t>DN mm</t>
  </si>
  <si>
    <t>Curage, inspection vidéo et rapport</t>
  </si>
  <si>
    <r>
      <t>Blindage</t>
    </r>
    <r>
      <rPr>
        <sz val="11"/>
        <color theme="1"/>
        <rFont val="Arial"/>
        <family val="2"/>
      </rPr>
      <t xml:space="preserve"> (boisage)</t>
    </r>
  </si>
  <si>
    <r>
      <t>Blindage</t>
    </r>
    <r>
      <rPr>
        <sz val="11"/>
        <color theme="1"/>
        <rFont val="Arial"/>
        <family val="2"/>
      </rPr>
      <t xml:space="preserve"> (type Krings)</t>
    </r>
  </si>
  <si>
    <t>Part du blindage foncé</t>
  </si>
  <si>
    <t>Part d'excavation à la main</t>
  </si>
  <si>
    <t>Excavation à la machine</t>
  </si>
  <si>
    <t>Excavation à la main</t>
  </si>
  <si>
    <t>Part du blindage type Krings ou similaires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</si>
</sst>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fr.&quot;\ * #,##0_ ;_ &quot;fr.&quot;\ * \-#,##0_ ;_ &quot;fr.&quot;\ * &quot;-&quot;_ ;_ @_ "/>
    <numFmt numFmtId="43" formatCode="_ * #,##0.00_ ;_ * \-#,##0.00_ ;_ * &quot;-&quot;??_ ;_ @_ "/>
    <numFmt numFmtId="164" formatCode="#,##0.0"/>
    <numFmt numFmtId="165" formatCode="_ &quot;SFr.&quot;\ * #,##0.00_ ;_ &quot;SFr.&quot;\ * \-#,##0.00_ ;_ &quot;SFr.&quot;\ * &quot;-&quot;??_ ;_ @_ "/>
    <numFmt numFmtId="166" formatCode="_ * #,##0_ ;_ * \-#,##0_ ;_ * &quot;-&quot;??_ ;_ @_ "/>
    <numFmt numFmtId="167" formatCode="_(* #,##0.00_);_(* \(#,##0.00\);_(* &quot;-&quot;??_);_(@_)"/>
    <numFmt numFmtId="168" formatCode="_ * #,##0.0_ ;_ * \-#,##0.0_ ;_ * &quot;-&quot;??_ ;_ @_ "/>
  </numFmts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rgb="FF0070C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rgb="FF000000"/>
      <name val="Arial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i/>
      <sz val="9"/>
      <color rgb="FFFF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i/>
      <sz val="11"/>
      <color rgb="FF000000"/>
      <name val="Arial"/>
      <family val="2"/>
    </font>
    <font>
      <b/>
      <i/>
      <sz val="11"/>
      <color rgb="FF0070C0"/>
      <name val="Arial"/>
      <family val="2"/>
    </font>
    <font>
      <sz val="11"/>
      <name val="Arial Narrow"/>
      <family val="2"/>
    </font>
    <font>
      <b/>
      <sz val="12"/>
      <name val="Arial"/>
      <family val="2"/>
    </font>
    <font>
      <i/>
      <sz val="11"/>
      <color rgb="FFFF0000"/>
      <name val="Arial"/>
      <family val="2"/>
    </font>
    <font>
      <b/>
      <sz val="11"/>
      <color rgb="FFFF0000"/>
      <name val="Arial"/>
      <family val="2"/>
    </font>
    <font>
      <vertAlign val="superscript"/>
      <sz val="11"/>
      <color rgb="FF00000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rgb="FF000000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auto="1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auto="1"/>
      </top>
      <bottom style="double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0">
    <xf numFmtId="0" fontId="0" fillId="0" borderId="0" xfId="0"/>
    <xf numFmtId="0" fontId="6" fillId="0" borderId="0" xfId="0" applyFont="1" applyProtection="1">
      <protection locked="0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8" fillId="4" borderId="5" xfId="0" applyFont="1" applyFill="1" applyBorder="1" applyAlignment="1">
      <alignment horizontal="right" vertical="center" wrapText="1"/>
    </xf>
    <xf numFmtId="0" fontId="17" fillId="0" borderId="5" xfId="0" applyFont="1" applyFill="1" applyBorder="1"/>
    <xf numFmtId="0" fontId="17" fillId="0" borderId="5" xfId="0" applyFont="1" applyFill="1" applyBorder="1" applyAlignment="1">
      <alignment horizontal="right"/>
    </xf>
    <xf numFmtId="0" fontId="17" fillId="0" borderId="14" xfId="0" applyFont="1" applyFill="1" applyBorder="1"/>
    <xf numFmtId="0" fontId="17" fillId="0" borderId="6" xfId="0" applyFont="1" applyFill="1" applyBorder="1"/>
    <xf numFmtId="0" fontId="0" fillId="0" borderId="0" xfId="0" applyFont="1" applyFill="1" applyBorder="1"/>
    <xf numFmtId="49" fontId="13" fillId="0" borderId="0" xfId="0" applyNumberFormat="1" applyFont="1" applyProtection="1"/>
    <xf numFmtId="0" fontId="13" fillId="0" borderId="0" xfId="0" applyFont="1" applyProtection="1"/>
    <xf numFmtId="0" fontId="14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center"/>
    </xf>
    <xf numFmtId="0" fontId="17" fillId="0" borderId="14" xfId="0" applyFont="1" applyFill="1" applyBorder="1" applyAlignment="1">
      <alignment horizontal="right"/>
    </xf>
    <xf numFmtId="0" fontId="17" fillId="0" borderId="6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center" vertical="center"/>
    </xf>
    <xf numFmtId="0" fontId="8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right" vertical="center" wrapText="1"/>
    </xf>
    <xf numFmtId="0" fontId="8" fillId="0" borderId="5" xfId="0" applyFont="1" applyBorder="1"/>
    <xf numFmtId="0" fontId="8" fillId="0" borderId="14" xfId="0" applyFont="1" applyBorder="1"/>
    <xf numFmtId="0" fontId="8" fillId="0" borderId="6" xfId="0" applyFont="1" applyBorder="1"/>
    <xf numFmtId="0" fontId="7" fillId="0" borderId="0" xfId="0" applyFont="1" applyProtection="1"/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20" fillId="0" borderId="0" xfId="0" applyFont="1" applyProtection="1"/>
    <xf numFmtId="0" fontId="16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8" fillId="0" borderId="0" xfId="0" applyFont="1" applyProtection="1"/>
    <xf numFmtId="0" fontId="8" fillId="0" borderId="0" xfId="0" applyFont="1" applyFill="1" applyProtection="1"/>
    <xf numFmtId="0" fontId="8" fillId="0" borderId="0" xfId="0" applyFont="1" applyFill="1" applyBorder="1" applyProtection="1"/>
    <xf numFmtId="0" fontId="24" fillId="0" borderId="0" xfId="0" applyFont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 vertical="center"/>
    </xf>
    <xf numFmtId="4" fontId="8" fillId="0" borderId="0" xfId="0" applyNumberFormat="1" applyFont="1" applyProtection="1"/>
    <xf numFmtId="0" fontId="22" fillId="0" borderId="0" xfId="0" applyFont="1" applyBorder="1" applyAlignment="1" applyProtection="1">
      <alignment horizontal="right" vertical="center"/>
    </xf>
    <xf numFmtId="3" fontId="8" fillId="0" borderId="0" xfId="0" applyNumberFormat="1" applyFont="1" applyProtection="1"/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4" fontId="8" fillId="0" borderId="0" xfId="0" applyNumberFormat="1" applyFont="1" applyFill="1" applyProtection="1"/>
    <xf numFmtId="0" fontId="7" fillId="3" borderId="0" xfId="0" applyFont="1" applyFill="1" applyBorder="1" applyAlignment="1" applyProtection="1">
      <alignment vertical="center"/>
    </xf>
    <xf numFmtId="164" fontId="16" fillId="3" borderId="0" xfId="0" applyNumberFormat="1" applyFont="1" applyFill="1" applyBorder="1" applyAlignment="1" applyProtection="1">
      <alignment horizontal="center" vertical="center"/>
    </xf>
    <xf numFmtId="4" fontId="16" fillId="3" borderId="0" xfId="0" applyNumberFormat="1" applyFont="1" applyFill="1" applyBorder="1" applyAlignment="1" applyProtection="1">
      <alignment vertical="center"/>
    </xf>
    <xf numFmtId="49" fontId="7" fillId="3" borderId="0" xfId="0" applyNumberFormat="1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49" fontId="16" fillId="0" borderId="9" xfId="0" applyNumberFormat="1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6" fillId="0" borderId="0" xfId="0" applyFont="1" applyFill="1" applyProtection="1"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Protection="1">
      <protection locked="0"/>
    </xf>
    <xf numFmtId="49" fontId="16" fillId="0" borderId="16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3" fontId="16" fillId="0" borderId="0" xfId="5" applyFont="1" applyFill="1" applyBorder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16" fillId="0" borderId="16" xfId="0" applyFont="1" applyFill="1" applyBorder="1" applyAlignment="1" applyProtection="1">
      <alignment vertical="center"/>
    </xf>
    <xf numFmtId="0" fontId="8" fillId="0" borderId="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7" fillId="0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8" fillId="0" borderId="24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vertical="center"/>
    </xf>
    <xf numFmtId="0" fontId="8" fillId="0" borderId="2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top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vertical="center"/>
    </xf>
    <xf numFmtId="0" fontId="8" fillId="0" borderId="24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20" fillId="0" borderId="2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20" fontId="8" fillId="0" borderId="0" xfId="0" applyNumberFormat="1" applyFont="1" applyBorder="1" applyAlignment="1" applyProtection="1">
      <alignment vertical="center"/>
    </xf>
    <xf numFmtId="20" fontId="7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6" fillId="0" borderId="24" xfId="0" applyFont="1" applyFill="1" applyBorder="1" applyAlignment="1" applyProtection="1">
      <alignment vertical="center" wrapText="1"/>
    </xf>
    <xf numFmtId="0" fontId="16" fillId="0" borderId="14" xfId="0" applyFont="1" applyFill="1" applyBorder="1" applyAlignment="1" applyProtection="1">
      <alignment vertical="center" wrapText="1"/>
    </xf>
    <xf numFmtId="0" fontId="16" fillId="0" borderId="14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16" fillId="0" borderId="24" xfId="0" applyFont="1" applyFill="1" applyBorder="1" applyAlignment="1" applyProtection="1">
      <alignment horizontal="center" vertical="center" wrapText="1"/>
    </xf>
    <xf numFmtId="0" fontId="16" fillId="0" borderId="26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vertical="center"/>
    </xf>
    <xf numFmtId="49" fontId="16" fillId="0" borderId="24" xfId="0" applyNumberFormat="1" applyFont="1" applyFill="1" applyBorder="1" applyAlignment="1" applyProtection="1">
      <alignment horizontal="left" vertical="center"/>
    </xf>
    <xf numFmtId="0" fontId="16" fillId="0" borderId="14" xfId="0" applyFont="1" applyFill="1" applyBorder="1" applyAlignment="1" applyProtection="1">
      <alignment horizontal="left" vertical="center"/>
    </xf>
    <xf numFmtId="49" fontId="16" fillId="0" borderId="9" xfId="0" applyNumberFormat="1" applyFont="1" applyFill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left" vertical="center"/>
    </xf>
    <xf numFmtId="0" fontId="8" fillId="0" borderId="9" xfId="0" applyFont="1" applyBorder="1" applyAlignment="1" applyProtection="1">
      <alignment vertical="center"/>
    </xf>
    <xf numFmtId="0" fontId="8" fillId="0" borderId="38" xfId="0" applyFont="1" applyFill="1" applyBorder="1" applyAlignment="1" applyProtection="1">
      <alignment vertical="center"/>
    </xf>
    <xf numFmtId="49" fontId="20" fillId="0" borderId="18" xfId="0" applyNumberFormat="1" applyFont="1" applyFill="1" applyBorder="1" applyAlignment="1">
      <alignment horizontal="center" vertical="center"/>
    </xf>
    <xf numFmtId="43" fontId="8" fillId="0" borderId="18" xfId="5" applyFont="1" applyFill="1" applyBorder="1" applyAlignment="1" applyProtection="1">
      <alignment vertical="center"/>
      <protection locked="0"/>
    </xf>
    <xf numFmtId="0" fontId="8" fillId="0" borderId="18" xfId="0" applyFont="1" applyBorder="1" applyAlignment="1">
      <alignment horizontal="left" vertical="center" indent="1"/>
    </xf>
    <xf numFmtId="49" fontId="20" fillId="0" borderId="38" xfId="0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43" fontId="8" fillId="0" borderId="38" xfId="5" applyFont="1" applyFill="1" applyBorder="1" applyAlignment="1" applyProtection="1">
      <alignment vertical="center"/>
      <protection locked="0"/>
    </xf>
    <xf numFmtId="0" fontId="8" fillId="0" borderId="38" xfId="0" applyFont="1" applyBorder="1" applyAlignment="1">
      <alignment horizontal="left" vertical="center" indent="1"/>
    </xf>
    <xf numFmtId="49" fontId="20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43" fontId="8" fillId="0" borderId="3" xfId="5" applyFont="1" applyFill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/>
    </xf>
    <xf numFmtId="0" fontId="19" fillId="0" borderId="8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3" fillId="0" borderId="0" xfId="0" applyFont="1" applyFill="1" applyBorder="1" applyAlignment="1" applyProtection="1">
      <alignment horizontal="left" vertical="center"/>
    </xf>
    <xf numFmtId="0" fontId="10" fillId="0" borderId="0" xfId="0" applyFont="1" applyProtection="1"/>
    <xf numFmtId="0" fontId="1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4" fontId="0" fillId="0" borderId="0" xfId="0" applyNumberFormat="1" applyProtection="1"/>
    <xf numFmtId="3" fontId="0" fillId="0" borderId="0" xfId="0" applyNumberFormat="1" applyProtection="1"/>
    <xf numFmtId="0" fontId="2" fillId="0" borderId="0" xfId="0" applyFont="1" applyFill="1" applyBorder="1" applyAlignment="1" applyProtection="1">
      <alignment horizontal="left" vertical="center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13" fillId="0" borderId="0" xfId="0" applyFont="1" applyFill="1" applyAlignment="1" applyProtection="1">
      <alignment horizontal="center"/>
    </xf>
    <xf numFmtId="4" fontId="0" fillId="0" borderId="0" xfId="0" applyNumberFormat="1" applyFill="1" applyProtection="1"/>
    <xf numFmtId="0" fontId="0" fillId="0" borderId="0" xfId="0" applyFill="1" applyProtection="1"/>
    <xf numFmtId="49" fontId="8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25" fillId="0" borderId="7" xfId="0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left" vertical="center"/>
    </xf>
    <xf numFmtId="3" fontId="8" fillId="0" borderId="7" xfId="0" applyNumberFormat="1" applyFont="1" applyFill="1" applyBorder="1" applyAlignment="1" applyProtection="1">
      <alignment horizontal="left" vertical="center"/>
    </xf>
    <xf numFmtId="164" fontId="8" fillId="0" borderId="7" xfId="0" applyNumberFormat="1" applyFont="1" applyFill="1" applyBorder="1" applyAlignment="1" applyProtection="1">
      <alignment horizontal="left" vertical="center"/>
    </xf>
    <xf numFmtId="0" fontId="22" fillId="0" borderId="16" xfId="0" applyFont="1" applyFill="1" applyBorder="1" applyAlignment="1" applyProtection="1">
      <alignment horizontal="right" vertical="center"/>
    </xf>
    <xf numFmtId="0" fontId="8" fillId="0" borderId="16" xfId="0" applyFont="1" applyFill="1" applyBorder="1" applyAlignment="1" applyProtection="1">
      <alignment horizontal="center" vertical="center"/>
    </xf>
    <xf numFmtId="3" fontId="8" fillId="0" borderId="16" xfId="0" applyNumberFormat="1" applyFont="1" applyFill="1" applyBorder="1" applyAlignment="1" applyProtection="1">
      <alignment vertical="center"/>
    </xf>
    <xf numFmtId="164" fontId="8" fillId="0" borderId="16" xfId="0" applyNumberFormat="1" applyFont="1" applyFill="1" applyBorder="1" applyAlignment="1" applyProtection="1">
      <alignment vertical="center"/>
    </xf>
    <xf numFmtId="0" fontId="22" fillId="0" borderId="16" xfId="0" applyFont="1" applyFill="1" applyBorder="1" applyAlignment="1" applyProtection="1">
      <alignment horizontal="left" vertical="center"/>
    </xf>
    <xf numFmtId="49" fontId="8" fillId="0" borderId="15" xfId="0" applyNumberFormat="1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right" vertical="center"/>
    </xf>
    <xf numFmtId="0" fontId="8" fillId="0" borderId="15" xfId="0" applyFont="1" applyFill="1" applyBorder="1" applyAlignment="1" applyProtection="1">
      <alignment horizontal="center" vertical="center"/>
    </xf>
    <xf numFmtId="43" fontId="8" fillId="0" borderId="15" xfId="5" applyFont="1" applyFill="1" applyBorder="1" applyAlignment="1" applyProtection="1">
      <alignment vertical="center"/>
    </xf>
    <xf numFmtId="0" fontId="22" fillId="0" borderId="9" xfId="0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horizontal="center" vertical="center"/>
    </xf>
    <xf numFmtId="3" fontId="8" fillId="0" borderId="9" xfId="0" applyNumberFormat="1" applyFont="1" applyFill="1" applyBorder="1" applyAlignment="1" applyProtection="1">
      <alignment vertical="center"/>
    </xf>
    <xf numFmtId="164" fontId="8" fillId="0" borderId="9" xfId="0" applyNumberFormat="1" applyFont="1" applyFill="1" applyBorder="1" applyAlignment="1" applyProtection="1">
      <alignment vertical="center"/>
    </xf>
    <xf numFmtId="49" fontId="8" fillId="0" borderId="12" xfId="0" applyNumberFormat="1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vertical="center"/>
    </xf>
    <xf numFmtId="0" fontId="22" fillId="0" borderId="12" xfId="0" applyFont="1" applyFill="1" applyBorder="1" applyAlignment="1" applyProtection="1">
      <alignment horizontal="right" vertical="center"/>
    </xf>
    <xf numFmtId="0" fontId="8" fillId="0" borderId="12" xfId="0" applyFont="1" applyFill="1" applyBorder="1" applyAlignment="1" applyProtection="1">
      <alignment horizontal="center" vertical="center"/>
    </xf>
    <xf numFmtId="43" fontId="8" fillId="0" borderId="12" xfId="5" applyFont="1" applyFill="1" applyBorder="1" applyAlignment="1" applyProtection="1">
      <alignment vertical="center"/>
    </xf>
    <xf numFmtId="0" fontId="16" fillId="0" borderId="16" xfId="0" applyFont="1" applyFill="1" applyBorder="1" applyAlignment="1" applyProtection="1">
      <alignment horizontal="left" vertical="center"/>
    </xf>
    <xf numFmtId="164" fontId="8" fillId="0" borderId="15" xfId="0" applyNumberFormat="1" applyFont="1" applyFill="1" applyBorder="1" applyAlignment="1" applyProtection="1">
      <alignment vertical="center"/>
    </xf>
    <xf numFmtId="0" fontId="22" fillId="0" borderId="9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left"/>
    </xf>
    <xf numFmtId="43" fontId="16" fillId="0" borderId="0" xfId="5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3" fontId="8" fillId="0" borderId="0" xfId="0" applyNumberFormat="1" applyFont="1" applyFill="1" applyBorder="1" applyProtection="1"/>
    <xf numFmtId="164" fontId="8" fillId="0" borderId="0" xfId="0" applyNumberFormat="1" applyFont="1" applyFill="1" applyBorder="1" applyProtection="1"/>
    <xf numFmtId="0" fontId="22" fillId="6" borderId="15" xfId="0" applyFont="1" applyFill="1" applyBorder="1" applyAlignment="1" applyProtection="1">
      <alignment horizontal="right" vertical="center"/>
      <protection locked="0"/>
    </xf>
    <xf numFmtId="43" fontId="8" fillId="6" borderId="15" xfId="5" applyFont="1" applyFill="1" applyBorder="1" applyAlignment="1" applyProtection="1">
      <alignment vertical="center"/>
      <protection locked="0"/>
    </xf>
    <xf numFmtId="0" fontId="8" fillId="6" borderId="15" xfId="0" applyFont="1" applyFill="1" applyBorder="1" applyAlignment="1" applyProtection="1">
      <alignment horizontal="left" vertical="center"/>
      <protection locked="0"/>
    </xf>
    <xf numFmtId="0" fontId="8" fillId="6" borderId="15" xfId="0" applyFont="1" applyFill="1" applyBorder="1" applyAlignment="1" applyProtection="1">
      <alignment vertical="center"/>
      <protection locked="0"/>
    </xf>
    <xf numFmtId="43" fontId="8" fillId="6" borderId="15" xfId="5" applyFont="1" applyFill="1" applyBorder="1" applyAlignment="1" applyProtection="1">
      <alignment horizontal="center" vertical="center"/>
      <protection locked="0"/>
    </xf>
    <xf numFmtId="0" fontId="22" fillId="6" borderId="15" xfId="0" applyFont="1" applyFill="1" applyBorder="1" applyAlignment="1" applyProtection="1">
      <alignment horizontal="left" vertical="center"/>
      <protection locked="0"/>
    </xf>
    <xf numFmtId="0" fontId="22" fillId="6" borderId="12" xfId="0" applyFont="1" applyFill="1" applyBorder="1" applyAlignment="1" applyProtection="1">
      <alignment horizontal="right" vertical="center"/>
      <protection locked="0"/>
    </xf>
    <xf numFmtId="43" fontId="8" fillId="6" borderId="12" xfId="5" applyFont="1" applyFill="1" applyBorder="1" applyAlignment="1" applyProtection="1">
      <alignment vertical="center"/>
      <protection locked="0"/>
    </xf>
    <xf numFmtId="43" fontId="8" fillId="6" borderId="19" xfId="5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Border="1" applyAlignment="1" applyProtection="1">
      <alignment vertical="center"/>
    </xf>
    <xf numFmtId="0" fontId="27" fillId="3" borderId="0" xfId="0" applyFont="1" applyFill="1" applyBorder="1" applyAlignment="1" applyProtection="1">
      <alignment horizontal="center" vertical="center" wrapText="1"/>
    </xf>
    <xf numFmtId="0" fontId="27" fillId="3" borderId="0" xfId="0" applyFont="1" applyFill="1" applyBorder="1" applyAlignment="1" applyProtection="1">
      <alignment horizontal="center" vertical="center"/>
    </xf>
    <xf numFmtId="0" fontId="27" fillId="3" borderId="0" xfId="0" applyFont="1" applyFill="1" applyBorder="1" applyAlignment="1" applyProtection="1">
      <alignment vertical="center" wrapText="1"/>
    </xf>
    <xf numFmtId="0" fontId="27" fillId="3" borderId="0" xfId="0" applyFont="1" applyFill="1" applyBorder="1" applyAlignment="1" applyProtection="1">
      <alignment horizontal="left" vertical="center" wrapText="1"/>
    </xf>
    <xf numFmtId="49" fontId="8" fillId="0" borderId="17" xfId="0" applyNumberFormat="1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horizontal="center" vertical="center"/>
    </xf>
    <xf numFmtId="0" fontId="16" fillId="0" borderId="16" xfId="0" applyFont="1" applyFill="1" applyBorder="1" applyProtection="1"/>
    <xf numFmtId="0" fontId="16" fillId="0" borderId="16" xfId="0" applyFont="1" applyFill="1" applyBorder="1" applyAlignment="1" applyProtection="1">
      <alignment horizontal="left" vertical="center" indent="1"/>
    </xf>
    <xf numFmtId="0" fontId="8" fillId="0" borderId="16" xfId="0" applyFont="1" applyFill="1" applyBorder="1" applyAlignment="1" applyProtection="1">
      <alignment horizontal="center"/>
    </xf>
    <xf numFmtId="3" fontId="8" fillId="0" borderId="16" xfId="0" applyNumberFormat="1" applyFont="1" applyFill="1" applyBorder="1" applyProtection="1"/>
    <xf numFmtId="164" fontId="8" fillId="0" borderId="16" xfId="0" applyNumberFormat="1" applyFont="1" applyFill="1" applyBorder="1" applyProtection="1"/>
    <xf numFmtId="0" fontId="8" fillId="0" borderId="12" xfId="0" applyFont="1" applyFill="1" applyBorder="1" applyProtection="1"/>
    <xf numFmtId="0" fontId="8" fillId="0" borderId="12" xfId="0" applyFont="1" applyFill="1" applyBorder="1" applyAlignment="1" applyProtection="1">
      <alignment horizontal="center"/>
    </xf>
    <xf numFmtId="43" fontId="8" fillId="0" borderId="12" xfId="5" applyFont="1" applyFill="1" applyBorder="1" applyProtection="1"/>
    <xf numFmtId="0" fontId="8" fillId="0" borderId="15" xfId="0" applyFont="1" applyFill="1" applyBorder="1" applyProtection="1"/>
    <xf numFmtId="0" fontId="8" fillId="0" borderId="15" xfId="0" applyFont="1" applyFill="1" applyBorder="1" applyAlignment="1" applyProtection="1">
      <alignment horizontal="center"/>
    </xf>
    <xf numFmtId="43" fontId="8" fillId="0" borderId="15" xfId="5" applyFont="1" applyFill="1" applyBorder="1" applyProtection="1"/>
    <xf numFmtId="0" fontId="8" fillId="0" borderId="15" xfId="0" applyFont="1" applyFill="1" applyBorder="1" applyAlignment="1" applyProtection="1">
      <alignment horizontal="left" vertical="center" indent="1"/>
    </xf>
    <xf numFmtId="0" fontId="8" fillId="0" borderId="15" xfId="0" applyFont="1" applyFill="1" applyBorder="1" applyAlignment="1" applyProtection="1">
      <alignment horizontal="left" indent="1"/>
    </xf>
    <xf numFmtId="0" fontId="8" fillId="6" borderId="15" xfId="0" applyFont="1" applyFill="1" applyBorder="1" applyAlignment="1" applyProtection="1">
      <alignment horizontal="right" vertical="center"/>
      <protection locked="0"/>
    </xf>
    <xf numFmtId="3" fontId="8" fillId="6" borderId="17" xfId="0" applyNumberFormat="1" applyFont="1" applyFill="1" applyBorder="1" applyAlignment="1" applyProtection="1">
      <alignment vertical="center"/>
      <protection locked="0"/>
    </xf>
    <xf numFmtId="43" fontId="8" fillId="6" borderId="17" xfId="5" applyFont="1" applyFill="1" applyBorder="1" applyAlignment="1" applyProtection="1">
      <alignment vertical="center"/>
      <protection locked="0"/>
    </xf>
    <xf numFmtId="3" fontId="8" fillId="6" borderId="15" xfId="0" applyNumberFormat="1" applyFont="1" applyFill="1" applyBorder="1" applyAlignment="1" applyProtection="1">
      <alignment vertical="center"/>
      <protection locked="0"/>
    </xf>
    <xf numFmtId="3" fontId="8" fillId="6" borderId="17" xfId="0" applyNumberFormat="1" applyFont="1" applyFill="1" applyBorder="1" applyAlignment="1" applyProtection="1">
      <alignment horizontal="left" vertical="center"/>
      <protection locked="0"/>
    </xf>
    <xf numFmtId="43" fontId="8" fillId="6" borderId="12" xfId="5" applyFont="1" applyFill="1" applyBorder="1" applyProtection="1">
      <protection locked="0"/>
    </xf>
    <xf numFmtId="43" fontId="8" fillId="6" borderId="15" xfId="5" applyFont="1" applyFill="1" applyBorder="1" applyProtection="1">
      <protection locked="0"/>
    </xf>
    <xf numFmtId="0" fontId="8" fillId="6" borderId="15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vertical="center"/>
    </xf>
    <xf numFmtId="20" fontId="8" fillId="0" borderId="0" xfId="0" applyNumberFormat="1" applyFont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22" fillId="0" borderId="38" xfId="0" applyFont="1" applyFill="1" applyBorder="1" applyAlignment="1" applyProtection="1">
      <alignment vertical="center"/>
    </xf>
    <xf numFmtId="0" fontId="8" fillId="0" borderId="38" xfId="0" applyFont="1" applyBorder="1" applyAlignment="1" applyProtection="1">
      <alignment vertical="center"/>
    </xf>
    <xf numFmtId="0" fontId="8" fillId="0" borderId="25" xfId="0" applyFont="1" applyFill="1" applyBorder="1" applyAlignment="1" applyProtection="1">
      <alignment vertical="center" wrapText="1"/>
    </xf>
    <xf numFmtId="0" fontId="8" fillId="0" borderId="26" xfId="0" applyFont="1" applyFill="1" applyBorder="1" applyAlignment="1" applyProtection="1">
      <alignment vertical="center" wrapText="1"/>
    </xf>
    <xf numFmtId="0" fontId="20" fillId="0" borderId="25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vertical="center"/>
    </xf>
    <xf numFmtId="0" fontId="16" fillId="0" borderId="13" xfId="0" applyFont="1" applyFill="1" applyBorder="1" applyAlignment="1" applyProtection="1">
      <alignment horizontal="left"/>
    </xf>
    <xf numFmtId="0" fontId="16" fillId="0" borderId="25" xfId="0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horizontal="left" vertical="center"/>
    </xf>
    <xf numFmtId="43" fontId="8" fillId="0" borderId="0" xfId="5" applyFont="1" applyFill="1" applyBorder="1" applyAlignment="1" applyProtection="1">
      <alignment horizontal="center" vertical="center"/>
    </xf>
    <xf numFmtId="0" fontId="8" fillId="0" borderId="24" xfId="0" applyFont="1" applyFill="1" applyBorder="1" applyProtection="1"/>
    <xf numFmtId="0" fontId="8" fillId="0" borderId="9" xfId="0" applyFont="1" applyFill="1" applyBorder="1" applyProtection="1"/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Protection="1"/>
    <xf numFmtId="0" fontId="8" fillId="0" borderId="14" xfId="0" applyFont="1" applyFill="1" applyBorder="1" applyAlignment="1" applyProtection="1">
      <alignment horizontal="center" vertical="center"/>
    </xf>
    <xf numFmtId="0" fontId="8" fillId="0" borderId="25" xfId="0" applyFont="1" applyFill="1" applyBorder="1" applyProtection="1"/>
    <xf numFmtId="0" fontId="8" fillId="0" borderId="25" xfId="0" applyFont="1" applyFill="1" applyBorder="1" applyAlignment="1" applyProtection="1">
      <alignment horizontal="center" vertical="center"/>
    </xf>
    <xf numFmtId="0" fontId="8" fillId="0" borderId="26" xfId="0" applyFont="1" applyFill="1" applyBorder="1" applyProtection="1"/>
    <xf numFmtId="0" fontId="8" fillId="0" borderId="33" xfId="0" applyFont="1" applyFill="1" applyBorder="1" applyProtection="1"/>
    <xf numFmtId="0" fontId="8" fillId="0" borderId="0" xfId="0" applyFont="1" applyBorder="1" applyProtection="1"/>
    <xf numFmtId="1" fontId="8" fillId="2" borderId="0" xfId="0" applyNumberFormat="1" applyFont="1" applyFill="1" applyBorder="1" applyAlignment="1" applyProtection="1">
      <alignment horizontal="center" vertical="center"/>
    </xf>
    <xf numFmtId="0" fontId="8" fillId="0" borderId="28" xfId="0" applyFont="1" applyFill="1" applyBorder="1" applyProtection="1"/>
    <xf numFmtId="49" fontId="8" fillId="2" borderId="0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vertical="center"/>
    </xf>
    <xf numFmtId="2" fontId="8" fillId="2" borderId="0" xfId="0" applyNumberFormat="1" applyFont="1" applyFill="1" applyBorder="1" applyAlignment="1" applyProtection="1">
      <alignment horizontal="center" vertical="center"/>
    </xf>
    <xf numFmtId="0" fontId="8" fillId="0" borderId="9" xfId="0" applyFont="1" applyBorder="1" applyProtection="1"/>
    <xf numFmtId="49" fontId="8" fillId="2" borderId="9" xfId="0" applyNumberFormat="1" applyFont="1" applyFill="1" applyBorder="1" applyAlignment="1" applyProtection="1">
      <alignment vertical="center"/>
    </xf>
    <xf numFmtId="2" fontId="8" fillId="2" borderId="9" xfId="0" applyNumberFormat="1" applyFont="1" applyFill="1" applyBorder="1" applyAlignment="1" applyProtection="1">
      <alignment horizontal="center" vertical="center"/>
    </xf>
    <xf numFmtId="1" fontId="8" fillId="2" borderId="9" xfId="0" applyNumberFormat="1" applyFont="1" applyFill="1" applyBorder="1" applyAlignment="1" applyProtection="1">
      <alignment horizontal="center" vertical="center"/>
    </xf>
    <xf numFmtId="49" fontId="8" fillId="2" borderId="24" xfId="0" applyNumberFormat="1" applyFont="1" applyFill="1" applyBorder="1" applyAlignment="1" applyProtection="1">
      <alignment horizontal="left" vertical="center"/>
    </xf>
    <xf numFmtId="49" fontId="8" fillId="2" borderId="14" xfId="0" applyNumberFormat="1" applyFont="1" applyFill="1" applyBorder="1" applyAlignment="1" applyProtection="1">
      <alignment vertical="center"/>
    </xf>
    <xf numFmtId="0" fontId="16" fillId="0" borderId="8" xfId="0" applyFont="1" applyFill="1" applyBorder="1" applyAlignment="1" applyProtection="1">
      <alignment horizontal="center" vertical="center"/>
    </xf>
    <xf numFmtId="0" fontId="8" fillId="0" borderId="11" xfId="0" applyFont="1" applyBorder="1" applyProtection="1"/>
    <xf numFmtId="0" fontId="16" fillId="0" borderId="9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vertical="center" wrapText="1"/>
    </xf>
    <xf numFmtId="0" fontId="16" fillId="0" borderId="9" xfId="0" applyFont="1" applyFill="1" applyBorder="1" applyAlignment="1" applyProtection="1">
      <alignment vertical="center" wrapText="1"/>
    </xf>
    <xf numFmtId="0" fontId="16" fillId="0" borderId="11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 wrapText="1"/>
    </xf>
    <xf numFmtId="0" fontId="8" fillId="0" borderId="24" xfId="0" applyFont="1" applyBorder="1" applyProtection="1"/>
    <xf numFmtId="0" fontId="8" fillId="0" borderId="25" xfId="0" applyFont="1" applyFill="1" applyBorder="1" applyAlignment="1" applyProtection="1">
      <alignment horizontal="center"/>
    </xf>
    <xf numFmtId="0" fontId="8" fillId="0" borderId="26" xfId="0" applyFont="1" applyFill="1" applyBorder="1" applyAlignment="1" applyProtection="1">
      <alignment horizontal="center"/>
    </xf>
    <xf numFmtId="0" fontId="16" fillId="0" borderId="24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right" indent="1"/>
    </xf>
    <xf numFmtId="0" fontId="8" fillId="0" borderId="15" xfId="0" applyFont="1" applyFill="1" applyBorder="1" applyAlignment="1" applyProtection="1">
      <alignment horizontal="right" indent="1"/>
    </xf>
    <xf numFmtId="0" fontId="8" fillId="0" borderId="28" xfId="0" applyFont="1" applyFill="1" applyBorder="1" applyAlignment="1" applyProtection="1">
      <alignment horizontal="right" indent="1"/>
    </xf>
    <xf numFmtId="0" fontId="8" fillId="0" borderId="32" xfId="0" applyFont="1" applyFill="1" applyBorder="1" applyAlignment="1" applyProtection="1">
      <alignment vertical="center"/>
    </xf>
    <xf numFmtId="0" fontId="8" fillId="0" borderId="37" xfId="0" applyFont="1" applyFill="1" applyBorder="1" applyAlignment="1" applyProtection="1">
      <alignment vertical="center"/>
    </xf>
    <xf numFmtId="0" fontId="8" fillId="0" borderId="26" xfId="0" applyFont="1" applyBorder="1" applyAlignment="1" applyProtection="1">
      <alignment vertical="center"/>
    </xf>
    <xf numFmtId="1" fontId="8" fillId="0" borderId="7" xfId="0" applyNumberFormat="1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vertical="center"/>
    </xf>
    <xf numFmtId="0" fontId="8" fillId="0" borderId="35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49" fontId="8" fillId="6" borderId="18" xfId="0" applyNumberFormat="1" applyFont="1" applyFill="1" applyBorder="1" applyAlignment="1" applyProtection="1">
      <alignment horizontal="left" vertical="center"/>
      <protection locked="0"/>
    </xf>
    <xf numFmtId="49" fontId="8" fillId="6" borderId="20" xfId="0" applyNumberFormat="1" applyFont="1" applyFill="1" applyBorder="1" applyAlignment="1" applyProtection="1">
      <alignment horizontal="left" vertical="center"/>
      <protection locked="0"/>
    </xf>
    <xf numFmtId="43" fontId="8" fillId="6" borderId="20" xfId="5" applyFont="1" applyFill="1" applyBorder="1" applyAlignment="1" applyProtection="1">
      <alignment horizontal="center" vertical="center"/>
      <protection locked="0"/>
    </xf>
    <xf numFmtId="0" fontId="8" fillId="6" borderId="20" xfId="0" applyFont="1" applyFill="1" applyBorder="1" applyAlignment="1" applyProtection="1">
      <alignment horizontal="center" vertical="center"/>
      <protection locked="0"/>
    </xf>
    <xf numFmtId="49" fontId="8" fillId="6" borderId="20" xfId="0" applyNumberFormat="1" applyFont="1" applyFill="1" applyBorder="1" applyAlignment="1" applyProtection="1">
      <alignment horizontal="center" vertical="center"/>
      <protection locked="0"/>
    </xf>
    <xf numFmtId="49" fontId="8" fillId="6" borderId="20" xfId="0" quotePrefix="1" applyNumberFormat="1" applyFont="1" applyFill="1" applyBorder="1" applyAlignment="1" applyProtection="1">
      <alignment horizontal="center" vertical="center"/>
      <protection locked="0"/>
    </xf>
    <xf numFmtId="166" fontId="8" fillId="6" borderId="20" xfId="5" applyNumberFormat="1" applyFont="1" applyFill="1" applyBorder="1" applyAlignment="1" applyProtection="1">
      <alignment horizontal="center" vertical="center"/>
      <protection locked="0"/>
    </xf>
    <xf numFmtId="166" fontId="8" fillId="6" borderId="20" xfId="5" quotePrefix="1" applyNumberFormat="1" applyFont="1" applyFill="1" applyBorder="1" applyAlignment="1" applyProtection="1">
      <alignment horizontal="center" vertical="center"/>
      <protection locked="0"/>
    </xf>
    <xf numFmtId="43" fontId="8" fillId="6" borderId="22" xfId="5" applyFont="1" applyFill="1" applyBorder="1" applyAlignment="1" applyProtection="1">
      <alignment horizontal="center" vertical="center"/>
      <protection locked="0"/>
    </xf>
    <xf numFmtId="49" fontId="8" fillId="6" borderId="22" xfId="0" applyNumberFormat="1" applyFont="1" applyFill="1" applyBorder="1" applyAlignment="1" applyProtection="1">
      <alignment horizontal="center" vertical="center"/>
      <protection locked="0"/>
    </xf>
    <xf numFmtId="166" fontId="8" fillId="6" borderId="22" xfId="5" applyNumberFormat="1" applyFont="1" applyFill="1" applyBorder="1" applyAlignment="1" applyProtection="1">
      <alignment horizontal="center" vertical="center"/>
      <protection locked="0"/>
    </xf>
    <xf numFmtId="166" fontId="8" fillId="6" borderId="22" xfId="5" quotePrefix="1" applyNumberFormat="1" applyFont="1" applyFill="1" applyBorder="1" applyAlignment="1" applyProtection="1">
      <alignment horizontal="center" vertical="center"/>
      <protection locked="0"/>
    </xf>
    <xf numFmtId="43" fontId="8" fillId="6" borderId="29" xfId="5" applyFont="1" applyFill="1" applyBorder="1" applyAlignment="1" applyProtection="1">
      <alignment horizontal="center" vertical="center"/>
      <protection locked="0"/>
    </xf>
    <xf numFmtId="49" fontId="8" fillId="6" borderId="29" xfId="0" applyNumberFormat="1" applyFont="1" applyFill="1" applyBorder="1" applyAlignment="1" applyProtection="1">
      <alignment horizontal="center" vertical="center"/>
      <protection locked="0"/>
    </xf>
    <xf numFmtId="49" fontId="8" fillId="6" borderId="29" xfId="0" quotePrefix="1" applyNumberFormat="1" applyFont="1" applyFill="1" applyBorder="1" applyAlignment="1" applyProtection="1">
      <alignment horizontal="center" vertical="center"/>
      <protection locked="0"/>
    </xf>
    <xf numFmtId="166" fontId="8" fillId="6" borderId="29" xfId="5" quotePrefix="1" applyNumberFormat="1" applyFont="1" applyFill="1" applyBorder="1" applyAlignment="1" applyProtection="1">
      <alignment horizontal="center" vertical="center"/>
      <protection locked="0"/>
    </xf>
    <xf numFmtId="0" fontId="22" fillId="6" borderId="38" xfId="0" applyFont="1" applyFill="1" applyBorder="1" applyAlignment="1" applyProtection="1">
      <alignment vertical="center"/>
      <protection locked="0"/>
    </xf>
    <xf numFmtId="3" fontId="8" fillId="6" borderId="0" xfId="0" applyNumberFormat="1" applyFont="1" applyFill="1" applyBorder="1" applyAlignment="1" applyProtection="1">
      <alignment vertical="center"/>
      <protection locked="0"/>
    </xf>
    <xf numFmtId="43" fontId="8" fillId="6" borderId="14" xfId="5" applyFont="1" applyFill="1" applyBorder="1" applyAlignment="1" applyProtection="1">
      <alignment horizontal="right" vertical="center" indent="1"/>
      <protection locked="0"/>
    </xf>
    <xf numFmtId="3" fontId="8" fillId="6" borderId="14" xfId="0" applyNumberFormat="1" applyFont="1" applyFill="1" applyBorder="1" applyAlignment="1" applyProtection="1">
      <alignment horizontal="center" vertical="center"/>
      <protection locked="0"/>
    </xf>
    <xf numFmtId="166" fontId="8" fillId="6" borderId="14" xfId="5" applyNumberFormat="1" applyFont="1" applyFill="1" applyBorder="1" applyAlignment="1" applyProtection="1">
      <alignment horizontal="center"/>
      <protection locked="0"/>
    </xf>
    <xf numFmtId="49" fontId="8" fillId="6" borderId="10" xfId="0" applyNumberFormat="1" applyFont="1" applyFill="1" applyBorder="1" applyAlignment="1" applyProtection="1">
      <alignment vertical="center"/>
      <protection locked="0"/>
    </xf>
    <xf numFmtId="43" fontId="8" fillId="6" borderId="10" xfId="5" applyFont="1" applyFill="1" applyBorder="1" applyAlignment="1" applyProtection="1">
      <alignment horizontal="right" vertical="center" indent="1"/>
      <protection locked="0"/>
    </xf>
    <xf numFmtId="43" fontId="8" fillId="6" borderId="22" xfId="5" applyFont="1" applyFill="1" applyBorder="1" applyAlignment="1" applyProtection="1">
      <alignment horizontal="right" vertical="center" indent="1"/>
      <protection locked="0"/>
    </xf>
    <xf numFmtId="3" fontId="8" fillId="6" borderId="22" xfId="0" applyNumberFormat="1" applyFont="1" applyFill="1" applyBorder="1" applyAlignment="1" applyProtection="1">
      <alignment horizontal="center" vertical="center"/>
      <protection locked="0"/>
    </xf>
    <xf numFmtId="166" fontId="8" fillId="6" borderId="22" xfId="5" applyNumberFormat="1" applyFont="1" applyFill="1" applyBorder="1" applyAlignment="1" applyProtection="1">
      <alignment horizontal="center"/>
      <protection locked="0"/>
    </xf>
    <xf numFmtId="49" fontId="8" fillId="6" borderId="23" xfId="0" applyNumberFormat="1" applyFont="1" applyFill="1" applyBorder="1" applyAlignment="1" applyProtection="1">
      <alignment vertical="center"/>
      <protection locked="0"/>
    </xf>
    <xf numFmtId="43" fontId="8" fillId="6" borderId="23" xfId="5" applyFont="1" applyFill="1" applyBorder="1" applyAlignment="1" applyProtection="1">
      <alignment horizontal="right" vertical="center" indent="1"/>
      <protection locked="0"/>
    </xf>
    <xf numFmtId="3" fontId="8" fillId="6" borderId="29" xfId="0" applyNumberFormat="1" applyFont="1" applyFill="1" applyBorder="1" applyAlignment="1" applyProtection="1">
      <alignment horizontal="center" vertical="center"/>
      <protection locked="0"/>
    </xf>
    <xf numFmtId="49" fontId="8" fillId="6" borderId="15" xfId="0" applyNumberFormat="1" applyFont="1" applyFill="1" applyBorder="1" applyAlignment="1" applyProtection="1">
      <alignment vertical="center"/>
      <protection locked="0"/>
    </xf>
    <xf numFmtId="43" fontId="8" fillId="6" borderId="27" xfId="5" applyFont="1" applyFill="1" applyBorder="1" applyAlignment="1" applyProtection="1">
      <alignment horizontal="right" vertical="center" indent="1"/>
      <protection locked="0"/>
    </xf>
    <xf numFmtId="2" fontId="8" fillId="6" borderId="14" xfId="0" applyNumberFormat="1" applyFont="1" applyFill="1" applyBorder="1" applyAlignment="1" applyProtection="1">
      <alignment horizontal="center" vertical="center"/>
      <protection locked="0"/>
    </xf>
    <xf numFmtId="166" fontId="8" fillId="6" borderId="10" xfId="5" applyNumberFormat="1" applyFont="1" applyFill="1" applyBorder="1" applyAlignment="1" applyProtection="1">
      <alignment horizontal="center" vertical="center"/>
      <protection locked="0"/>
    </xf>
    <xf numFmtId="2" fontId="8" fillId="6" borderId="22" xfId="0" applyNumberFormat="1" applyFont="1" applyFill="1" applyBorder="1" applyAlignment="1" applyProtection="1">
      <alignment horizontal="center" vertical="center"/>
      <protection locked="0"/>
    </xf>
    <xf numFmtId="166" fontId="8" fillId="6" borderId="23" xfId="5" applyNumberFormat="1" applyFont="1" applyFill="1" applyBorder="1" applyAlignment="1" applyProtection="1">
      <alignment horizontal="center" vertical="center"/>
      <protection locked="0"/>
    </xf>
    <xf numFmtId="43" fontId="8" fillId="6" borderId="36" xfId="5" applyFont="1" applyFill="1" applyBorder="1" applyAlignment="1" applyProtection="1">
      <alignment horizontal="center" vertical="center"/>
      <protection locked="0"/>
    </xf>
    <xf numFmtId="43" fontId="8" fillId="6" borderId="23" xfId="5" applyFont="1" applyFill="1" applyBorder="1" applyAlignment="1" applyProtection="1">
      <alignment horizontal="center" vertical="center"/>
      <protection locked="0"/>
    </xf>
    <xf numFmtId="43" fontId="8" fillId="6" borderId="35" xfId="5" applyFont="1" applyFill="1" applyBorder="1" applyAlignment="1" applyProtection="1">
      <alignment horizontal="center" vertical="center"/>
      <protection locked="0"/>
    </xf>
    <xf numFmtId="49" fontId="8" fillId="6" borderId="23" xfId="0" applyNumberFormat="1" applyFont="1" applyFill="1" applyBorder="1" applyAlignment="1" applyProtection="1">
      <alignment horizontal="left" vertical="center"/>
      <protection locked="0"/>
    </xf>
    <xf numFmtId="43" fontId="8" fillId="6" borderId="30" xfId="5" applyFont="1" applyFill="1" applyBorder="1" applyAlignment="1" applyProtection="1">
      <alignment horizontal="center" vertical="center"/>
      <protection locked="0"/>
    </xf>
    <xf numFmtId="49" fontId="8" fillId="6" borderId="35" xfId="0" applyNumberFormat="1" applyFont="1" applyFill="1" applyBorder="1" applyAlignment="1" applyProtection="1">
      <alignment vertical="center"/>
      <protection locked="0"/>
    </xf>
    <xf numFmtId="49" fontId="8" fillId="6" borderId="22" xfId="0" applyNumberFormat="1" applyFont="1" applyFill="1" applyBorder="1" applyAlignment="1" applyProtection="1">
      <alignment vertical="center"/>
      <protection locked="0"/>
    </xf>
    <xf numFmtId="0" fontId="8" fillId="6" borderId="22" xfId="0" applyFont="1" applyFill="1" applyBorder="1" applyAlignment="1" applyProtection="1">
      <alignment horizontal="left"/>
      <protection locked="0"/>
    </xf>
    <xf numFmtId="49" fontId="8" fillId="6" borderId="29" xfId="0" applyNumberFormat="1" applyFont="1" applyFill="1" applyBorder="1" applyAlignment="1" applyProtection="1">
      <alignment vertical="center"/>
      <protection locked="0"/>
    </xf>
    <xf numFmtId="0" fontId="8" fillId="6" borderId="34" xfId="0" applyFont="1" applyFill="1" applyBorder="1" applyAlignment="1" applyProtection="1">
      <alignment horizontal="center" vertical="center"/>
      <protection locked="0"/>
    </xf>
    <xf numFmtId="49" fontId="8" fillId="6" borderId="35" xfId="0" applyNumberFormat="1" applyFont="1" applyFill="1" applyBorder="1" applyAlignment="1" applyProtection="1">
      <alignment horizontal="center" vertical="center"/>
      <protection locked="0"/>
    </xf>
    <xf numFmtId="3" fontId="8" fillId="6" borderId="35" xfId="0" applyNumberFormat="1" applyFont="1" applyFill="1" applyBorder="1" applyAlignment="1" applyProtection="1">
      <alignment horizontal="center" vertical="center"/>
      <protection locked="0"/>
    </xf>
    <xf numFmtId="49" fontId="8" fillId="6" borderId="34" xfId="0" applyNumberFormat="1" applyFont="1" applyFill="1" applyBorder="1" applyAlignment="1" applyProtection="1">
      <alignment horizontal="center" vertical="center"/>
      <protection locked="0"/>
    </xf>
    <xf numFmtId="0" fontId="8" fillId="6" borderId="32" xfId="0" applyFont="1" applyFill="1" applyBorder="1" applyAlignment="1" applyProtection="1">
      <alignment horizontal="center" vertical="center"/>
      <protection locked="0"/>
    </xf>
    <xf numFmtId="49" fontId="8" fillId="6" borderId="32" xfId="0" applyNumberFormat="1" applyFont="1" applyFill="1" applyBorder="1" applyAlignment="1" applyProtection="1">
      <alignment horizontal="center" vertical="center"/>
      <protection locked="0"/>
    </xf>
    <xf numFmtId="0" fontId="8" fillId="6" borderId="37" xfId="0" applyFont="1" applyFill="1" applyBorder="1" applyAlignment="1" applyProtection="1">
      <alignment horizontal="center" vertical="center"/>
      <protection locked="0"/>
    </xf>
    <xf numFmtId="49" fontId="8" fillId="6" borderId="37" xfId="0" applyNumberFormat="1" applyFont="1" applyFill="1" applyBorder="1" applyAlignment="1" applyProtection="1">
      <alignment horizontal="center" vertical="center"/>
      <protection locked="0"/>
    </xf>
    <xf numFmtId="43" fontId="8" fillId="6" borderId="24" xfId="5" applyFont="1" applyFill="1" applyBorder="1" applyAlignment="1" applyProtection="1">
      <alignment horizontal="center" vertical="center"/>
      <protection locked="0"/>
    </xf>
    <xf numFmtId="49" fontId="8" fillId="6" borderId="0" xfId="0" applyNumberFormat="1" applyFont="1" applyFill="1" applyBorder="1" applyAlignment="1" applyProtection="1">
      <alignment vertical="center"/>
      <protection locked="0"/>
    </xf>
    <xf numFmtId="43" fontId="8" fillId="6" borderId="32" xfId="5" applyFont="1" applyFill="1" applyBorder="1" applyAlignment="1" applyProtection="1">
      <alignment horizontal="center" vertical="center"/>
      <protection locked="0"/>
    </xf>
    <xf numFmtId="3" fontId="8" fillId="6" borderId="31" xfId="0" applyNumberFormat="1" applyFont="1" applyFill="1" applyBorder="1" applyAlignment="1" applyProtection="1">
      <alignment vertical="center"/>
      <protection locked="0"/>
    </xf>
    <xf numFmtId="166" fontId="8" fillId="6" borderId="15" xfId="5" applyNumberFormat="1" applyFont="1" applyFill="1" applyBorder="1" applyAlignment="1" applyProtection="1">
      <alignment horizontal="center" vertical="center"/>
      <protection locked="0"/>
    </xf>
    <xf numFmtId="43" fontId="8" fillId="6" borderId="33" xfId="5" applyFont="1" applyFill="1" applyBorder="1" applyAlignment="1" applyProtection="1">
      <alignment horizontal="center" vertical="center"/>
      <protection locked="0"/>
    </xf>
    <xf numFmtId="43" fontId="8" fillId="6" borderId="7" xfId="5" applyFont="1" applyFill="1" applyBorder="1" applyAlignment="1" applyProtection="1">
      <alignment horizontal="center" vertical="center"/>
      <protection locked="0"/>
    </xf>
    <xf numFmtId="3" fontId="8" fillId="6" borderId="23" xfId="0" applyNumberFormat="1" applyFont="1" applyFill="1" applyBorder="1" applyAlignment="1" applyProtection="1">
      <alignment vertical="center"/>
      <protection locked="0"/>
    </xf>
    <xf numFmtId="166" fontId="8" fillId="6" borderId="21" xfId="5" quotePrefix="1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</xf>
    <xf numFmtId="4" fontId="16" fillId="0" borderId="0" xfId="0" applyNumberFormat="1" applyFont="1" applyFill="1" applyBorder="1" applyAlignment="1" applyProtection="1">
      <alignment horizontal="center" vertical="center"/>
    </xf>
    <xf numFmtId="43" fontId="16" fillId="0" borderId="0" xfId="5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20" fillId="0" borderId="0" xfId="0" applyFont="1" applyAlignment="1" applyProtection="1">
      <alignment vertical="center"/>
    </xf>
    <xf numFmtId="0" fontId="26" fillId="0" borderId="0" xfId="0" applyFont="1" applyProtection="1"/>
    <xf numFmtId="0" fontId="2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49" fontId="7" fillId="0" borderId="7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left" vertical="center"/>
    </xf>
    <xf numFmtId="49" fontId="8" fillId="0" borderId="18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43" fontId="8" fillId="0" borderId="0" xfId="5" applyFont="1" applyFill="1" applyBorder="1" applyAlignment="1" applyProtection="1">
      <alignment vertical="center"/>
    </xf>
    <xf numFmtId="49" fontId="8" fillId="0" borderId="15" xfId="0" applyNumberFormat="1" applyFont="1" applyBorder="1" applyAlignment="1" applyProtection="1">
      <alignment horizontal="center" vertical="center"/>
    </xf>
    <xf numFmtId="49" fontId="8" fillId="0" borderId="0" xfId="0" applyNumberFormat="1" applyFont="1" applyProtection="1"/>
    <xf numFmtId="0" fontId="16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3" fontId="16" fillId="0" borderId="0" xfId="5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3" fontId="8" fillId="0" borderId="0" xfId="5" applyNumberFormat="1" applyFont="1" applyFill="1" applyBorder="1" applyAlignment="1" applyProtection="1">
      <alignment horizontal="center" vertical="center"/>
    </xf>
    <xf numFmtId="0" fontId="8" fillId="0" borderId="16" xfId="0" applyFont="1" applyBorder="1" applyProtection="1"/>
    <xf numFmtId="0" fontId="8" fillId="0" borderId="16" xfId="0" applyFont="1" applyBorder="1" applyAlignment="1" applyProtection="1">
      <alignment horizontal="center" vertical="center"/>
    </xf>
    <xf numFmtId="49" fontId="8" fillId="0" borderId="16" xfId="0" applyNumberFormat="1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42" fontId="8" fillId="0" borderId="0" xfId="0" applyNumberFormat="1" applyFont="1" applyFill="1" applyBorder="1" applyAlignment="1" applyProtection="1">
      <alignment vertical="center"/>
    </xf>
    <xf numFmtId="0" fontId="8" fillId="0" borderId="9" xfId="0" applyFont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vertical="center"/>
    </xf>
    <xf numFmtId="14" fontId="8" fillId="0" borderId="18" xfId="0" applyNumberFormat="1" applyFont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vertical="center"/>
    </xf>
    <xf numFmtId="0" fontId="16" fillId="0" borderId="15" xfId="0" applyFont="1" applyBorder="1" applyAlignment="1" applyProtection="1">
      <alignment vertical="center"/>
    </xf>
    <xf numFmtId="0" fontId="16" fillId="0" borderId="15" xfId="0" applyFont="1" applyFill="1" applyBorder="1" applyAlignment="1" applyProtection="1">
      <alignment vertical="center"/>
    </xf>
    <xf numFmtId="43" fontId="16" fillId="0" borderId="15" xfId="5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 indent="1"/>
    </xf>
    <xf numFmtId="43" fontId="8" fillId="0" borderId="18" xfId="5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/>
    </xf>
    <xf numFmtId="43" fontId="8" fillId="0" borderId="18" xfId="5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43" fontId="8" fillId="0" borderId="9" xfId="5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8" fillId="0" borderId="38" xfId="0" applyNumberFormat="1" applyFont="1" applyBorder="1" applyAlignment="1" applyProtection="1">
      <alignment horizontal="center" vertical="center"/>
    </xf>
    <xf numFmtId="43" fontId="8" fillId="0" borderId="38" xfId="5" applyFont="1" applyFill="1" applyBorder="1" applyAlignment="1" applyProtection="1">
      <alignment vertical="center"/>
    </xf>
    <xf numFmtId="43" fontId="8" fillId="0" borderId="38" xfId="5" applyFont="1" applyFill="1" applyBorder="1" applyAlignment="1" applyProtection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/>
    </xf>
    <xf numFmtId="43" fontId="8" fillId="0" borderId="9" xfId="5" applyFont="1" applyFill="1" applyBorder="1" applyAlignment="1" applyProtection="1">
      <alignment vertical="center"/>
    </xf>
    <xf numFmtId="0" fontId="8" fillId="0" borderId="28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vertical="center"/>
    </xf>
    <xf numFmtId="0" fontId="16" fillId="0" borderId="28" xfId="0" applyFont="1" applyFill="1" applyBorder="1" applyAlignment="1" applyProtection="1">
      <alignment vertical="center"/>
    </xf>
    <xf numFmtId="43" fontId="16" fillId="0" borderId="28" xfId="5" applyFont="1" applyFill="1" applyBorder="1" applyAlignment="1" applyProtection="1">
      <alignment vertical="center"/>
    </xf>
    <xf numFmtId="0" fontId="16" fillId="0" borderId="7" xfId="0" applyFont="1" applyBorder="1" applyAlignment="1" applyProtection="1">
      <alignment horizontal="left" vertical="center" indent="1"/>
    </xf>
    <xf numFmtId="43" fontId="16" fillId="0" borderId="18" xfId="5" applyFont="1" applyFill="1" applyBorder="1" applyAlignment="1" applyProtection="1">
      <alignment vertical="center"/>
    </xf>
    <xf numFmtId="43" fontId="16" fillId="0" borderId="15" xfId="5" applyFont="1" applyFill="1" applyBorder="1" applyAlignment="1" applyProtection="1">
      <alignment horizontal="center" vertical="center"/>
    </xf>
    <xf numFmtId="43" fontId="8" fillId="6" borderId="18" xfId="5" applyFont="1" applyFill="1" applyBorder="1" applyAlignment="1" applyProtection="1">
      <alignment vertical="center"/>
      <protection locked="0"/>
    </xf>
    <xf numFmtId="49" fontId="8" fillId="6" borderId="0" xfId="0" applyNumberFormat="1" applyFont="1" applyFill="1" applyAlignment="1" applyProtection="1">
      <alignment vertical="center"/>
      <protection locked="0"/>
    </xf>
    <xf numFmtId="43" fontId="8" fillId="6" borderId="9" xfId="5" applyFont="1" applyFill="1" applyBorder="1" applyAlignment="1" applyProtection="1">
      <alignment vertical="center"/>
      <protection locked="0"/>
    </xf>
    <xf numFmtId="43" fontId="8" fillId="6" borderId="0" xfId="5" applyFont="1" applyFill="1" applyBorder="1" applyAlignment="1" applyProtection="1">
      <alignment vertical="center"/>
      <protection locked="0"/>
    </xf>
    <xf numFmtId="43" fontId="8" fillId="6" borderId="18" xfId="5" applyNumberFormat="1" applyFont="1" applyFill="1" applyBorder="1" applyAlignment="1" applyProtection="1">
      <alignment vertical="center"/>
      <protection locked="0"/>
    </xf>
    <xf numFmtId="49" fontId="8" fillId="6" borderId="18" xfId="0" applyNumberFormat="1" applyFont="1" applyFill="1" applyBorder="1" applyAlignment="1" applyProtection="1">
      <alignment vertical="center"/>
      <protection locked="0"/>
    </xf>
    <xf numFmtId="43" fontId="8" fillId="6" borderId="15" xfId="5" applyNumberFormat="1" applyFont="1" applyFill="1" applyBorder="1" applyAlignment="1" applyProtection="1">
      <alignment vertical="center"/>
      <protection locked="0"/>
    </xf>
    <xf numFmtId="0" fontId="8" fillId="6" borderId="18" xfId="0" applyFont="1" applyFill="1" applyBorder="1" applyAlignment="1" applyProtection="1">
      <alignment vertical="center"/>
      <protection locked="0"/>
    </xf>
    <xf numFmtId="0" fontId="8" fillId="6" borderId="15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</xf>
    <xf numFmtId="0" fontId="8" fillId="0" borderId="16" xfId="0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29" fillId="0" borderId="0" xfId="0" applyFont="1" applyProtection="1"/>
    <xf numFmtId="49" fontId="8" fillId="6" borderId="28" xfId="0" applyNumberFormat="1" applyFont="1" applyFill="1" applyBorder="1" applyAlignment="1" applyProtection="1">
      <alignment horizontal="left" vertical="center"/>
      <protection locked="0"/>
    </xf>
    <xf numFmtId="49" fontId="8" fillId="6" borderId="29" xfId="0" applyNumberFormat="1" applyFont="1" applyFill="1" applyBorder="1" applyAlignment="1" applyProtection="1">
      <alignment horizontal="left" vertical="center"/>
      <protection locked="0"/>
    </xf>
    <xf numFmtId="0" fontId="8" fillId="6" borderId="29" xfId="0" applyFont="1" applyFill="1" applyBorder="1" applyAlignment="1" applyProtection="1">
      <alignment horizontal="center" vertical="center"/>
      <protection locked="0"/>
    </xf>
    <xf numFmtId="166" fontId="8" fillId="6" borderId="29" xfId="5" applyNumberFormat="1" applyFont="1" applyFill="1" applyBorder="1" applyAlignment="1" applyProtection="1">
      <alignment horizontal="center" vertical="center"/>
      <protection locked="0"/>
    </xf>
    <xf numFmtId="166" fontId="8" fillId="6" borderId="30" xfId="5" quotePrefix="1" applyNumberFormat="1" applyFont="1" applyFill="1" applyBorder="1" applyAlignment="1" applyProtection="1">
      <alignment horizontal="center" vertical="center"/>
      <protection locked="0"/>
    </xf>
    <xf numFmtId="3" fontId="8" fillId="6" borderId="7" xfId="0" applyNumberFormat="1" applyFont="1" applyFill="1" applyBorder="1" applyAlignment="1" applyProtection="1">
      <alignment vertical="center"/>
      <protection locked="0"/>
    </xf>
    <xf numFmtId="43" fontId="8" fillId="6" borderId="26" xfId="5" applyFont="1" applyFill="1" applyBorder="1" applyAlignment="1" applyProtection="1">
      <alignment horizontal="right" vertical="center" indent="1"/>
      <protection locked="0"/>
    </xf>
    <xf numFmtId="3" fontId="8" fillId="6" borderId="26" xfId="0" applyNumberFormat="1" applyFont="1" applyFill="1" applyBorder="1" applyAlignment="1" applyProtection="1">
      <alignment horizontal="center" vertical="center"/>
      <protection locked="0"/>
    </xf>
    <xf numFmtId="166" fontId="8" fillId="6" borderId="26" xfId="5" applyNumberFormat="1" applyFont="1" applyFill="1" applyBorder="1" applyAlignment="1" applyProtection="1">
      <alignment horizontal="center"/>
      <protection locked="0"/>
    </xf>
    <xf numFmtId="49" fontId="8" fillId="6" borderId="27" xfId="0" applyNumberFormat="1" applyFont="1" applyFill="1" applyBorder="1" applyAlignment="1" applyProtection="1">
      <alignment vertical="center"/>
      <protection locked="0"/>
    </xf>
    <xf numFmtId="43" fontId="8" fillId="6" borderId="40" xfId="5" applyFont="1" applyFill="1" applyBorder="1" applyAlignment="1" applyProtection="1">
      <alignment horizontal="right" vertical="center" indent="1"/>
      <protection locked="0"/>
    </xf>
    <xf numFmtId="49" fontId="8" fillId="6" borderId="41" xfId="0" applyNumberFormat="1" applyFont="1" applyFill="1" applyBorder="1" applyAlignment="1" applyProtection="1">
      <alignment vertical="center"/>
      <protection locked="0"/>
    </xf>
    <xf numFmtId="49" fontId="8" fillId="6" borderId="39" xfId="0" applyNumberFormat="1" applyFont="1" applyFill="1" applyBorder="1" applyAlignment="1" applyProtection="1">
      <alignment vertical="center"/>
      <protection locked="0"/>
    </xf>
    <xf numFmtId="2" fontId="8" fillId="6" borderId="42" xfId="0" applyNumberFormat="1" applyFont="1" applyFill="1" applyBorder="1" applyAlignment="1" applyProtection="1">
      <alignment horizontal="center" vertical="center"/>
      <protection locked="0"/>
    </xf>
    <xf numFmtId="166" fontId="8" fillId="6" borderId="40" xfId="5" applyNumberFormat="1" applyFont="1" applyFill="1" applyBorder="1" applyAlignment="1" applyProtection="1">
      <alignment horizontal="center" vertical="center"/>
      <protection locked="0"/>
    </xf>
    <xf numFmtId="3" fontId="8" fillId="6" borderId="41" xfId="0" applyNumberFormat="1" applyFont="1" applyFill="1" applyBorder="1" applyAlignment="1" applyProtection="1">
      <alignment vertical="center"/>
      <protection locked="0"/>
    </xf>
    <xf numFmtId="3" fontId="8" fillId="6" borderId="39" xfId="0" applyNumberFormat="1" applyFont="1" applyFill="1" applyBorder="1" applyAlignment="1" applyProtection="1">
      <alignment vertical="center"/>
      <protection locked="0"/>
    </xf>
    <xf numFmtId="2" fontId="8" fillId="6" borderId="43" xfId="0" applyNumberFormat="1" applyFont="1" applyFill="1" applyBorder="1" applyAlignment="1" applyProtection="1">
      <alignment horizontal="center" vertical="center"/>
      <protection locked="0"/>
    </xf>
    <xf numFmtId="43" fontId="8" fillId="6" borderId="44" xfId="5" applyFont="1" applyFill="1" applyBorder="1" applyAlignment="1" applyProtection="1">
      <alignment horizontal="center" vertical="center"/>
      <protection locked="0"/>
    </xf>
    <xf numFmtId="43" fontId="8" fillId="6" borderId="40" xfId="5" applyFont="1" applyFill="1" applyBorder="1" applyAlignment="1" applyProtection="1">
      <alignment horizontal="center" vertical="center"/>
      <protection locked="0"/>
    </xf>
    <xf numFmtId="43" fontId="8" fillId="6" borderId="43" xfId="5" applyFont="1" applyFill="1" applyBorder="1" applyAlignment="1" applyProtection="1">
      <alignment horizontal="center" vertical="center"/>
      <protection locked="0"/>
    </xf>
    <xf numFmtId="49" fontId="8" fillId="6" borderId="44" xfId="0" applyNumberFormat="1" applyFont="1" applyFill="1" applyBorder="1" applyAlignment="1" applyProtection="1">
      <alignment horizontal="left" vertical="center"/>
      <protection locked="0"/>
    </xf>
    <xf numFmtId="43" fontId="8" fillId="6" borderId="42" xfId="5" applyFont="1" applyFill="1" applyBorder="1" applyAlignment="1" applyProtection="1">
      <alignment horizontal="center" vertical="center"/>
      <protection locked="0"/>
    </xf>
    <xf numFmtId="49" fontId="8" fillId="6" borderId="40" xfId="0" applyNumberFormat="1" applyFont="1" applyFill="1" applyBorder="1" applyAlignment="1" applyProtection="1">
      <alignment horizontal="left" vertical="center"/>
      <protection locked="0"/>
    </xf>
    <xf numFmtId="49" fontId="8" fillId="6" borderId="43" xfId="0" applyNumberFormat="1" applyFont="1" applyFill="1" applyBorder="1" applyAlignment="1" applyProtection="1">
      <alignment vertical="center"/>
      <protection locked="0"/>
    </xf>
    <xf numFmtId="0" fontId="8" fillId="6" borderId="43" xfId="0" applyFont="1" applyFill="1" applyBorder="1" applyAlignment="1" applyProtection="1">
      <alignment horizontal="left"/>
      <protection locked="0"/>
    </xf>
    <xf numFmtId="166" fontId="8" fillId="6" borderId="43" xfId="5" applyNumberFormat="1" applyFont="1" applyFill="1" applyBorder="1" applyAlignment="1" applyProtection="1">
      <alignment horizontal="center" vertical="center"/>
      <protection locked="0"/>
    </xf>
    <xf numFmtId="166" fontId="8" fillId="6" borderId="44" xfId="5" applyNumberFormat="1" applyFont="1" applyFill="1" applyBorder="1" applyAlignment="1" applyProtection="1">
      <alignment horizontal="center" vertical="center"/>
      <protection locked="0"/>
    </xf>
    <xf numFmtId="49" fontId="8" fillId="6" borderId="42" xfId="0" applyNumberFormat="1" applyFont="1" applyFill="1" applyBorder="1" applyAlignment="1" applyProtection="1">
      <alignment vertical="center"/>
      <protection locked="0"/>
    </xf>
    <xf numFmtId="0" fontId="8" fillId="6" borderId="42" xfId="0" applyFont="1" applyFill="1" applyBorder="1" applyAlignment="1" applyProtection="1">
      <alignment horizontal="left"/>
      <protection locked="0"/>
    </xf>
    <xf numFmtId="166" fontId="8" fillId="6" borderId="42" xfId="5" applyNumberFormat="1" applyFont="1" applyFill="1" applyBorder="1" applyAlignment="1" applyProtection="1">
      <alignment horizontal="center" vertical="center"/>
      <protection locked="0"/>
    </xf>
    <xf numFmtId="49" fontId="8" fillId="6" borderId="46" xfId="0" quotePrefix="1" applyNumberFormat="1" applyFont="1" applyFill="1" applyBorder="1" applyAlignment="1" applyProtection="1">
      <alignment horizontal="center" vertical="center"/>
      <protection locked="0"/>
    </xf>
    <xf numFmtId="43" fontId="8" fillId="6" borderId="46" xfId="5" applyFont="1" applyFill="1" applyBorder="1" applyAlignment="1" applyProtection="1">
      <alignment horizontal="center" vertical="center"/>
      <protection locked="0"/>
    </xf>
    <xf numFmtId="43" fontId="8" fillId="6" borderId="47" xfId="5" applyFont="1" applyFill="1" applyBorder="1" applyAlignment="1" applyProtection="1">
      <alignment horizontal="center" vertical="center"/>
      <protection locked="0"/>
    </xf>
    <xf numFmtId="0" fontId="8" fillId="6" borderId="46" xfId="0" applyFont="1" applyFill="1" applyBorder="1" applyAlignment="1" applyProtection="1">
      <alignment horizontal="center" vertical="center"/>
      <protection locked="0"/>
    </xf>
    <xf numFmtId="49" fontId="8" fillId="6" borderId="48" xfId="0" applyNumberFormat="1" applyFont="1" applyFill="1" applyBorder="1" applyAlignment="1" applyProtection="1">
      <alignment vertical="center"/>
      <protection locked="0"/>
    </xf>
    <xf numFmtId="49" fontId="8" fillId="6" borderId="14" xfId="0" quotePrefix="1" applyNumberFormat="1" applyFont="1" applyFill="1" applyBorder="1" applyAlignment="1" applyProtection="1">
      <alignment horizontal="center" vertical="center"/>
      <protection locked="0"/>
    </xf>
    <xf numFmtId="43" fontId="8" fillId="6" borderId="14" xfId="5" applyFont="1" applyFill="1" applyBorder="1" applyAlignment="1" applyProtection="1">
      <alignment horizontal="center" vertical="center"/>
      <protection locked="0"/>
    </xf>
    <xf numFmtId="166" fontId="8" fillId="6" borderId="49" xfId="5" quotePrefix="1" applyNumberFormat="1" applyFont="1" applyFill="1" applyBorder="1" applyAlignment="1" applyProtection="1">
      <alignment horizontal="center" vertical="center"/>
      <protection locked="0"/>
    </xf>
    <xf numFmtId="0" fontId="8" fillId="6" borderId="14" xfId="0" applyFont="1" applyFill="1" applyBorder="1" applyAlignment="1" applyProtection="1">
      <alignment horizontal="center" vertical="center"/>
      <protection locked="0"/>
    </xf>
    <xf numFmtId="49" fontId="8" fillId="6" borderId="46" xfId="0" applyNumberFormat="1" applyFont="1" applyFill="1" applyBorder="1" applyAlignment="1" applyProtection="1">
      <alignment vertical="center"/>
      <protection locked="0"/>
    </xf>
    <xf numFmtId="166" fontId="8" fillId="6" borderId="46" xfId="5" quotePrefix="1" applyNumberFormat="1" applyFont="1" applyFill="1" applyBorder="1" applyAlignment="1" applyProtection="1">
      <alignment horizontal="center" vertical="center"/>
      <protection locked="0"/>
    </xf>
    <xf numFmtId="49" fontId="8" fillId="6" borderId="22" xfId="0" quotePrefix="1" applyNumberFormat="1" applyFont="1" applyFill="1" applyBorder="1" applyAlignment="1" applyProtection="1">
      <alignment horizontal="center" vertical="center"/>
      <protection locked="0"/>
    </xf>
    <xf numFmtId="0" fontId="8" fillId="6" borderId="22" xfId="0" applyFont="1" applyFill="1" applyBorder="1" applyAlignment="1" applyProtection="1">
      <alignment horizontal="center" vertical="center"/>
      <protection locked="0"/>
    </xf>
    <xf numFmtId="166" fontId="8" fillId="6" borderId="41" xfId="5" applyNumberFormat="1" applyFont="1" applyFill="1" applyBorder="1" applyAlignment="1" applyProtection="1">
      <alignment horizontal="center" vertical="center"/>
      <protection locked="0"/>
    </xf>
    <xf numFmtId="3" fontId="8" fillId="6" borderId="46" xfId="0" applyNumberFormat="1" applyFont="1" applyFill="1" applyBorder="1" applyAlignment="1" applyProtection="1">
      <alignment vertical="center"/>
      <protection locked="0"/>
    </xf>
    <xf numFmtId="166" fontId="8" fillId="6" borderId="48" xfId="5" applyNumberFormat="1" applyFont="1" applyFill="1" applyBorder="1" applyAlignment="1" applyProtection="1">
      <alignment horizontal="center" vertical="center"/>
      <protection locked="0"/>
    </xf>
    <xf numFmtId="3" fontId="8" fillId="6" borderId="22" xfId="0" applyNumberFormat="1" applyFont="1" applyFill="1" applyBorder="1" applyAlignment="1" applyProtection="1">
      <alignment vertical="center"/>
      <protection locked="0"/>
    </xf>
    <xf numFmtId="43" fontId="8" fillId="6" borderId="45" xfId="5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center" vertical="center"/>
    </xf>
    <xf numFmtId="3" fontId="8" fillId="6" borderId="44" xfId="0" applyNumberFormat="1" applyFont="1" applyFill="1" applyBorder="1" applyAlignment="1" applyProtection="1">
      <alignment vertical="center"/>
      <protection locked="0"/>
    </xf>
    <xf numFmtId="3" fontId="8" fillId="6" borderId="4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7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Protection="1"/>
    <xf numFmtId="43" fontId="8" fillId="6" borderId="0" xfId="5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20" fontId="1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167" fontId="17" fillId="7" borderId="0" xfId="5" applyNumberFormat="1" applyFont="1" applyFill="1" applyBorder="1" applyAlignment="1" applyProtection="1">
      <alignment vertical="center"/>
      <protection locked="0"/>
    </xf>
    <xf numFmtId="1" fontId="17" fillId="7" borderId="0" xfId="5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Protection="1">
      <protection locked="0"/>
    </xf>
    <xf numFmtId="49" fontId="19" fillId="7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Protection="1"/>
    <xf numFmtId="0" fontId="17" fillId="0" borderId="9" xfId="0" applyFont="1" applyFill="1" applyBorder="1" applyProtection="1"/>
    <xf numFmtId="49" fontId="17" fillId="0" borderId="9" xfId="0" applyNumberFormat="1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horizontal="left" vertical="center"/>
    </xf>
    <xf numFmtId="49" fontId="17" fillId="0" borderId="9" xfId="0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horizontal="center" vertical="center"/>
    </xf>
    <xf numFmtId="167" fontId="17" fillId="0" borderId="0" xfId="5" applyNumberFormat="1" applyFont="1" applyFill="1" applyBorder="1" applyAlignment="1" applyProtection="1">
      <alignment horizontal="left" vertical="center"/>
    </xf>
    <xf numFmtId="167" fontId="17" fillId="0" borderId="0" xfId="5" applyNumberFormat="1" applyFont="1" applyFill="1" applyBorder="1" applyAlignment="1" applyProtection="1">
      <alignment vertical="top" wrapText="1"/>
    </xf>
    <xf numFmtId="49" fontId="17" fillId="0" borderId="0" xfId="0" applyNumberFormat="1" applyFont="1" applyFill="1" applyBorder="1" applyProtection="1"/>
    <xf numFmtId="0" fontId="17" fillId="4" borderId="1" xfId="0" applyFont="1" applyFill="1" applyBorder="1" applyAlignment="1">
      <alignment horizontal="left" vertical="center" wrapText="1" indent="1"/>
    </xf>
    <xf numFmtId="0" fontId="17" fillId="0" borderId="5" xfId="0" applyFont="1" applyFill="1" applyBorder="1" applyProtection="1"/>
    <xf numFmtId="0" fontId="17" fillId="0" borderId="14" xfId="0" applyFont="1" applyFill="1" applyBorder="1" applyProtection="1"/>
    <xf numFmtId="0" fontId="17" fillId="0" borderId="14" xfId="0" applyFont="1" applyFill="1" applyBorder="1" applyAlignment="1" applyProtection="1">
      <alignment vertical="center"/>
    </xf>
    <xf numFmtId="0" fontId="17" fillId="0" borderId="6" xfId="0" applyFont="1" applyFill="1" applyBorder="1" applyProtection="1"/>
    <xf numFmtId="168" fontId="8" fillId="6" borderId="15" xfId="5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/>
    <xf numFmtId="43" fontId="8" fillId="0" borderId="0" xfId="5" applyFont="1" applyFill="1" applyProtection="1"/>
    <xf numFmtId="43" fontId="8" fillId="0" borderId="0" xfId="5" applyFont="1" applyFill="1" applyAlignment="1" applyProtection="1">
      <alignment wrapText="1"/>
    </xf>
    <xf numFmtId="43" fontId="0" fillId="0" borderId="0" xfId="5" applyFont="1" applyFill="1" applyProtection="1"/>
    <xf numFmtId="43" fontId="8" fillId="0" borderId="0" xfId="0" applyNumberFormat="1" applyFont="1" applyFill="1" applyProtection="1"/>
    <xf numFmtId="43" fontId="8" fillId="0" borderId="0" xfId="0" applyNumberFormat="1" applyFont="1" applyFill="1" applyAlignment="1" applyProtection="1">
      <alignment horizontal="center" vertical="center"/>
    </xf>
    <xf numFmtId="20" fontId="8" fillId="0" borderId="0" xfId="0" applyNumberFormat="1" applyFont="1" applyFill="1" applyProtection="1"/>
    <xf numFmtId="20" fontId="8" fillId="0" borderId="0" xfId="5" applyNumberFormat="1" applyFont="1" applyFill="1" applyAlignment="1" applyProtection="1">
      <alignment wrapText="1"/>
    </xf>
    <xf numFmtId="43" fontId="8" fillId="0" borderId="17" xfId="5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horizontal="left" vertical="center"/>
      <protection locked="0"/>
    </xf>
    <xf numFmtId="20" fontId="0" fillId="0" borderId="0" xfId="0" applyNumberFormat="1" applyFill="1" applyProtection="1"/>
    <xf numFmtId="49" fontId="20" fillId="0" borderId="50" xfId="0" applyNumberFormat="1" applyFont="1" applyFill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43" fontId="8" fillId="0" borderId="50" xfId="5" applyFont="1" applyFill="1" applyBorder="1" applyAlignment="1" applyProtection="1">
      <alignment vertical="center"/>
      <protection locked="0"/>
    </xf>
    <xf numFmtId="0" fontId="8" fillId="0" borderId="50" xfId="0" applyFont="1" applyBorder="1" applyAlignment="1">
      <alignment horizontal="left" vertical="center" indent="1"/>
    </xf>
    <xf numFmtId="49" fontId="20" fillId="0" borderId="48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43" fontId="8" fillId="0" borderId="48" xfId="5" applyFont="1" applyFill="1" applyBorder="1" applyAlignment="1" applyProtection="1">
      <alignment vertical="center"/>
      <protection locked="0"/>
    </xf>
    <xf numFmtId="0" fontId="8" fillId="0" borderId="48" xfId="0" applyFont="1" applyBorder="1" applyAlignment="1">
      <alignment horizontal="left" vertical="center" indent="1"/>
    </xf>
    <xf numFmtId="0" fontId="8" fillId="0" borderId="48" xfId="0" applyFont="1" applyBorder="1"/>
    <xf numFmtId="0" fontId="8" fillId="0" borderId="51" xfId="0" applyFont="1" applyBorder="1"/>
    <xf numFmtId="0" fontId="28" fillId="0" borderId="0" xfId="0" applyFont="1"/>
    <xf numFmtId="43" fontId="8" fillId="0" borderId="48" xfId="5" applyFont="1" applyFill="1" applyBorder="1" applyAlignment="1" applyProtection="1">
      <alignment horizontal="center" vertical="center"/>
    </xf>
    <xf numFmtId="43" fontId="8" fillId="0" borderId="47" xfId="5" applyFont="1" applyFill="1" applyBorder="1" applyAlignment="1" applyProtection="1">
      <alignment horizontal="center" vertical="center"/>
    </xf>
    <xf numFmtId="49" fontId="8" fillId="6" borderId="52" xfId="0" applyNumberFormat="1" applyFont="1" applyFill="1" applyBorder="1" applyAlignment="1" applyProtection="1">
      <alignment horizontal="left" vertical="center"/>
      <protection locked="0"/>
    </xf>
    <xf numFmtId="49" fontId="8" fillId="6" borderId="37" xfId="0" applyNumberFormat="1" applyFont="1" applyFill="1" applyBorder="1" applyAlignment="1" applyProtection="1">
      <alignment horizontal="left" vertical="center"/>
      <protection locked="0"/>
    </xf>
    <xf numFmtId="0" fontId="20" fillId="0" borderId="46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/>
    </xf>
    <xf numFmtId="49" fontId="20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43" fontId="8" fillId="0" borderId="9" xfId="5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horizontal="left" vertical="center" indent="1"/>
    </xf>
    <xf numFmtId="0" fontId="31" fillId="0" borderId="0" xfId="0" applyFont="1" applyFill="1" applyBorder="1" applyAlignment="1" applyProtection="1">
      <alignment vertical="center"/>
    </xf>
    <xf numFmtId="0" fontId="31" fillId="0" borderId="9" xfId="0" applyFont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center" vertical="center"/>
    </xf>
    <xf numFmtId="43" fontId="8" fillId="6" borderId="20" xfId="5" applyFont="1" applyFill="1" applyBorder="1" applyAlignment="1" applyProtection="1">
      <alignment horizontal="left" vertical="center"/>
      <protection locked="0"/>
    </xf>
    <xf numFmtId="43" fontId="8" fillId="6" borderId="29" xfId="5" applyFont="1" applyFill="1" applyBorder="1" applyAlignment="1" applyProtection="1">
      <alignment horizontal="left" vertical="center"/>
      <protection locked="0"/>
    </xf>
    <xf numFmtId="49" fontId="8" fillId="6" borderId="36" xfId="0" applyNumberFormat="1" applyFont="1" applyFill="1" applyBorder="1" applyAlignment="1" applyProtection="1">
      <alignment vertical="center"/>
      <protection locked="0"/>
    </xf>
    <xf numFmtId="49" fontId="8" fillId="6" borderId="30" xfId="0" applyNumberFormat="1" applyFont="1" applyFill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167" fontId="17" fillId="7" borderId="0" xfId="5" applyNumberFormat="1" applyFont="1" applyFill="1" applyBorder="1" applyAlignment="1" applyProtection="1">
      <alignment horizontal="left" vertical="center"/>
      <protection locked="0"/>
    </xf>
    <xf numFmtId="167" fontId="17" fillId="7" borderId="0" xfId="5" applyNumberFormat="1" applyFont="1" applyFill="1" applyBorder="1" applyAlignment="1" applyProtection="1">
      <alignment horizontal="left" vertical="top" wrapText="1"/>
      <protection locked="0"/>
    </xf>
    <xf numFmtId="49" fontId="17" fillId="7" borderId="0" xfId="5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left" vertical="center"/>
    </xf>
    <xf numFmtId="0" fontId="16" fillId="0" borderId="2" xfId="0" applyFont="1" applyFill="1" applyBorder="1" applyAlignment="1" applyProtection="1">
      <alignment horizontal="left" vertical="center"/>
    </xf>
    <xf numFmtId="0" fontId="16" fillId="0" borderId="4" xfId="0" applyFont="1" applyFill="1" applyBorder="1" applyAlignment="1" applyProtection="1">
      <alignment horizontal="left" vertical="center"/>
    </xf>
    <xf numFmtId="0" fontId="16" fillId="0" borderId="8" xfId="0" applyFont="1" applyFill="1" applyBorder="1" applyAlignment="1" applyProtection="1">
      <alignment horizontal="left" vertical="center"/>
    </xf>
    <xf numFmtId="0" fontId="16" fillId="0" borderId="11" xfId="0" applyFont="1" applyFill="1" applyBorder="1" applyAlignment="1" applyProtection="1">
      <alignment horizontal="left" vertical="center"/>
    </xf>
    <xf numFmtId="0" fontId="16" fillId="0" borderId="8" xfId="0" applyFont="1" applyFill="1" applyBorder="1" applyAlignment="1" applyProtection="1">
      <alignment horizontal="left" vertical="center" wrapText="1"/>
    </xf>
    <xf numFmtId="0" fontId="16" fillId="0" borderId="11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16" fillId="0" borderId="9" xfId="0" applyFont="1" applyFill="1" applyBorder="1" applyAlignment="1" applyProtection="1">
      <alignment horizontal="left" vertical="center" wrapText="1"/>
    </xf>
    <xf numFmtId="0" fontId="27" fillId="3" borderId="0" xfId="0" applyFont="1" applyFill="1" applyBorder="1" applyAlignment="1" applyProtection="1">
      <alignment horizontal="center" vertical="center" wrapText="1"/>
    </xf>
  </cellXfs>
  <cellStyles count="6">
    <cellStyle name="Milliers" xfId="5" builtinId="3"/>
    <cellStyle name="Monétaire 2" xfId="4"/>
    <cellStyle name="Normal" xfId="0" builtinId="0"/>
    <cellStyle name="Normal 2" xfId="2"/>
    <cellStyle name="Normal 2 2" xfId="3"/>
    <cellStyle name="Normal 69 2" xfId="1"/>
  </cellStyles>
  <dxfs count="0"/>
  <tableStyles count="0" defaultTableStyle="TableStyleMedium2" defaultPivotStyle="PivotStyleLight16"/>
  <colors>
    <mruColors>
      <color rgb="FFCCFF66"/>
      <color rgb="FFEAEAE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154213</xdr:colOff>
      <xdr:row>0</xdr:row>
      <xdr:rowOff>18143</xdr:rowOff>
    </xdr:from>
    <xdr:to>
      <xdr:col>2</xdr:col>
      <xdr:colOff>199682</xdr:colOff>
      <xdr:row>2</xdr:row>
      <xdr:rowOff>129331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142" y="18143"/>
          <a:ext cx="335754" cy="474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39687</xdr:rowOff>
    </xdr:from>
    <xdr:to>
      <xdr:col>0</xdr:col>
      <xdr:colOff>399254</xdr:colOff>
      <xdr:row>2</xdr:row>
      <xdr:rowOff>148607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9687"/>
          <a:ext cx="335754" cy="474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54771</xdr:colOff>
      <xdr:row>0</xdr:row>
      <xdr:rowOff>35720</xdr:rowOff>
    </xdr:from>
    <xdr:to>
      <xdr:col>1</xdr:col>
      <xdr:colOff>390525</xdr:colOff>
      <xdr:row>2</xdr:row>
      <xdr:rowOff>142876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71" y="35720"/>
          <a:ext cx="335754" cy="488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64296</xdr:colOff>
      <xdr:row>0</xdr:row>
      <xdr:rowOff>35720</xdr:rowOff>
    </xdr:from>
    <xdr:to>
      <xdr:col>1</xdr:col>
      <xdr:colOff>400050</xdr:colOff>
      <xdr:row>2</xdr:row>
      <xdr:rowOff>142876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6" y="35720"/>
          <a:ext cx="335754" cy="459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35721</xdr:colOff>
      <xdr:row>0</xdr:row>
      <xdr:rowOff>35720</xdr:rowOff>
    </xdr:from>
    <xdr:to>
      <xdr:col>1</xdr:col>
      <xdr:colOff>371475</xdr:colOff>
      <xdr:row>2</xdr:row>
      <xdr:rowOff>142876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21" y="35720"/>
          <a:ext cx="335754" cy="469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66675</xdr:rowOff>
    </xdr:from>
    <xdr:to>
      <xdr:col>1</xdr:col>
      <xdr:colOff>364329</xdr:colOff>
      <xdr:row>3</xdr:row>
      <xdr:rowOff>173831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335754" cy="56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Z47"/>
  <sheetViews>
    <sheetView showGridLines="0" tabSelected="1" zoomScale="80" zoomScaleNormal="80" workbookViewId="0">
      <selection activeCell="F15" sqref="F15"/>
    </sheetView>
  </sheetViews>
  <sheetFormatPr baseColWidth="10" defaultColWidth="10.81640625" defaultRowHeight="14" x14ac:dyDescent="0.3"/>
  <cols>
    <col min="1" max="1" width="3.453125" style="520" customWidth="1"/>
    <col min="2" max="2" width="4.1796875" style="520" customWidth="1"/>
    <col min="3" max="3" width="4.54296875" style="520" customWidth="1"/>
    <col min="4" max="4" width="4.453125" style="520" customWidth="1"/>
    <col min="5" max="5" width="37.81640625" style="520" customWidth="1"/>
    <col min="6" max="6" width="20.26953125" style="520" customWidth="1"/>
    <col min="7" max="7" width="34.453125" style="520" customWidth="1"/>
    <col min="8" max="8" width="4.453125" style="520" customWidth="1"/>
    <col min="9" max="9" width="3.54296875" style="520" customWidth="1"/>
    <col min="10" max="11" width="4.54296875" style="520" customWidth="1"/>
    <col min="12" max="12" width="20.1796875" style="520" customWidth="1"/>
    <col min="13" max="13" width="44.1796875" style="520" customWidth="1"/>
    <col min="14" max="14" width="22.81640625" style="520" customWidth="1"/>
    <col min="15" max="16384" width="10.81640625" style="520"/>
  </cols>
  <sheetData>
    <row r="1" spans="2:26" s="511" customFormat="1" x14ac:dyDescent="0.25">
      <c r="D1" s="79" t="s">
        <v>217</v>
      </c>
      <c r="F1" s="42"/>
      <c r="I1" s="512"/>
      <c r="J1" s="512"/>
      <c r="S1" s="42"/>
    </row>
    <row r="2" spans="2:26" s="511" customFormat="1" x14ac:dyDescent="0.25">
      <c r="D2" s="513" t="s">
        <v>345</v>
      </c>
      <c r="F2" s="512"/>
      <c r="G2" s="577" t="s">
        <v>507</v>
      </c>
      <c r="I2" s="512"/>
      <c r="J2" s="512"/>
      <c r="K2" s="512"/>
      <c r="L2" s="508"/>
      <c r="Q2" s="514"/>
    </row>
    <row r="3" spans="2:26" s="511" customFormat="1" x14ac:dyDescent="0.25">
      <c r="D3" s="513" t="s">
        <v>174</v>
      </c>
      <c r="F3" s="512"/>
      <c r="I3" s="512"/>
      <c r="J3" s="512"/>
      <c r="K3" s="512"/>
      <c r="L3" s="512"/>
      <c r="N3" s="117"/>
      <c r="O3" s="79"/>
      <c r="P3" s="79"/>
      <c r="Q3" s="112"/>
      <c r="R3" s="112"/>
      <c r="Y3" s="514"/>
    </row>
    <row r="4" spans="2:26" s="79" customFormat="1" x14ac:dyDescent="0.25">
      <c r="N4" s="117"/>
      <c r="Q4" s="117"/>
      <c r="R4" s="117"/>
      <c r="Y4" s="112"/>
      <c r="Z4" s="112"/>
    </row>
    <row r="5" spans="2:26" s="79" customFormat="1" x14ac:dyDescent="0.25">
      <c r="N5" s="117"/>
      <c r="O5" s="117"/>
      <c r="R5" s="112"/>
      <c r="S5" s="112"/>
      <c r="Y5" s="112"/>
    </row>
    <row r="6" spans="2:26" s="79" customFormat="1" x14ac:dyDescent="0.25">
      <c r="B6" s="79" t="s">
        <v>28</v>
      </c>
      <c r="N6" s="117"/>
      <c r="O6" s="117"/>
      <c r="R6" s="112"/>
      <c r="S6" s="112"/>
      <c r="Y6" s="112"/>
    </row>
    <row r="7" spans="2:26" s="79" customFormat="1" ht="10.5" customHeight="1" x14ac:dyDescent="0.25">
      <c r="N7" s="117"/>
      <c r="O7" s="117"/>
      <c r="R7" s="112"/>
      <c r="S7" s="112"/>
      <c r="Y7" s="112"/>
    </row>
    <row r="8" spans="2:26" s="79" customFormat="1" x14ac:dyDescent="0.25">
      <c r="B8" s="79" t="s">
        <v>565</v>
      </c>
      <c r="N8" s="117"/>
      <c r="O8" s="117"/>
      <c r="R8" s="112"/>
      <c r="S8" s="112"/>
      <c r="Y8" s="112"/>
    </row>
    <row r="10" spans="2:26" x14ac:dyDescent="0.3">
      <c r="B10" s="515" t="s">
        <v>568</v>
      </c>
      <c r="C10" s="79" t="s">
        <v>569</v>
      </c>
      <c r="D10" s="511"/>
      <c r="E10" s="511"/>
      <c r="F10" s="511"/>
      <c r="G10" s="511"/>
      <c r="H10" s="511"/>
      <c r="I10" s="515" t="s">
        <v>570</v>
      </c>
      <c r="J10" s="79" t="s">
        <v>571</v>
      </c>
      <c r="K10" s="511"/>
      <c r="L10" s="511"/>
      <c r="M10" s="511"/>
      <c r="N10" s="511"/>
    </row>
    <row r="11" spans="2:26" ht="7.5" customHeight="1" x14ac:dyDescent="0.3">
      <c r="B11" s="521"/>
      <c r="C11" s="522"/>
      <c r="D11" s="523"/>
      <c r="E11" s="524"/>
      <c r="F11" s="523"/>
      <c r="G11" s="523"/>
      <c r="H11" s="511"/>
      <c r="I11" s="523"/>
      <c r="J11" s="525"/>
      <c r="K11" s="523"/>
      <c r="L11" s="523"/>
      <c r="M11" s="523"/>
      <c r="N11" s="511"/>
    </row>
    <row r="12" spans="2:26" ht="7.5" customHeight="1" x14ac:dyDescent="0.3">
      <c r="C12" s="526"/>
      <c r="D12" s="511"/>
      <c r="E12" s="512"/>
      <c r="F12" s="511"/>
      <c r="G12" s="511"/>
      <c r="H12" s="511"/>
      <c r="I12" s="511"/>
      <c r="J12" s="527"/>
      <c r="K12" s="511"/>
      <c r="L12" s="511"/>
      <c r="M12" s="511"/>
      <c r="N12" s="511"/>
    </row>
    <row r="13" spans="2:26" x14ac:dyDescent="0.3">
      <c r="C13" s="528" t="s">
        <v>572</v>
      </c>
      <c r="D13" s="529" t="s">
        <v>573</v>
      </c>
      <c r="E13" s="511"/>
      <c r="F13" s="511"/>
      <c r="G13" s="511"/>
      <c r="H13" s="511"/>
      <c r="I13" s="511"/>
      <c r="J13" s="530" t="s">
        <v>574</v>
      </c>
      <c r="K13" s="529" t="s">
        <v>559</v>
      </c>
      <c r="L13" s="511"/>
      <c r="M13" s="511"/>
      <c r="N13" s="511"/>
    </row>
    <row r="14" spans="2:26" ht="7.5" customHeight="1" x14ac:dyDescent="0.3">
      <c r="C14" s="526"/>
      <c r="D14" s="511"/>
      <c r="E14" s="512"/>
      <c r="F14" s="511"/>
      <c r="G14" s="511"/>
      <c r="H14" s="511"/>
      <c r="I14" s="511"/>
      <c r="J14" s="527"/>
      <c r="K14" s="511"/>
      <c r="L14" s="511"/>
      <c r="M14" s="511"/>
      <c r="N14" s="511"/>
    </row>
    <row r="15" spans="2:26" x14ac:dyDescent="0.3">
      <c r="C15" s="526"/>
      <c r="D15" s="511"/>
      <c r="E15" s="512" t="s">
        <v>575</v>
      </c>
      <c r="F15" s="516" t="s">
        <v>1</v>
      </c>
      <c r="G15" s="511"/>
      <c r="H15" s="511"/>
      <c r="I15" s="511"/>
      <c r="J15" s="527"/>
      <c r="K15" s="511"/>
      <c r="L15" s="511" t="s">
        <v>576</v>
      </c>
      <c r="M15" s="516" t="s">
        <v>1</v>
      </c>
      <c r="N15" s="511"/>
    </row>
    <row r="16" spans="2:26" ht="7.5" customHeight="1" x14ac:dyDescent="0.3">
      <c r="C16" s="526"/>
      <c r="D16" s="511"/>
      <c r="E16" s="512"/>
      <c r="F16" s="511"/>
      <c r="G16" s="511"/>
      <c r="H16" s="511"/>
      <c r="I16" s="511"/>
      <c r="J16" s="527"/>
      <c r="K16" s="511"/>
      <c r="L16" s="511"/>
      <c r="M16" s="511"/>
      <c r="N16" s="511"/>
    </row>
    <row r="17" spans="3:14" x14ac:dyDescent="0.3">
      <c r="C17" s="526"/>
      <c r="D17" s="511"/>
      <c r="E17" s="512" t="s">
        <v>577</v>
      </c>
      <c r="F17" s="516" t="s">
        <v>1</v>
      </c>
      <c r="G17" s="511"/>
      <c r="H17" s="511"/>
      <c r="I17" s="511"/>
      <c r="J17" s="530" t="s">
        <v>578</v>
      </c>
      <c r="K17" s="529" t="s">
        <v>562</v>
      </c>
      <c r="L17" s="511"/>
      <c r="M17" s="511"/>
      <c r="N17" s="511"/>
    </row>
    <row r="18" spans="3:14" ht="7.5" customHeight="1" x14ac:dyDescent="0.3">
      <c r="C18" s="526"/>
      <c r="D18" s="511"/>
      <c r="E18" s="512"/>
      <c r="F18" s="511"/>
      <c r="G18" s="511"/>
      <c r="H18" s="511"/>
      <c r="I18" s="511"/>
      <c r="J18" s="527"/>
      <c r="K18" s="511"/>
      <c r="L18" s="511"/>
      <c r="M18" s="511"/>
      <c r="N18" s="511"/>
    </row>
    <row r="19" spans="3:14" x14ac:dyDescent="0.3">
      <c r="C19" s="526"/>
      <c r="D19" s="511"/>
      <c r="E19" s="512" t="s">
        <v>724</v>
      </c>
      <c r="F19" s="516" t="s">
        <v>1</v>
      </c>
      <c r="G19" s="511"/>
      <c r="H19" s="511"/>
      <c r="I19" s="511"/>
      <c r="J19" s="527"/>
      <c r="K19" s="511"/>
      <c r="L19" s="511" t="s">
        <v>579</v>
      </c>
      <c r="M19" s="516" t="s">
        <v>1</v>
      </c>
      <c r="N19" s="511"/>
    </row>
    <row r="20" spans="3:14" ht="7.5" customHeight="1" x14ac:dyDescent="0.3">
      <c r="C20" s="526"/>
      <c r="D20" s="511"/>
      <c r="E20" s="512"/>
      <c r="F20" s="511"/>
      <c r="G20" s="511"/>
      <c r="H20" s="511"/>
      <c r="I20" s="511"/>
      <c r="J20" s="527"/>
      <c r="K20" s="511"/>
      <c r="L20" s="511"/>
      <c r="M20" s="511"/>
      <c r="N20" s="511"/>
    </row>
    <row r="21" spans="3:14" x14ac:dyDescent="0.3">
      <c r="C21" s="528" t="s">
        <v>580</v>
      </c>
      <c r="D21" s="529" t="s">
        <v>560</v>
      </c>
      <c r="E21" s="511"/>
      <c r="F21" s="585"/>
      <c r="G21" s="585"/>
      <c r="H21" s="531"/>
      <c r="I21" s="511"/>
      <c r="J21" s="527"/>
      <c r="L21" s="511" t="s">
        <v>581</v>
      </c>
      <c r="M21" s="516" t="s">
        <v>1</v>
      </c>
      <c r="N21" s="511"/>
    </row>
    <row r="22" spans="3:14" ht="7.5" customHeight="1" x14ac:dyDescent="0.3">
      <c r="C22" s="526"/>
      <c r="D22" s="511"/>
      <c r="E22" s="512"/>
      <c r="F22" s="511"/>
      <c r="G22" s="511"/>
      <c r="H22" s="511"/>
      <c r="I22" s="511"/>
      <c r="J22" s="527"/>
      <c r="L22" s="511"/>
      <c r="M22" s="511"/>
      <c r="N22" s="511"/>
    </row>
    <row r="23" spans="3:14" x14ac:dyDescent="0.3">
      <c r="C23" s="528" t="s">
        <v>582</v>
      </c>
      <c r="D23" s="529" t="s">
        <v>558</v>
      </c>
      <c r="E23" s="511"/>
      <c r="F23" s="519" t="s">
        <v>566</v>
      </c>
      <c r="G23" s="511"/>
      <c r="H23" s="511"/>
      <c r="I23" s="511"/>
      <c r="J23" s="527"/>
      <c r="L23" s="511" t="s">
        <v>583</v>
      </c>
      <c r="M23" s="516" t="s">
        <v>1</v>
      </c>
      <c r="N23" s="511"/>
    </row>
    <row r="24" spans="3:14" ht="7.5" customHeight="1" x14ac:dyDescent="0.3">
      <c r="C24" s="526"/>
      <c r="D24" s="511"/>
      <c r="E24" s="512"/>
      <c r="F24" s="511"/>
      <c r="G24" s="511"/>
      <c r="H24" s="511"/>
      <c r="I24" s="511"/>
      <c r="J24" s="527"/>
      <c r="N24" s="511"/>
    </row>
    <row r="25" spans="3:14" x14ac:dyDescent="0.3">
      <c r="C25" s="528" t="s">
        <v>584</v>
      </c>
      <c r="D25" s="529" t="s">
        <v>561</v>
      </c>
      <c r="E25" s="511"/>
      <c r="F25" s="516"/>
      <c r="G25" s="511"/>
      <c r="H25" s="511"/>
      <c r="I25" s="511"/>
      <c r="J25" s="530" t="s">
        <v>585</v>
      </c>
      <c r="K25" s="529" t="s">
        <v>564</v>
      </c>
      <c r="L25" s="511"/>
      <c r="N25" s="511"/>
    </row>
    <row r="26" spans="3:14" ht="7.5" customHeight="1" x14ac:dyDescent="0.3">
      <c r="C26" s="526"/>
      <c r="D26" s="511"/>
      <c r="E26" s="512"/>
      <c r="F26" s="511"/>
      <c r="G26" s="511"/>
      <c r="H26" s="511"/>
      <c r="I26" s="511"/>
      <c r="J26" s="527"/>
      <c r="K26" s="511"/>
      <c r="L26" s="511"/>
      <c r="M26" s="511"/>
      <c r="N26" s="511"/>
    </row>
    <row r="27" spans="3:14" x14ac:dyDescent="0.3">
      <c r="C27" s="528" t="s">
        <v>586</v>
      </c>
      <c r="D27" s="529" t="s">
        <v>563</v>
      </c>
      <c r="E27" s="511"/>
      <c r="F27" s="585"/>
      <c r="G27" s="585"/>
      <c r="H27" s="531"/>
      <c r="I27" s="511"/>
      <c r="J27" s="527"/>
      <c r="K27" s="511"/>
      <c r="L27" s="511" t="s">
        <v>587</v>
      </c>
      <c r="M27" s="516" t="s">
        <v>1</v>
      </c>
      <c r="N27" s="511"/>
    </row>
    <row r="28" spans="3:14" ht="7.5" customHeight="1" x14ac:dyDescent="0.3">
      <c r="C28" s="526"/>
      <c r="D28" s="511"/>
      <c r="E28" s="512"/>
      <c r="F28" s="511"/>
      <c r="G28" s="511"/>
      <c r="H28" s="511"/>
      <c r="I28" s="511"/>
      <c r="J28" s="527"/>
      <c r="N28" s="511"/>
    </row>
    <row r="29" spans="3:14" ht="14.15" customHeight="1" x14ac:dyDescent="0.3">
      <c r="C29" s="528" t="s">
        <v>588</v>
      </c>
      <c r="D29" s="529" t="s">
        <v>589</v>
      </c>
      <c r="E29" s="511"/>
      <c r="F29" s="585"/>
      <c r="G29" s="585"/>
      <c r="H29" s="531"/>
      <c r="I29" s="511"/>
      <c r="J29" s="530" t="s">
        <v>590</v>
      </c>
      <c r="K29" s="529" t="s">
        <v>591</v>
      </c>
      <c r="N29" s="532"/>
    </row>
    <row r="30" spans="3:14" ht="7.5" customHeight="1" x14ac:dyDescent="0.3">
      <c r="C30" s="526"/>
      <c r="D30" s="511"/>
      <c r="E30" s="512"/>
      <c r="F30" s="511"/>
      <c r="G30" s="511"/>
      <c r="H30" s="511"/>
      <c r="I30" s="511"/>
      <c r="J30" s="526"/>
      <c r="K30" s="511"/>
      <c r="L30" s="511"/>
      <c r="M30" s="511"/>
      <c r="N30" s="532"/>
    </row>
    <row r="31" spans="3:14" ht="14.15" customHeight="1" x14ac:dyDescent="0.3">
      <c r="C31" s="528" t="s">
        <v>592</v>
      </c>
      <c r="D31" s="529" t="str">
        <f>IF(TypeDossier="PLAN FINANCIER","Planning de réalisation","Date de réalisation")</f>
        <v>Planning de réalisation</v>
      </c>
      <c r="E31" s="511"/>
      <c r="F31" s="511"/>
      <c r="G31" s="511"/>
      <c r="H31" s="511"/>
      <c r="I31" s="511"/>
      <c r="J31" s="526"/>
      <c r="L31" s="520" t="s">
        <v>593</v>
      </c>
      <c r="M31" s="586" t="s">
        <v>240</v>
      </c>
      <c r="N31" s="511"/>
    </row>
    <row r="32" spans="3:14" ht="7.5" customHeight="1" x14ac:dyDescent="0.3">
      <c r="C32" s="526"/>
      <c r="D32" s="511"/>
      <c r="E32" s="512"/>
      <c r="F32" s="511"/>
      <c r="G32" s="511"/>
      <c r="H32" s="511"/>
      <c r="I32" s="511"/>
      <c r="J32" s="526"/>
      <c r="M32" s="586"/>
      <c r="N32" s="511"/>
    </row>
    <row r="33" spans="3:14" x14ac:dyDescent="0.3">
      <c r="C33" s="526"/>
      <c r="D33" s="511"/>
      <c r="E33" s="512" t="s">
        <v>594</v>
      </c>
      <c r="F33" s="517"/>
      <c r="G33" s="511"/>
      <c r="H33" s="511"/>
      <c r="I33" s="511"/>
      <c r="J33" s="511"/>
      <c r="M33" s="586"/>
      <c r="N33" s="511"/>
    </row>
    <row r="34" spans="3:14" ht="7.5" customHeight="1" x14ac:dyDescent="0.3">
      <c r="C34" s="526"/>
      <c r="D34" s="511"/>
      <c r="E34" s="512"/>
      <c r="F34" s="511"/>
      <c r="G34" s="511"/>
      <c r="H34" s="511"/>
      <c r="I34" s="511"/>
      <c r="J34" s="511"/>
      <c r="K34" s="511"/>
      <c r="L34" s="511"/>
      <c r="M34" s="586"/>
      <c r="N34" s="511"/>
    </row>
    <row r="35" spans="3:14" x14ac:dyDescent="0.3">
      <c r="D35" s="511"/>
      <c r="E35" s="512" t="s">
        <v>595</v>
      </c>
      <c r="F35" s="517"/>
      <c r="G35" s="511"/>
      <c r="H35" s="511"/>
      <c r="I35" s="511"/>
      <c r="J35" s="511"/>
      <c r="K35" s="511"/>
      <c r="L35" s="511"/>
      <c r="M35" s="586"/>
      <c r="N35" s="511"/>
    </row>
    <row r="36" spans="3:14" ht="7.5" customHeight="1" x14ac:dyDescent="0.3">
      <c r="D36" s="511"/>
      <c r="E36" s="512"/>
      <c r="F36" s="511"/>
      <c r="G36" s="511"/>
      <c r="H36" s="511"/>
      <c r="I36" s="511"/>
      <c r="J36" s="511"/>
      <c r="K36" s="511"/>
      <c r="L36" s="511"/>
      <c r="M36" s="586"/>
      <c r="N36" s="511"/>
    </row>
    <row r="37" spans="3:14" x14ac:dyDescent="0.3">
      <c r="C37" s="528" t="s">
        <v>596</v>
      </c>
      <c r="D37" s="529" t="s">
        <v>597</v>
      </c>
      <c r="E37" s="511"/>
      <c r="F37" s="511"/>
      <c r="G37" s="511"/>
      <c r="H37" s="511"/>
      <c r="I37" s="511"/>
      <c r="J37" s="511"/>
      <c r="K37" s="511"/>
      <c r="M37" s="586"/>
      <c r="N37" s="511"/>
    </row>
    <row r="38" spans="3:14" ht="7.5" customHeight="1" x14ac:dyDescent="0.3">
      <c r="C38" s="526"/>
      <c r="D38" s="511"/>
      <c r="E38" s="512"/>
      <c r="F38" s="511"/>
      <c r="G38" s="511"/>
      <c r="H38" s="511"/>
      <c r="I38" s="511"/>
      <c r="J38" s="511"/>
      <c r="K38" s="511"/>
      <c r="L38" s="511"/>
      <c r="M38" s="586"/>
      <c r="N38" s="511"/>
    </row>
    <row r="39" spans="3:14" x14ac:dyDescent="0.3">
      <c r="C39" s="526"/>
      <c r="D39" s="511"/>
      <c r="E39" s="511" t="s">
        <v>598</v>
      </c>
      <c r="F39" s="516" t="s">
        <v>1</v>
      </c>
      <c r="G39" s="511"/>
      <c r="H39" s="511"/>
      <c r="I39" s="511"/>
      <c r="J39" s="511"/>
      <c r="K39" s="511"/>
      <c r="L39" s="511"/>
      <c r="M39" s="586"/>
      <c r="N39" s="511"/>
    </row>
    <row r="40" spans="3:14" ht="7.5" customHeight="1" x14ac:dyDescent="0.3">
      <c r="C40" s="526"/>
      <c r="D40" s="511"/>
      <c r="E40" s="512"/>
      <c r="F40" s="511"/>
      <c r="G40" s="511"/>
      <c r="H40" s="511"/>
      <c r="I40" s="511"/>
      <c r="J40" s="511"/>
      <c r="K40" s="511"/>
      <c r="L40" s="511"/>
      <c r="M40" s="511"/>
      <c r="N40" s="511"/>
    </row>
    <row r="41" spans="3:14" x14ac:dyDescent="0.3">
      <c r="C41" s="533"/>
      <c r="E41" s="520" t="s">
        <v>599</v>
      </c>
      <c r="F41" s="585"/>
      <c r="G41" s="585"/>
      <c r="H41" s="531"/>
      <c r="L41" s="520" t="s">
        <v>600</v>
      </c>
      <c r="M41" s="587" t="s">
        <v>240</v>
      </c>
      <c r="N41" s="511"/>
    </row>
    <row r="42" spans="3:14" x14ac:dyDescent="0.3">
      <c r="M42" s="587"/>
    </row>
    <row r="43" spans="3:14" x14ac:dyDescent="0.3">
      <c r="M43" s="587"/>
    </row>
    <row r="44" spans="3:14" x14ac:dyDescent="0.3">
      <c r="M44" s="587"/>
    </row>
    <row r="45" spans="3:14" x14ac:dyDescent="0.3">
      <c r="M45" s="587"/>
    </row>
    <row r="46" spans="3:14" x14ac:dyDescent="0.3">
      <c r="M46" s="587"/>
    </row>
    <row r="47" spans="3:14" x14ac:dyDescent="0.3">
      <c r="M47" s="587"/>
    </row>
  </sheetData>
  <sheetProtection algorithmName="SHA-512" hashValue="j8DMRY/SDQCI2SaGPzYW+bJfdiyoEj1Ay/GnFIaD5He9VE+z0+75JpEaHyGNIjgfJHmErapzBHnkIh05j4u/UA==" saltValue="gD0B3n9zJsWZj0rvacodOQ==" spinCount="100000" sheet="1" objects="1" scenarios="1" selectLockedCells="1"/>
  <mergeCells count="6">
    <mergeCell ref="F21:G21"/>
    <mergeCell ref="F27:G27"/>
    <mergeCell ref="F29:G29"/>
    <mergeCell ref="M31:M39"/>
    <mergeCell ref="F41:G41"/>
    <mergeCell ref="M41:M47"/>
  </mergeCells>
  <dataValidations count="8">
    <dataValidation type="list" showInputMessage="1" showErrorMessage="1" errorTitle="Erreur de saisie" error="Saisir une valeur dans la liste" sqref="M19 M21 M23">
      <formula1>LTypeTravaux</formula1>
    </dataValidation>
    <dataValidation type="list" showInputMessage="1" showErrorMessage="1" errorTitle="Erreur de saisie" error="Saisir une valeur dans la liste" sqref="M27">
      <formula1>LMilieuContexte</formula1>
    </dataValidation>
    <dataValidation type="list" showInputMessage="1" showErrorMessage="1" errorTitle="Erreur de saisie" error="Saisir une valeur dans la liste" sqref="M15">
      <formula1>LStatut</formula1>
    </dataValidation>
    <dataValidation type="list" showInputMessage="1" showErrorMessage="1" errorTitle="Erreur de saisie" error="Saisir une valeur dans la liste" sqref="F39">
      <formula1>OutilPlanif</formula1>
    </dataValidation>
    <dataValidation type="whole" operator="greaterThanOrEqual" allowBlank="1" showInputMessage="1" showErrorMessage="1" errorTitle="Erreur de saisie" error="Saisir une valeur numérique" sqref="F35">
      <formula1>0</formula1>
    </dataValidation>
    <dataValidation type="list" showInputMessage="1" showErrorMessage="1" errorTitle="Erreur de saisie" error="Saisir une valeur dans la liste" sqref="F19 F15 F17">
      <formula1>LCommune</formula1>
    </dataValidation>
    <dataValidation type="list" showInputMessage="1" showErrorMessage="1" errorTitle="Erreur de saisie" error="Saisir une valeur dans la liste" sqref="F23">
      <formula1>Procedure</formula1>
    </dataValidation>
    <dataValidation type="whole" operator="greaterThanOrEqual" allowBlank="1" showInputMessage="1" showErrorMessage="1" errorTitle="Erreur de saisie" error="Saisir une valeur numérique" sqref="F33">
      <formula1>0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X335"/>
  <sheetViews>
    <sheetView showGridLines="0" zoomScale="60" zoomScaleNormal="60" zoomScaleSheetLayoutView="100" workbookViewId="0">
      <pane ySplit="6" topLeftCell="A7" activePane="bottomLeft" state="frozen"/>
      <selection activeCell="J26" sqref="J26"/>
      <selection pane="bottomLeft" activeCell="G11" sqref="G11"/>
    </sheetView>
  </sheetViews>
  <sheetFormatPr baseColWidth="10" defaultColWidth="11.453125" defaultRowHeight="14" x14ac:dyDescent="0.3"/>
  <cols>
    <col min="1" max="3" width="6.1796875" style="40" customWidth="1"/>
    <col min="4" max="4" width="27.81640625" style="2" customWidth="1"/>
    <col min="5" max="5" width="20.26953125" style="2" customWidth="1"/>
    <col min="6" max="6" width="24.54296875" style="2" customWidth="1"/>
    <col min="7" max="7" width="24.81640625" style="2" customWidth="1"/>
    <col min="8" max="8" width="25.453125" style="2" customWidth="1"/>
    <col min="9" max="9" width="15.54296875" style="2" customWidth="1"/>
    <col min="10" max="10" width="19.1796875" style="30" customWidth="1"/>
    <col min="11" max="11" width="16" style="2" customWidth="1"/>
    <col min="12" max="12" width="16.54296875" style="2" customWidth="1"/>
    <col min="13" max="13" width="16.7265625" style="2" customWidth="1"/>
    <col min="14" max="14" width="16" style="2" customWidth="1"/>
    <col min="15" max="15" width="18" style="2" customWidth="1"/>
    <col min="16" max="16" width="21.26953125" style="2" customWidth="1"/>
    <col min="17" max="17" width="17.453125" style="2" customWidth="1"/>
    <col min="18" max="18" width="17.26953125" style="2" customWidth="1"/>
    <col min="19" max="19" width="14.81640625" style="2" customWidth="1"/>
    <col min="20" max="20" width="14.26953125" style="30" customWidth="1"/>
    <col min="21" max="21" width="13" style="2" customWidth="1"/>
    <col min="22" max="22" width="10.7265625" style="2" customWidth="1"/>
    <col min="23" max="16384" width="11.453125" style="38"/>
  </cols>
  <sheetData>
    <row r="1" spans="1:24" ht="15" customHeight="1" x14ac:dyDescent="0.3">
      <c r="A1" s="33" t="s">
        <v>199</v>
      </c>
      <c r="B1" s="28" t="s">
        <v>217</v>
      </c>
      <c r="C1" s="33"/>
      <c r="D1" s="38"/>
      <c r="E1" s="29"/>
      <c r="F1" s="29"/>
      <c r="G1" s="30"/>
      <c r="H1" s="30"/>
      <c r="I1" s="30"/>
      <c r="J1" s="35"/>
      <c r="K1" s="39"/>
      <c r="L1" s="30"/>
      <c r="M1" s="30"/>
      <c r="N1" s="30"/>
      <c r="O1" s="31"/>
      <c r="P1" s="30"/>
      <c r="Q1" s="30"/>
      <c r="R1" s="30"/>
      <c r="S1" s="30"/>
      <c r="U1" s="30"/>
      <c r="V1" s="30"/>
    </row>
    <row r="2" spans="1:24" x14ac:dyDescent="0.3">
      <c r="A2" s="34" t="s">
        <v>198</v>
      </c>
      <c r="B2" s="32" t="s">
        <v>345</v>
      </c>
      <c r="C2" s="34"/>
      <c r="D2" s="38"/>
      <c r="E2" s="29"/>
      <c r="F2" s="29"/>
      <c r="G2" s="29"/>
      <c r="H2" s="508"/>
      <c r="I2" s="30"/>
      <c r="J2" s="504"/>
      <c r="K2" s="39"/>
      <c r="L2" s="35"/>
      <c r="M2" s="111"/>
      <c r="N2" s="30"/>
      <c r="O2" s="30"/>
      <c r="P2" s="30"/>
      <c r="Q2" s="30"/>
      <c r="R2" s="30"/>
      <c r="S2" s="30"/>
      <c r="U2" s="30"/>
      <c r="V2" s="30"/>
    </row>
    <row r="3" spans="1:24" x14ac:dyDescent="0.3">
      <c r="A3" s="34" t="s">
        <v>197</v>
      </c>
      <c r="B3" s="32" t="s">
        <v>174</v>
      </c>
      <c r="C3" s="34"/>
      <c r="D3" s="38"/>
      <c r="E3" s="29"/>
      <c r="G3" s="29"/>
      <c r="H3" s="29"/>
      <c r="I3" s="30"/>
      <c r="J3" s="117"/>
      <c r="K3" s="117"/>
      <c r="L3" s="79"/>
      <c r="M3" s="112"/>
      <c r="N3" s="112"/>
      <c r="O3" s="30"/>
      <c r="P3" s="30"/>
      <c r="Q3" s="30"/>
      <c r="R3" s="30"/>
      <c r="S3" s="30"/>
      <c r="U3" s="111"/>
      <c r="V3" s="30"/>
    </row>
    <row r="4" spans="1:24" s="79" customFormat="1" ht="15" customHeight="1" x14ac:dyDescent="0.25">
      <c r="H4" s="237"/>
      <c r="J4" s="117"/>
      <c r="K4" s="117"/>
      <c r="M4" s="117"/>
      <c r="N4" s="117"/>
      <c r="U4" s="112"/>
      <c r="V4" s="112"/>
    </row>
    <row r="5" spans="1:24" s="79" customFormat="1" ht="24.75" customHeight="1" x14ac:dyDescent="0.25">
      <c r="B5" s="157" t="s">
        <v>28</v>
      </c>
      <c r="J5" s="117"/>
      <c r="K5" s="117"/>
      <c r="N5" s="112"/>
      <c r="O5" s="112"/>
      <c r="U5" s="112"/>
    </row>
    <row r="6" spans="1:24" s="79" customFormat="1" ht="25.5" customHeight="1" x14ac:dyDescent="0.25">
      <c r="B6" s="157" t="str">
        <f>IF(TypeDossier="PLAN FINANCIER","Géométrie du projet d'équipement - Projet d'ouvrage","Géométrie du projet d'équipement - Plans conformes ")</f>
        <v>Géométrie du projet d'équipement - Projet d'ouvrage</v>
      </c>
      <c r="U6" s="112"/>
      <c r="V6" s="112"/>
    </row>
    <row r="7" spans="1:24" s="4" customFormat="1" ht="20.149999999999999" customHeight="1" x14ac:dyDescent="0.25">
      <c r="A7" s="82">
        <v>1</v>
      </c>
      <c r="B7" s="82" t="s">
        <v>424</v>
      </c>
      <c r="C7" s="122"/>
      <c r="D7" s="122"/>
      <c r="E7" s="83"/>
      <c r="F7" s="83"/>
      <c r="G7" s="83"/>
      <c r="H7" s="83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35"/>
      <c r="V7" s="35"/>
      <c r="W7" s="35"/>
      <c r="X7" s="35"/>
    </row>
    <row r="8" spans="1:24" s="4" customFormat="1" ht="20.149999999999999" customHeight="1" x14ac:dyDescent="0.25">
      <c r="B8" s="33">
        <v>1.1000000000000001</v>
      </c>
      <c r="C8" s="33" t="s">
        <v>426</v>
      </c>
      <c r="E8" s="34"/>
      <c r="F8" s="34"/>
      <c r="G8" s="34"/>
      <c r="H8" s="34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s="35" customFormat="1" ht="20.149999999999999" customHeight="1" x14ac:dyDescent="0.25">
      <c r="C9" s="125" t="s">
        <v>67</v>
      </c>
      <c r="D9" s="126" t="s">
        <v>427</v>
      </c>
      <c r="E9" s="127"/>
      <c r="F9" s="127"/>
      <c r="G9" s="127"/>
      <c r="H9" s="127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24" s="2" customFormat="1" ht="20.149999999999999" customHeight="1" x14ac:dyDescent="0.25">
      <c r="A10" s="35"/>
      <c r="B10" s="35"/>
      <c r="C10" s="35"/>
      <c r="D10" s="95" t="s">
        <v>37</v>
      </c>
      <c r="E10" s="594" t="s">
        <v>2</v>
      </c>
      <c r="F10" s="595"/>
      <c r="G10" s="592" t="s">
        <v>3</v>
      </c>
      <c r="H10" s="593"/>
      <c r="I10" s="105" t="s">
        <v>37</v>
      </c>
      <c r="J10" s="85"/>
      <c r="K10" s="85"/>
      <c r="L10" s="85"/>
      <c r="M10" s="85"/>
      <c r="N10" s="106"/>
      <c r="O10" s="144" t="s">
        <v>7</v>
      </c>
      <c r="P10" s="84"/>
      <c r="Q10" s="84"/>
      <c r="R10" s="85"/>
      <c r="S10" s="85"/>
      <c r="T10" s="30"/>
      <c r="U10" s="30"/>
      <c r="V10" s="30"/>
      <c r="W10" s="30"/>
      <c r="X10" s="30"/>
    </row>
    <row r="11" spans="1:24" s="2" customFormat="1" ht="20.149999999999999" customHeight="1" x14ac:dyDescent="0.25">
      <c r="A11" s="35"/>
      <c r="B11" s="35"/>
      <c r="C11" s="35"/>
      <c r="D11" s="81" t="s">
        <v>425</v>
      </c>
      <c r="E11" s="97" t="s">
        <v>425</v>
      </c>
      <c r="F11" s="89" t="s">
        <v>285</v>
      </c>
      <c r="G11" s="97" t="s">
        <v>425</v>
      </c>
      <c r="H11" s="89" t="s">
        <v>285</v>
      </c>
      <c r="I11" s="88" t="s">
        <v>207</v>
      </c>
      <c r="J11" s="88" t="s">
        <v>392</v>
      </c>
      <c r="K11" s="88" t="s">
        <v>228</v>
      </c>
      <c r="L11" s="88" t="s">
        <v>226</v>
      </c>
      <c r="M11" s="88" t="s">
        <v>10</v>
      </c>
      <c r="N11" s="89" t="s">
        <v>287</v>
      </c>
      <c r="O11" s="101" t="s">
        <v>227</v>
      </c>
      <c r="P11" s="102"/>
      <c r="Q11" s="103" t="s">
        <v>293</v>
      </c>
      <c r="R11" s="104" t="s">
        <v>292</v>
      </c>
      <c r="S11" s="86"/>
      <c r="T11" s="30"/>
      <c r="U11" s="30"/>
      <c r="V11" s="30"/>
      <c r="W11" s="30"/>
      <c r="X11" s="30"/>
    </row>
    <row r="12" spans="1:24" s="2" customFormat="1" ht="33" customHeight="1" x14ac:dyDescent="0.25">
      <c r="A12" s="35"/>
      <c r="B12" s="35"/>
      <c r="C12" s="35"/>
      <c r="D12" s="87"/>
      <c r="E12" s="98"/>
      <c r="F12" s="87"/>
      <c r="G12" s="98"/>
      <c r="H12" s="87"/>
      <c r="I12" s="98"/>
      <c r="J12" s="100" t="s">
        <v>286</v>
      </c>
      <c r="K12" s="98"/>
      <c r="L12" s="98"/>
      <c r="M12" s="98"/>
      <c r="N12" s="100" t="s">
        <v>288</v>
      </c>
      <c r="O12" s="88" t="s">
        <v>234</v>
      </c>
      <c r="P12" s="89" t="s">
        <v>290</v>
      </c>
      <c r="Q12" s="90" t="s">
        <v>294</v>
      </c>
      <c r="R12" s="88" t="s">
        <v>16</v>
      </c>
      <c r="S12" s="91" t="s">
        <v>290</v>
      </c>
      <c r="T12" s="30"/>
    </row>
    <row r="13" spans="1:24" s="2" customFormat="1" ht="20.149999999999999" customHeight="1" thickBot="1" x14ac:dyDescent="0.3">
      <c r="A13" s="35"/>
      <c r="B13" s="35"/>
      <c r="C13" s="36"/>
      <c r="D13" s="96"/>
      <c r="E13" s="99"/>
      <c r="F13" s="93" t="s">
        <v>5</v>
      </c>
      <c r="G13" s="99"/>
      <c r="H13" s="93" t="s">
        <v>5</v>
      </c>
      <c r="I13" s="94" t="s">
        <v>5</v>
      </c>
      <c r="J13" s="94" t="s">
        <v>0</v>
      </c>
      <c r="K13" s="94" t="s">
        <v>0</v>
      </c>
      <c r="L13" s="94" t="s">
        <v>224</v>
      </c>
      <c r="M13" s="94" t="s">
        <v>0</v>
      </c>
      <c r="N13" s="93" t="s">
        <v>0</v>
      </c>
      <c r="O13" s="94" t="s">
        <v>0</v>
      </c>
      <c r="P13" s="93" t="s">
        <v>291</v>
      </c>
      <c r="Q13" s="94" t="s">
        <v>291</v>
      </c>
      <c r="R13" s="94" t="s">
        <v>0</v>
      </c>
      <c r="S13" s="92" t="s">
        <v>291</v>
      </c>
      <c r="T13" s="30"/>
    </row>
    <row r="14" spans="1:24" s="2" customFormat="1" ht="20.149999999999999" customHeight="1" thickTop="1" x14ac:dyDescent="0.25">
      <c r="A14" s="30"/>
      <c r="B14" s="35"/>
      <c r="C14" s="35">
        <v>1</v>
      </c>
      <c r="D14" s="314"/>
      <c r="E14" s="315"/>
      <c r="F14" s="316">
        <v>0</v>
      </c>
      <c r="G14" s="315"/>
      <c r="H14" s="316">
        <v>0</v>
      </c>
      <c r="I14" s="316">
        <v>0</v>
      </c>
      <c r="J14" s="317" t="s">
        <v>1</v>
      </c>
      <c r="K14" s="317" t="s">
        <v>1</v>
      </c>
      <c r="L14" s="317" t="s">
        <v>1</v>
      </c>
      <c r="M14" s="318" t="s">
        <v>1</v>
      </c>
      <c r="N14" s="317" t="s">
        <v>1</v>
      </c>
      <c r="O14" s="319" t="s">
        <v>1</v>
      </c>
      <c r="P14" s="320">
        <v>0</v>
      </c>
      <c r="Q14" s="321">
        <v>0</v>
      </c>
      <c r="R14" s="319" t="s">
        <v>1</v>
      </c>
      <c r="S14" s="374">
        <v>0</v>
      </c>
      <c r="T14" s="30"/>
    </row>
    <row r="15" spans="1:24" s="2" customFormat="1" ht="20.149999999999999" customHeight="1" x14ac:dyDescent="0.25">
      <c r="A15" s="30"/>
      <c r="B15" s="35"/>
      <c r="C15" s="60">
        <v>2</v>
      </c>
      <c r="D15" s="314"/>
      <c r="E15" s="315"/>
      <c r="F15" s="316">
        <v>0</v>
      </c>
      <c r="G15" s="315"/>
      <c r="H15" s="316">
        <v>0</v>
      </c>
      <c r="I15" s="316">
        <v>0</v>
      </c>
      <c r="J15" s="317" t="s">
        <v>1</v>
      </c>
      <c r="K15" s="317" t="s">
        <v>1</v>
      </c>
      <c r="L15" s="317" t="s">
        <v>1</v>
      </c>
      <c r="M15" s="318" t="s">
        <v>1</v>
      </c>
      <c r="N15" s="317" t="s">
        <v>1</v>
      </c>
      <c r="O15" s="319" t="s">
        <v>1</v>
      </c>
      <c r="P15" s="320">
        <v>0</v>
      </c>
      <c r="Q15" s="321">
        <v>0</v>
      </c>
      <c r="R15" s="319" t="s">
        <v>1</v>
      </c>
      <c r="S15" s="374">
        <v>0</v>
      </c>
      <c r="T15" s="30"/>
    </row>
    <row r="16" spans="1:24" s="2" customFormat="1" ht="20.149999999999999" customHeight="1" x14ac:dyDescent="0.25">
      <c r="A16" s="30"/>
      <c r="B16" s="35"/>
      <c r="C16" s="60">
        <v>3</v>
      </c>
      <c r="D16" s="314"/>
      <c r="E16" s="315"/>
      <c r="F16" s="316">
        <v>0</v>
      </c>
      <c r="G16" s="315"/>
      <c r="H16" s="316">
        <v>0</v>
      </c>
      <c r="I16" s="316">
        <v>0</v>
      </c>
      <c r="J16" s="317" t="s">
        <v>1</v>
      </c>
      <c r="K16" s="317" t="s">
        <v>1</v>
      </c>
      <c r="L16" s="317" t="s">
        <v>1</v>
      </c>
      <c r="M16" s="318" t="s">
        <v>1</v>
      </c>
      <c r="N16" s="317" t="s">
        <v>1</v>
      </c>
      <c r="O16" s="319" t="s">
        <v>1</v>
      </c>
      <c r="P16" s="320">
        <v>0</v>
      </c>
      <c r="Q16" s="321">
        <v>0</v>
      </c>
      <c r="R16" s="319" t="s">
        <v>1</v>
      </c>
      <c r="S16" s="374">
        <v>0</v>
      </c>
      <c r="T16" s="30"/>
    </row>
    <row r="17" spans="1:20" s="2" customFormat="1" ht="20.149999999999999" customHeight="1" x14ac:dyDescent="0.25">
      <c r="A17" s="30"/>
      <c r="B17" s="35"/>
      <c r="C17" s="60">
        <v>4</v>
      </c>
      <c r="D17" s="314"/>
      <c r="E17" s="315"/>
      <c r="F17" s="316">
        <v>0</v>
      </c>
      <c r="G17" s="315"/>
      <c r="H17" s="316">
        <v>0</v>
      </c>
      <c r="I17" s="316">
        <v>0</v>
      </c>
      <c r="J17" s="317" t="s">
        <v>1</v>
      </c>
      <c r="K17" s="317" t="s">
        <v>1</v>
      </c>
      <c r="L17" s="317" t="s">
        <v>1</v>
      </c>
      <c r="M17" s="318" t="s">
        <v>1</v>
      </c>
      <c r="N17" s="317" t="s">
        <v>1</v>
      </c>
      <c r="O17" s="319" t="s">
        <v>1</v>
      </c>
      <c r="P17" s="320">
        <v>0</v>
      </c>
      <c r="Q17" s="321">
        <v>0</v>
      </c>
      <c r="R17" s="319" t="s">
        <v>1</v>
      </c>
      <c r="S17" s="374">
        <v>0</v>
      </c>
      <c r="T17" s="30"/>
    </row>
    <row r="18" spans="1:20" s="2" customFormat="1" ht="20.149999999999999" customHeight="1" x14ac:dyDescent="0.25">
      <c r="A18" s="30"/>
      <c r="B18" s="35"/>
      <c r="C18" s="60">
        <v>5</v>
      </c>
      <c r="D18" s="314"/>
      <c r="E18" s="315"/>
      <c r="F18" s="316">
        <v>0</v>
      </c>
      <c r="G18" s="315"/>
      <c r="H18" s="316">
        <v>0</v>
      </c>
      <c r="I18" s="316">
        <v>0</v>
      </c>
      <c r="J18" s="317" t="s">
        <v>1</v>
      </c>
      <c r="K18" s="317" t="s">
        <v>1</v>
      </c>
      <c r="L18" s="317" t="s">
        <v>1</v>
      </c>
      <c r="M18" s="318" t="s">
        <v>1</v>
      </c>
      <c r="N18" s="317" t="s">
        <v>1</v>
      </c>
      <c r="O18" s="319" t="s">
        <v>1</v>
      </c>
      <c r="P18" s="320">
        <v>0</v>
      </c>
      <c r="Q18" s="321">
        <v>0</v>
      </c>
      <c r="R18" s="319" t="s">
        <v>1</v>
      </c>
      <c r="S18" s="374">
        <v>0</v>
      </c>
      <c r="T18" s="30"/>
    </row>
    <row r="19" spans="1:20" s="2" customFormat="1" ht="20.149999999999999" customHeight="1" x14ac:dyDescent="0.25">
      <c r="A19" s="30"/>
      <c r="B19" s="35"/>
      <c r="C19" s="60">
        <v>6</v>
      </c>
      <c r="D19" s="314"/>
      <c r="E19" s="315"/>
      <c r="F19" s="316">
        <v>0</v>
      </c>
      <c r="G19" s="315"/>
      <c r="H19" s="316">
        <v>0</v>
      </c>
      <c r="I19" s="316">
        <v>0</v>
      </c>
      <c r="J19" s="317" t="s">
        <v>1</v>
      </c>
      <c r="K19" s="317" t="s">
        <v>1</v>
      </c>
      <c r="L19" s="317" t="s">
        <v>1</v>
      </c>
      <c r="M19" s="318" t="s">
        <v>1</v>
      </c>
      <c r="N19" s="317" t="s">
        <v>1</v>
      </c>
      <c r="O19" s="319" t="s">
        <v>1</v>
      </c>
      <c r="P19" s="320">
        <v>0</v>
      </c>
      <c r="Q19" s="321">
        <v>0</v>
      </c>
      <c r="R19" s="319" t="s">
        <v>1</v>
      </c>
      <c r="S19" s="374">
        <v>0</v>
      </c>
      <c r="T19" s="30"/>
    </row>
    <row r="20" spans="1:20" s="2" customFormat="1" ht="20.149999999999999" customHeight="1" x14ac:dyDescent="0.25">
      <c r="A20" s="30"/>
      <c r="B20" s="35"/>
      <c r="C20" s="60">
        <v>7</v>
      </c>
      <c r="D20" s="314"/>
      <c r="E20" s="315"/>
      <c r="F20" s="316">
        <v>0</v>
      </c>
      <c r="G20" s="315"/>
      <c r="H20" s="316">
        <v>0</v>
      </c>
      <c r="I20" s="316">
        <v>0</v>
      </c>
      <c r="J20" s="317" t="s">
        <v>1</v>
      </c>
      <c r="K20" s="317" t="s">
        <v>1</v>
      </c>
      <c r="L20" s="317" t="s">
        <v>1</v>
      </c>
      <c r="M20" s="318" t="s">
        <v>1</v>
      </c>
      <c r="N20" s="317" t="s">
        <v>1</v>
      </c>
      <c r="O20" s="319" t="s">
        <v>1</v>
      </c>
      <c r="P20" s="320">
        <v>0</v>
      </c>
      <c r="Q20" s="321">
        <v>0</v>
      </c>
      <c r="R20" s="319" t="s">
        <v>1</v>
      </c>
      <c r="S20" s="374">
        <v>0</v>
      </c>
      <c r="T20" s="30"/>
    </row>
    <row r="21" spans="1:20" s="2" customFormat="1" ht="20.149999999999999" customHeight="1" x14ac:dyDescent="0.25">
      <c r="A21" s="30"/>
      <c r="B21" s="35"/>
      <c r="C21" s="60">
        <v>8</v>
      </c>
      <c r="D21" s="314"/>
      <c r="E21" s="315"/>
      <c r="F21" s="316">
        <v>0</v>
      </c>
      <c r="G21" s="315"/>
      <c r="H21" s="316">
        <v>0</v>
      </c>
      <c r="I21" s="316">
        <v>0</v>
      </c>
      <c r="J21" s="317" t="s">
        <v>1</v>
      </c>
      <c r="K21" s="317" t="s">
        <v>1</v>
      </c>
      <c r="L21" s="317" t="s">
        <v>1</v>
      </c>
      <c r="M21" s="318" t="s">
        <v>1</v>
      </c>
      <c r="N21" s="317" t="s">
        <v>1</v>
      </c>
      <c r="O21" s="319" t="s">
        <v>1</v>
      </c>
      <c r="P21" s="320">
        <v>0</v>
      </c>
      <c r="Q21" s="321">
        <v>0</v>
      </c>
      <c r="R21" s="319" t="s">
        <v>1</v>
      </c>
      <c r="S21" s="374">
        <v>0</v>
      </c>
      <c r="T21" s="30"/>
    </row>
    <row r="22" spans="1:20" s="2" customFormat="1" ht="20.149999999999999" customHeight="1" x14ac:dyDescent="0.25">
      <c r="A22" s="30"/>
      <c r="B22" s="35"/>
      <c r="C22" s="60">
        <v>9</v>
      </c>
      <c r="D22" s="314"/>
      <c r="E22" s="315"/>
      <c r="F22" s="316">
        <v>0</v>
      </c>
      <c r="G22" s="315"/>
      <c r="H22" s="316">
        <v>0</v>
      </c>
      <c r="I22" s="316">
        <v>0</v>
      </c>
      <c r="J22" s="317" t="s">
        <v>1</v>
      </c>
      <c r="K22" s="317" t="s">
        <v>1</v>
      </c>
      <c r="L22" s="317" t="s">
        <v>1</v>
      </c>
      <c r="M22" s="318" t="s">
        <v>1</v>
      </c>
      <c r="N22" s="317" t="s">
        <v>1</v>
      </c>
      <c r="O22" s="319" t="s">
        <v>1</v>
      </c>
      <c r="P22" s="320">
        <v>0</v>
      </c>
      <c r="Q22" s="321">
        <v>0</v>
      </c>
      <c r="R22" s="319" t="s">
        <v>1</v>
      </c>
      <c r="S22" s="374">
        <v>0</v>
      </c>
      <c r="T22" s="30"/>
    </row>
    <row r="23" spans="1:20" s="2" customFormat="1" ht="20.149999999999999" customHeight="1" x14ac:dyDescent="0.25">
      <c r="A23" s="30"/>
      <c r="B23" s="35"/>
      <c r="C23" s="60">
        <v>10</v>
      </c>
      <c r="D23" s="314"/>
      <c r="E23" s="315"/>
      <c r="F23" s="316">
        <v>0</v>
      </c>
      <c r="G23" s="315"/>
      <c r="H23" s="316">
        <v>0</v>
      </c>
      <c r="I23" s="316">
        <v>0</v>
      </c>
      <c r="J23" s="317" t="s">
        <v>1</v>
      </c>
      <c r="K23" s="317" t="s">
        <v>1</v>
      </c>
      <c r="L23" s="317" t="s">
        <v>1</v>
      </c>
      <c r="M23" s="318" t="s">
        <v>1</v>
      </c>
      <c r="N23" s="317" t="s">
        <v>1</v>
      </c>
      <c r="O23" s="319" t="s">
        <v>1</v>
      </c>
      <c r="P23" s="320">
        <v>0</v>
      </c>
      <c r="Q23" s="321">
        <v>0</v>
      </c>
      <c r="R23" s="319" t="s">
        <v>1</v>
      </c>
      <c r="S23" s="374">
        <v>0</v>
      </c>
      <c r="T23" s="30"/>
    </row>
    <row r="24" spans="1:20" s="2" customFormat="1" ht="20.149999999999999" customHeight="1" x14ac:dyDescent="0.25">
      <c r="A24" s="30"/>
      <c r="B24" s="35"/>
      <c r="C24" s="60">
        <v>11</v>
      </c>
      <c r="D24" s="314"/>
      <c r="E24" s="315"/>
      <c r="F24" s="316">
        <v>0</v>
      </c>
      <c r="G24" s="315"/>
      <c r="H24" s="316">
        <v>0</v>
      </c>
      <c r="I24" s="316">
        <v>0</v>
      </c>
      <c r="J24" s="317" t="s">
        <v>1</v>
      </c>
      <c r="K24" s="317" t="s">
        <v>1</v>
      </c>
      <c r="L24" s="317" t="s">
        <v>1</v>
      </c>
      <c r="M24" s="318" t="s">
        <v>1</v>
      </c>
      <c r="N24" s="317" t="s">
        <v>1</v>
      </c>
      <c r="O24" s="319" t="s">
        <v>1</v>
      </c>
      <c r="P24" s="320">
        <v>0</v>
      </c>
      <c r="Q24" s="321">
        <v>0</v>
      </c>
      <c r="R24" s="319" t="s">
        <v>1</v>
      </c>
      <c r="S24" s="374">
        <v>0</v>
      </c>
      <c r="T24" s="30"/>
    </row>
    <row r="25" spans="1:20" s="2" customFormat="1" ht="20.149999999999999" customHeight="1" x14ac:dyDescent="0.25">
      <c r="A25" s="30"/>
      <c r="B25" s="35"/>
      <c r="C25" s="60">
        <v>12</v>
      </c>
      <c r="D25" s="314"/>
      <c r="E25" s="315"/>
      <c r="F25" s="316">
        <v>0</v>
      </c>
      <c r="G25" s="315"/>
      <c r="H25" s="316">
        <v>0</v>
      </c>
      <c r="I25" s="316">
        <v>0</v>
      </c>
      <c r="J25" s="317" t="s">
        <v>1</v>
      </c>
      <c r="K25" s="317" t="s">
        <v>1</v>
      </c>
      <c r="L25" s="317" t="s">
        <v>1</v>
      </c>
      <c r="M25" s="318" t="s">
        <v>1</v>
      </c>
      <c r="N25" s="317" t="s">
        <v>1</v>
      </c>
      <c r="O25" s="319" t="s">
        <v>1</v>
      </c>
      <c r="P25" s="320">
        <v>0</v>
      </c>
      <c r="Q25" s="321">
        <v>0</v>
      </c>
      <c r="R25" s="319" t="s">
        <v>1</v>
      </c>
      <c r="S25" s="374">
        <v>0</v>
      </c>
      <c r="T25" s="30"/>
    </row>
    <row r="26" spans="1:20" s="2" customFormat="1" ht="20.149999999999999" customHeight="1" x14ac:dyDescent="0.25">
      <c r="A26" s="30"/>
      <c r="B26" s="35"/>
      <c r="C26" s="60">
        <v>13</v>
      </c>
      <c r="D26" s="314"/>
      <c r="E26" s="315"/>
      <c r="F26" s="316">
        <v>0</v>
      </c>
      <c r="G26" s="315"/>
      <c r="H26" s="316">
        <v>0</v>
      </c>
      <c r="I26" s="316">
        <v>0</v>
      </c>
      <c r="J26" s="317" t="s">
        <v>1</v>
      </c>
      <c r="K26" s="317" t="s">
        <v>1</v>
      </c>
      <c r="L26" s="317" t="s">
        <v>1</v>
      </c>
      <c r="M26" s="318" t="s">
        <v>1</v>
      </c>
      <c r="N26" s="317" t="s">
        <v>1</v>
      </c>
      <c r="O26" s="319" t="s">
        <v>1</v>
      </c>
      <c r="P26" s="320">
        <v>0</v>
      </c>
      <c r="Q26" s="321">
        <v>0</v>
      </c>
      <c r="R26" s="319" t="s">
        <v>1</v>
      </c>
      <c r="S26" s="374">
        <v>0</v>
      </c>
      <c r="T26" s="30"/>
    </row>
    <row r="27" spans="1:20" s="2" customFormat="1" ht="20.149999999999999" customHeight="1" x14ac:dyDescent="0.25">
      <c r="A27" s="30"/>
      <c r="B27" s="35"/>
      <c r="C27" s="60">
        <v>14</v>
      </c>
      <c r="D27" s="314"/>
      <c r="E27" s="315"/>
      <c r="F27" s="316">
        <v>0</v>
      </c>
      <c r="G27" s="315"/>
      <c r="H27" s="316">
        <v>0</v>
      </c>
      <c r="I27" s="316">
        <v>0</v>
      </c>
      <c r="J27" s="317" t="s">
        <v>1</v>
      </c>
      <c r="K27" s="317" t="s">
        <v>1</v>
      </c>
      <c r="L27" s="317" t="s">
        <v>1</v>
      </c>
      <c r="M27" s="318" t="s">
        <v>1</v>
      </c>
      <c r="N27" s="317" t="s">
        <v>1</v>
      </c>
      <c r="O27" s="319" t="s">
        <v>1</v>
      </c>
      <c r="P27" s="320">
        <v>0</v>
      </c>
      <c r="Q27" s="321">
        <v>0</v>
      </c>
      <c r="R27" s="319" t="s">
        <v>1</v>
      </c>
      <c r="S27" s="374">
        <v>0</v>
      </c>
      <c r="T27" s="30"/>
    </row>
    <row r="28" spans="1:20" s="2" customFormat="1" ht="20.149999999999999" customHeight="1" x14ac:dyDescent="0.25">
      <c r="A28" s="30"/>
      <c r="B28" s="35"/>
      <c r="C28" s="60">
        <v>15</v>
      </c>
      <c r="D28" s="314"/>
      <c r="E28" s="315"/>
      <c r="F28" s="316">
        <v>0</v>
      </c>
      <c r="G28" s="315"/>
      <c r="H28" s="316">
        <v>0</v>
      </c>
      <c r="I28" s="316">
        <v>0</v>
      </c>
      <c r="J28" s="317" t="s">
        <v>1</v>
      </c>
      <c r="K28" s="317" t="s">
        <v>1</v>
      </c>
      <c r="L28" s="317" t="s">
        <v>1</v>
      </c>
      <c r="M28" s="318" t="s">
        <v>1</v>
      </c>
      <c r="N28" s="317" t="s">
        <v>1</v>
      </c>
      <c r="O28" s="319" t="s">
        <v>1</v>
      </c>
      <c r="P28" s="320">
        <v>0</v>
      </c>
      <c r="Q28" s="321">
        <v>0</v>
      </c>
      <c r="R28" s="319" t="s">
        <v>1</v>
      </c>
      <c r="S28" s="374">
        <v>0</v>
      </c>
      <c r="T28" s="30"/>
    </row>
    <row r="29" spans="1:20" s="2" customFormat="1" ht="20.149999999999999" customHeight="1" x14ac:dyDescent="0.25">
      <c r="A29" s="30"/>
      <c r="B29" s="35"/>
      <c r="C29" s="60">
        <v>16</v>
      </c>
      <c r="D29" s="314"/>
      <c r="E29" s="315"/>
      <c r="F29" s="316">
        <v>0</v>
      </c>
      <c r="G29" s="315"/>
      <c r="H29" s="316">
        <v>0</v>
      </c>
      <c r="I29" s="316">
        <v>0</v>
      </c>
      <c r="J29" s="317" t="s">
        <v>1</v>
      </c>
      <c r="K29" s="317" t="s">
        <v>1</v>
      </c>
      <c r="L29" s="317" t="s">
        <v>1</v>
      </c>
      <c r="M29" s="318" t="s">
        <v>1</v>
      </c>
      <c r="N29" s="317" t="s">
        <v>1</v>
      </c>
      <c r="O29" s="319" t="s">
        <v>1</v>
      </c>
      <c r="P29" s="320">
        <v>0</v>
      </c>
      <c r="Q29" s="321">
        <v>0</v>
      </c>
      <c r="R29" s="319" t="s">
        <v>1</v>
      </c>
      <c r="S29" s="374">
        <v>0</v>
      </c>
      <c r="T29" s="30"/>
    </row>
    <row r="30" spans="1:20" s="2" customFormat="1" ht="20.149999999999999" customHeight="1" x14ac:dyDescent="0.25">
      <c r="A30" s="30"/>
      <c r="B30" s="35"/>
      <c r="C30" s="60">
        <v>17</v>
      </c>
      <c r="D30" s="314"/>
      <c r="E30" s="315"/>
      <c r="F30" s="316">
        <v>0</v>
      </c>
      <c r="G30" s="315"/>
      <c r="H30" s="316">
        <v>0</v>
      </c>
      <c r="I30" s="316">
        <v>0</v>
      </c>
      <c r="J30" s="317" t="s">
        <v>1</v>
      </c>
      <c r="K30" s="317" t="s">
        <v>1</v>
      </c>
      <c r="L30" s="317" t="s">
        <v>1</v>
      </c>
      <c r="M30" s="318" t="s">
        <v>1</v>
      </c>
      <c r="N30" s="317" t="s">
        <v>1</v>
      </c>
      <c r="O30" s="319" t="s">
        <v>1</v>
      </c>
      <c r="P30" s="320">
        <v>0</v>
      </c>
      <c r="Q30" s="321">
        <v>0</v>
      </c>
      <c r="R30" s="319" t="s">
        <v>1</v>
      </c>
      <c r="S30" s="374">
        <v>0</v>
      </c>
      <c r="T30" s="30"/>
    </row>
    <row r="31" spans="1:20" s="2" customFormat="1" ht="20.149999999999999" customHeight="1" x14ac:dyDescent="0.25">
      <c r="A31" s="30"/>
      <c r="B31" s="35"/>
      <c r="C31" s="60">
        <v>18</v>
      </c>
      <c r="D31" s="314"/>
      <c r="E31" s="315"/>
      <c r="F31" s="316">
        <v>0</v>
      </c>
      <c r="G31" s="315"/>
      <c r="H31" s="316">
        <v>0</v>
      </c>
      <c r="I31" s="316">
        <v>0</v>
      </c>
      <c r="J31" s="317" t="s">
        <v>1</v>
      </c>
      <c r="K31" s="317" t="s">
        <v>1</v>
      </c>
      <c r="L31" s="317" t="s">
        <v>1</v>
      </c>
      <c r="M31" s="318" t="s">
        <v>1</v>
      </c>
      <c r="N31" s="317" t="s">
        <v>1</v>
      </c>
      <c r="O31" s="319" t="s">
        <v>1</v>
      </c>
      <c r="P31" s="320">
        <v>0</v>
      </c>
      <c r="Q31" s="321">
        <v>0</v>
      </c>
      <c r="R31" s="319" t="s">
        <v>1</v>
      </c>
      <c r="S31" s="374">
        <v>0</v>
      </c>
      <c r="T31" s="30"/>
    </row>
    <row r="32" spans="1:20" s="2" customFormat="1" ht="20.149999999999999" customHeight="1" x14ac:dyDescent="0.25">
      <c r="A32" s="30"/>
      <c r="B32" s="35"/>
      <c r="C32" s="60">
        <v>19</v>
      </c>
      <c r="D32" s="314"/>
      <c r="E32" s="315"/>
      <c r="F32" s="316">
        <v>0</v>
      </c>
      <c r="G32" s="315"/>
      <c r="H32" s="316">
        <v>0</v>
      </c>
      <c r="I32" s="316">
        <v>0</v>
      </c>
      <c r="J32" s="317" t="s">
        <v>1</v>
      </c>
      <c r="K32" s="317" t="s">
        <v>1</v>
      </c>
      <c r="L32" s="317" t="s">
        <v>1</v>
      </c>
      <c r="M32" s="318" t="s">
        <v>1</v>
      </c>
      <c r="N32" s="317" t="s">
        <v>1</v>
      </c>
      <c r="O32" s="319" t="s">
        <v>1</v>
      </c>
      <c r="P32" s="320">
        <v>0</v>
      </c>
      <c r="Q32" s="321">
        <v>0</v>
      </c>
      <c r="R32" s="319" t="s">
        <v>1</v>
      </c>
      <c r="S32" s="374">
        <v>0</v>
      </c>
      <c r="T32" s="30"/>
    </row>
    <row r="33" spans="1:20" s="2" customFormat="1" ht="20.149999999999999" customHeight="1" x14ac:dyDescent="0.25">
      <c r="A33" s="30"/>
      <c r="B33" s="35"/>
      <c r="C33" s="60">
        <v>20</v>
      </c>
      <c r="D33" s="314"/>
      <c r="E33" s="315"/>
      <c r="F33" s="316">
        <v>0</v>
      </c>
      <c r="G33" s="315"/>
      <c r="H33" s="316">
        <v>0</v>
      </c>
      <c r="I33" s="316">
        <v>0</v>
      </c>
      <c r="J33" s="317" t="s">
        <v>1</v>
      </c>
      <c r="K33" s="317" t="s">
        <v>1</v>
      </c>
      <c r="L33" s="317" t="s">
        <v>1</v>
      </c>
      <c r="M33" s="318" t="s">
        <v>1</v>
      </c>
      <c r="N33" s="317" t="s">
        <v>1</v>
      </c>
      <c r="O33" s="319" t="s">
        <v>1</v>
      </c>
      <c r="P33" s="320">
        <v>0</v>
      </c>
      <c r="Q33" s="321">
        <v>0</v>
      </c>
      <c r="R33" s="319" t="s">
        <v>1</v>
      </c>
      <c r="S33" s="374">
        <v>0</v>
      </c>
      <c r="T33" s="30"/>
    </row>
    <row r="34" spans="1:20" s="2" customFormat="1" ht="20.149999999999999" customHeight="1" x14ac:dyDescent="0.25">
      <c r="A34" s="30"/>
      <c r="B34" s="35"/>
      <c r="C34" s="60">
        <v>21</v>
      </c>
      <c r="D34" s="314"/>
      <c r="E34" s="315"/>
      <c r="F34" s="316">
        <v>0</v>
      </c>
      <c r="G34" s="315"/>
      <c r="H34" s="316">
        <v>0</v>
      </c>
      <c r="I34" s="316">
        <v>0</v>
      </c>
      <c r="J34" s="317" t="s">
        <v>1</v>
      </c>
      <c r="K34" s="317" t="s">
        <v>1</v>
      </c>
      <c r="L34" s="317" t="s">
        <v>1</v>
      </c>
      <c r="M34" s="318" t="s">
        <v>1</v>
      </c>
      <c r="N34" s="317" t="s">
        <v>1</v>
      </c>
      <c r="O34" s="319" t="s">
        <v>1</v>
      </c>
      <c r="P34" s="320">
        <v>0</v>
      </c>
      <c r="Q34" s="321">
        <v>0</v>
      </c>
      <c r="R34" s="319" t="s">
        <v>1</v>
      </c>
      <c r="S34" s="374">
        <v>0</v>
      </c>
      <c r="T34" s="30"/>
    </row>
    <row r="35" spans="1:20" s="2" customFormat="1" ht="20.149999999999999" customHeight="1" x14ac:dyDescent="0.25">
      <c r="A35" s="30"/>
      <c r="B35" s="35"/>
      <c r="C35" s="60">
        <v>22</v>
      </c>
      <c r="D35" s="314"/>
      <c r="E35" s="315"/>
      <c r="F35" s="316">
        <v>0</v>
      </c>
      <c r="G35" s="315"/>
      <c r="H35" s="316">
        <v>0</v>
      </c>
      <c r="I35" s="316">
        <v>0</v>
      </c>
      <c r="J35" s="317" t="s">
        <v>1</v>
      </c>
      <c r="K35" s="317" t="s">
        <v>1</v>
      </c>
      <c r="L35" s="317" t="s">
        <v>1</v>
      </c>
      <c r="M35" s="318" t="s">
        <v>1</v>
      </c>
      <c r="N35" s="317" t="s">
        <v>1</v>
      </c>
      <c r="O35" s="319" t="s">
        <v>1</v>
      </c>
      <c r="P35" s="320">
        <v>0</v>
      </c>
      <c r="Q35" s="321">
        <v>0</v>
      </c>
      <c r="R35" s="319" t="s">
        <v>1</v>
      </c>
      <c r="S35" s="374">
        <v>0</v>
      </c>
      <c r="T35" s="30"/>
    </row>
    <row r="36" spans="1:20" s="2" customFormat="1" ht="20.149999999999999" customHeight="1" x14ac:dyDescent="0.25">
      <c r="A36" s="30"/>
      <c r="B36" s="35"/>
      <c r="C36" s="60">
        <v>23</v>
      </c>
      <c r="D36" s="314"/>
      <c r="E36" s="315"/>
      <c r="F36" s="316">
        <v>0</v>
      </c>
      <c r="G36" s="315"/>
      <c r="H36" s="316">
        <v>0</v>
      </c>
      <c r="I36" s="316">
        <v>0</v>
      </c>
      <c r="J36" s="317" t="s">
        <v>1</v>
      </c>
      <c r="K36" s="317" t="s">
        <v>1</v>
      </c>
      <c r="L36" s="317" t="s">
        <v>1</v>
      </c>
      <c r="M36" s="318" t="s">
        <v>1</v>
      </c>
      <c r="N36" s="317" t="s">
        <v>1</v>
      </c>
      <c r="O36" s="319" t="s">
        <v>1</v>
      </c>
      <c r="P36" s="320">
        <v>0</v>
      </c>
      <c r="Q36" s="321">
        <v>0</v>
      </c>
      <c r="R36" s="319" t="s">
        <v>1</v>
      </c>
      <c r="S36" s="374">
        <v>0</v>
      </c>
      <c r="T36" s="30"/>
    </row>
    <row r="37" spans="1:20" s="2" customFormat="1" ht="20.149999999999999" customHeight="1" x14ac:dyDescent="0.25">
      <c r="A37" s="30"/>
      <c r="B37" s="35"/>
      <c r="C37" s="60">
        <v>24</v>
      </c>
      <c r="D37" s="314"/>
      <c r="E37" s="315"/>
      <c r="F37" s="316">
        <v>0</v>
      </c>
      <c r="G37" s="315"/>
      <c r="H37" s="316">
        <v>0</v>
      </c>
      <c r="I37" s="316">
        <v>0</v>
      </c>
      <c r="J37" s="317" t="s">
        <v>1</v>
      </c>
      <c r="K37" s="317" t="s">
        <v>1</v>
      </c>
      <c r="L37" s="317" t="s">
        <v>1</v>
      </c>
      <c r="M37" s="318" t="s">
        <v>1</v>
      </c>
      <c r="N37" s="317" t="s">
        <v>1</v>
      </c>
      <c r="O37" s="319" t="s">
        <v>1</v>
      </c>
      <c r="P37" s="320">
        <v>0</v>
      </c>
      <c r="Q37" s="321">
        <v>0</v>
      </c>
      <c r="R37" s="319" t="s">
        <v>1</v>
      </c>
      <c r="S37" s="374">
        <v>0</v>
      </c>
      <c r="T37" s="30"/>
    </row>
    <row r="38" spans="1:20" s="2" customFormat="1" ht="20.149999999999999" customHeight="1" x14ac:dyDescent="0.25">
      <c r="A38" s="30"/>
      <c r="B38" s="35"/>
      <c r="C38" s="60">
        <v>25</v>
      </c>
      <c r="D38" s="314"/>
      <c r="E38" s="315"/>
      <c r="F38" s="316">
        <v>0</v>
      </c>
      <c r="G38" s="315"/>
      <c r="H38" s="316">
        <v>0</v>
      </c>
      <c r="I38" s="316">
        <v>0</v>
      </c>
      <c r="J38" s="317" t="s">
        <v>1</v>
      </c>
      <c r="K38" s="317" t="s">
        <v>1</v>
      </c>
      <c r="L38" s="317" t="s">
        <v>1</v>
      </c>
      <c r="M38" s="318" t="s">
        <v>1</v>
      </c>
      <c r="N38" s="317" t="s">
        <v>1</v>
      </c>
      <c r="O38" s="319" t="s">
        <v>1</v>
      </c>
      <c r="P38" s="320">
        <v>0</v>
      </c>
      <c r="Q38" s="321">
        <v>0</v>
      </c>
      <c r="R38" s="319" t="s">
        <v>1</v>
      </c>
      <c r="S38" s="374">
        <v>0</v>
      </c>
      <c r="T38" s="30"/>
    </row>
    <row r="39" spans="1:20" s="2" customFormat="1" ht="20.149999999999999" customHeight="1" x14ac:dyDescent="0.25">
      <c r="A39" s="30"/>
      <c r="B39" s="35"/>
      <c r="C39" s="60">
        <v>26</v>
      </c>
      <c r="D39" s="314"/>
      <c r="E39" s="315"/>
      <c r="F39" s="316">
        <v>0</v>
      </c>
      <c r="G39" s="315"/>
      <c r="H39" s="316">
        <v>0</v>
      </c>
      <c r="I39" s="316">
        <v>0</v>
      </c>
      <c r="J39" s="317" t="s">
        <v>1</v>
      </c>
      <c r="K39" s="317" t="s">
        <v>1</v>
      </c>
      <c r="L39" s="317" t="s">
        <v>1</v>
      </c>
      <c r="M39" s="318" t="s">
        <v>1</v>
      </c>
      <c r="N39" s="317" t="s">
        <v>1</v>
      </c>
      <c r="O39" s="319" t="s">
        <v>1</v>
      </c>
      <c r="P39" s="320">
        <v>0</v>
      </c>
      <c r="Q39" s="321">
        <v>0</v>
      </c>
      <c r="R39" s="319" t="s">
        <v>1</v>
      </c>
      <c r="S39" s="374">
        <v>0</v>
      </c>
      <c r="T39" s="30"/>
    </row>
    <row r="40" spans="1:20" s="2" customFormat="1" ht="20.149999999999999" customHeight="1" x14ac:dyDescent="0.25">
      <c r="A40" s="30"/>
      <c r="B40" s="35"/>
      <c r="C40" s="60">
        <v>27</v>
      </c>
      <c r="D40" s="314"/>
      <c r="E40" s="315"/>
      <c r="F40" s="316">
        <v>0</v>
      </c>
      <c r="G40" s="315"/>
      <c r="H40" s="316">
        <v>0</v>
      </c>
      <c r="I40" s="316">
        <v>0</v>
      </c>
      <c r="J40" s="317" t="s">
        <v>1</v>
      </c>
      <c r="K40" s="317" t="s">
        <v>1</v>
      </c>
      <c r="L40" s="317" t="s">
        <v>1</v>
      </c>
      <c r="M40" s="318" t="s">
        <v>1</v>
      </c>
      <c r="N40" s="317" t="s">
        <v>1</v>
      </c>
      <c r="O40" s="319" t="s">
        <v>1</v>
      </c>
      <c r="P40" s="320">
        <v>0</v>
      </c>
      <c r="Q40" s="321">
        <v>0</v>
      </c>
      <c r="R40" s="319" t="s">
        <v>1</v>
      </c>
      <c r="S40" s="374">
        <v>0</v>
      </c>
      <c r="T40" s="30"/>
    </row>
    <row r="41" spans="1:20" s="2" customFormat="1" ht="20.149999999999999" customHeight="1" x14ac:dyDescent="0.25">
      <c r="A41" s="30"/>
      <c r="B41" s="35"/>
      <c r="C41" s="60">
        <v>28</v>
      </c>
      <c r="D41" s="314"/>
      <c r="E41" s="315"/>
      <c r="F41" s="316">
        <v>0</v>
      </c>
      <c r="G41" s="315"/>
      <c r="H41" s="316">
        <v>0</v>
      </c>
      <c r="I41" s="316">
        <v>0</v>
      </c>
      <c r="J41" s="317" t="s">
        <v>1</v>
      </c>
      <c r="K41" s="317" t="s">
        <v>1</v>
      </c>
      <c r="L41" s="317" t="s">
        <v>1</v>
      </c>
      <c r="M41" s="318" t="s">
        <v>1</v>
      </c>
      <c r="N41" s="317" t="s">
        <v>1</v>
      </c>
      <c r="O41" s="319" t="s">
        <v>1</v>
      </c>
      <c r="P41" s="320">
        <v>0</v>
      </c>
      <c r="Q41" s="321">
        <v>0</v>
      </c>
      <c r="R41" s="319" t="s">
        <v>1</v>
      </c>
      <c r="S41" s="374">
        <v>0</v>
      </c>
      <c r="T41" s="30"/>
    </row>
    <row r="42" spans="1:20" s="2" customFormat="1" ht="20.149999999999999" customHeight="1" x14ac:dyDescent="0.25">
      <c r="A42" s="30"/>
      <c r="B42" s="35"/>
      <c r="C42" s="60">
        <v>29</v>
      </c>
      <c r="D42" s="314"/>
      <c r="E42" s="315"/>
      <c r="F42" s="316">
        <v>0</v>
      </c>
      <c r="G42" s="315"/>
      <c r="H42" s="316">
        <v>0</v>
      </c>
      <c r="I42" s="316">
        <v>0</v>
      </c>
      <c r="J42" s="317" t="s">
        <v>1</v>
      </c>
      <c r="K42" s="317" t="s">
        <v>1</v>
      </c>
      <c r="L42" s="317" t="s">
        <v>1</v>
      </c>
      <c r="M42" s="318" t="s">
        <v>1</v>
      </c>
      <c r="N42" s="317" t="s">
        <v>1</v>
      </c>
      <c r="O42" s="319" t="s">
        <v>1</v>
      </c>
      <c r="P42" s="320">
        <v>0</v>
      </c>
      <c r="Q42" s="321">
        <v>0</v>
      </c>
      <c r="R42" s="319" t="s">
        <v>1</v>
      </c>
      <c r="S42" s="374">
        <v>0</v>
      </c>
      <c r="T42" s="30"/>
    </row>
    <row r="43" spans="1:20" s="2" customFormat="1" ht="20.149999999999999" customHeight="1" x14ac:dyDescent="0.25">
      <c r="A43" s="30"/>
      <c r="B43" s="35"/>
      <c r="C43" s="60">
        <v>30</v>
      </c>
      <c r="D43" s="314"/>
      <c r="E43" s="315"/>
      <c r="F43" s="316">
        <v>0</v>
      </c>
      <c r="G43" s="315"/>
      <c r="H43" s="316">
        <v>0</v>
      </c>
      <c r="I43" s="316">
        <v>0</v>
      </c>
      <c r="J43" s="317" t="s">
        <v>1</v>
      </c>
      <c r="K43" s="317" t="s">
        <v>1</v>
      </c>
      <c r="L43" s="317" t="s">
        <v>1</v>
      </c>
      <c r="M43" s="318" t="s">
        <v>1</v>
      </c>
      <c r="N43" s="317" t="s">
        <v>1</v>
      </c>
      <c r="O43" s="319" t="s">
        <v>1</v>
      </c>
      <c r="P43" s="320">
        <v>0</v>
      </c>
      <c r="Q43" s="321">
        <v>0</v>
      </c>
      <c r="R43" s="319" t="s">
        <v>1</v>
      </c>
      <c r="S43" s="374">
        <v>0</v>
      </c>
      <c r="T43" s="30"/>
    </row>
    <row r="44" spans="1:20" s="2" customFormat="1" ht="20.149999999999999" customHeight="1" x14ac:dyDescent="0.25">
      <c r="A44" s="30"/>
      <c r="B44" s="35"/>
      <c r="C44" s="60">
        <v>31</v>
      </c>
      <c r="D44" s="314"/>
      <c r="E44" s="315"/>
      <c r="F44" s="316">
        <v>0</v>
      </c>
      <c r="G44" s="315"/>
      <c r="H44" s="316">
        <v>0</v>
      </c>
      <c r="I44" s="316">
        <v>0</v>
      </c>
      <c r="J44" s="317" t="s">
        <v>1</v>
      </c>
      <c r="K44" s="317" t="s">
        <v>1</v>
      </c>
      <c r="L44" s="317" t="s">
        <v>1</v>
      </c>
      <c r="M44" s="318" t="s">
        <v>1</v>
      </c>
      <c r="N44" s="317" t="s">
        <v>1</v>
      </c>
      <c r="O44" s="319" t="s">
        <v>1</v>
      </c>
      <c r="P44" s="320">
        <v>0</v>
      </c>
      <c r="Q44" s="321">
        <v>0</v>
      </c>
      <c r="R44" s="319" t="s">
        <v>1</v>
      </c>
      <c r="S44" s="374">
        <v>0</v>
      </c>
      <c r="T44" s="30"/>
    </row>
    <row r="45" spans="1:20" s="2" customFormat="1" ht="20.149999999999999" customHeight="1" x14ac:dyDescent="0.25">
      <c r="A45" s="30"/>
      <c r="B45" s="35"/>
      <c r="C45" s="60">
        <v>32</v>
      </c>
      <c r="D45" s="314"/>
      <c r="E45" s="315"/>
      <c r="F45" s="316">
        <v>0</v>
      </c>
      <c r="G45" s="315"/>
      <c r="H45" s="316">
        <v>0</v>
      </c>
      <c r="I45" s="316">
        <v>0</v>
      </c>
      <c r="J45" s="317" t="s">
        <v>1</v>
      </c>
      <c r="K45" s="317" t="s">
        <v>1</v>
      </c>
      <c r="L45" s="317" t="s">
        <v>1</v>
      </c>
      <c r="M45" s="318" t="s">
        <v>1</v>
      </c>
      <c r="N45" s="317" t="s">
        <v>1</v>
      </c>
      <c r="O45" s="319" t="s">
        <v>1</v>
      </c>
      <c r="P45" s="320">
        <v>0</v>
      </c>
      <c r="Q45" s="321">
        <v>0</v>
      </c>
      <c r="R45" s="319" t="s">
        <v>1</v>
      </c>
      <c r="S45" s="374">
        <v>0</v>
      </c>
      <c r="T45" s="30"/>
    </row>
    <row r="46" spans="1:20" s="2" customFormat="1" ht="20.149999999999999" customHeight="1" x14ac:dyDescent="0.25">
      <c r="A46" s="30"/>
      <c r="B46" s="35"/>
      <c r="C46" s="60">
        <v>33</v>
      </c>
      <c r="D46" s="314"/>
      <c r="E46" s="315"/>
      <c r="F46" s="316">
        <v>0</v>
      </c>
      <c r="G46" s="315"/>
      <c r="H46" s="316">
        <v>0</v>
      </c>
      <c r="I46" s="316">
        <v>0</v>
      </c>
      <c r="J46" s="317" t="s">
        <v>1</v>
      </c>
      <c r="K46" s="317" t="s">
        <v>1</v>
      </c>
      <c r="L46" s="317" t="s">
        <v>1</v>
      </c>
      <c r="M46" s="318" t="s">
        <v>1</v>
      </c>
      <c r="N46" s="317" t="s">
        <v>1</v>
      </c>
      <c r="O46" s="319" t="s">
        <v>1</v>
      </c>
      <c r="P46" s="320">
        <v>0</v>
      </c>
      <c r="Q46" s="321">
        <v>0</v>
      </c>
      <c r="R46" s="319" t="s">
        <v>1</v>
      </c>
      <c r="S46" s="374">
        <v>0</v>
      </c>
      <c r="T46" s="30"/>
    </row>
    <row r="47" spans="1:20" s="2" customFormat="1" ht="20.149999999999999" customHeight="1" x14ac:dyDescent="0.25">
      <c r="A47" s="30"/>
      <c r="B47" s="35"/>
      <c r="C47" s="60">
        <v>34</v>
      </c>
      <c r="D47" s="314"/>
      <c r="E47" s="315"/>
      <c r="F47" s="316">
        <v>0</v>
      </c>
      <c r="G47" s="315"/>
      <c r="H47" s="316">
        <v>0</v>
      </c>
      <c r="I47" s="316">
        <v>0</v>
      </c>
      <c r="J47" s="317" t="s">
        <v>1</v>
      </c>
      <c r="K47" s="317" t="s">
        <v>1</v>
      </c>
      <c r="L47" s="317" t="s">
        <v>1</v>
      </c>
      <c r="M47" s="318" t="s">
        <v>1</v>
      </c>
      <c r="N47" s="317" t="s">
        <v>1</v>
      </c>
      <c r="O47" s="319" t="s">
        <v>1</v>
      </c>
      <c r="P47" s="320">
        <v>0</v>
      </c>
      <c r="Q47" s="321">
        <v>0</v>
      </c>
      <c r="R47" s="319" t="s">
        <v>1</v>
      </c>
      <c r="S47" s="374">
        <v>0</v>
      </c>
      <c r="T47" s="30"/>
    </row>
    <row r="48" spans="1:20" s="2" customFormat="1" ht="20.149999999999999" customHeight="1" x14ac:dyDescent="0.25">
      <c r="A48" s="30"/>
      <c r="B48" s="35"/>
      <c r="C48" s="60">
        <v>35</v>
      </c>
      <c r="D48" s="314"/>
      <c r="E48" s="315"/>
      <c r="F48" s="316">
        <v>0</v>
      </c>
      <c r="G48" s="315"/>
      <c r="H48" s="316">
        <v>0</v>
      </c>
      <c r="I48" s="316">
        <v>0</v>
      </c>
      <c r="J48" s="317" t="s">
        <v>1</v>
      </c>
      <c r="K48" s="317" t="s">
        <v>1</v>
      </c>
      <c r="L48" s="317" t="s">
        <v>1</v>
      </c>
      <c r="M48" s="318" t="s">
        <v>1</v>
      </c>
      <c r="N48" s="317" t="s">
        <v>1</v>
      </c>
      <c r="O48" s="319" t="s">
        <v>1</v>
      </c>
      <c r="P48" s="320">
        <v>0</v>
      </c>
      <c r="Q48" s="321">
        <v>0</v>
      </c>
      <c r="R48" s="319" t="s">
        <v>1</v>
      </c>
      <c r="S48" s="374">
        <v>0</v>
      </c>
      <c r="T48" s="30"/>
    </row>
    <row r="49" spans="1:20" s="2" customFormat="1" ht="20.149999999999999" customHeight="1" x14ac:dyDescent="0.25">
      <c r="A49" s="30"/>
      <c r="B49" s="35"/>
      <c r="C49" s="60">
        <v>36</v>
      </c>
      <c r="D49" s="314"/>
      <c r="E49" s="315"/>
      <c r="F49" s="316">
        <v>0</v>
      </c>
      <c r="G49" s="315"/>
      <c r="H49" s="316">
        <v>0</v>
      </c>
      <c r="I49" s="316">
        <v>0</v>
      </c>
      <c r="J49" s="317" t="s">
        <v>1</v>
      </c>
      <c r="K49" s="317" t="s">
        <v>1</v>
      </c>
      <c r="L49" s="317" t="s">
        <v>1</v>
      </c>
      <c r="M49" s="318" t="s">
        <v>1</v>
      </c>
      <c r="N49" s="317" t="s">
        <v>1</v>
      </c>
      <c r="O49" s="319" t="s">
        <v>1</v>
      </c>
      <c r="P49" s="320">
        <v>0</v>
      </c>
      <c r="Q49" s="321">
        <v>0</v>
      </c>
      <c r="R49" s="319" t="s">
        <v>1</v>
      </c>
      <c r="S49" s="374">
        <v>0</v>
      </c>
      <c r="T49" s="30"/>
    </row>
    <row r="50" spans="1:20" s="2" customFormat="1" ht="20.149999999999999" customHeight="1" x14ac:dyDescent="0.25">
      <c r="A50" s="30"/>
      <c r="B50" s="35"/>
      <c r="C50" s="60">
        <v>37</v>
      </c>
      <c r="D50" s="314"/>
      <c r="E50" s="315"/>
      <c r="F50" s="316">
        <v>0</v>
      </c>
      <c r="G50" s="315"/>
      <c r="H50" s="316">
        <v>0</v>
      </c>
      <c r="I50" s="316">
        <v>0</v>
      </c>
      <c r="J50" s="317" t="s">
        <v>1</v>
      </c>
      <c r="K50" s="317" t="s">
        <v>1</v>
      </c>
      <c r="L50" s="317" t="s">
        <v>1</v>
      </c>
      <c r="M50" s="318" t="s">
        <v>1</v>
      </c>
      <c r="N50" s="317" t="s">
        <v>1</v>
      </c>
      <c r="O50" s="319" t="s">
        <v>1</v>
      </c>
      <c r="P50" s="320">
        <v>0</v>
      </c>
      <c r="Q50" s="321">
        <v>0</v>
      </c>
      <c r="R50" s="319" t="s">
        <v>1</v>
      </c>
      <c r="S50" s="374">
        <v>0</v>
      </c>
      <c r="T50" s="30"/>
    </row>
    <row r="51" spans="1:20" s="2" customFormat="1" ht="20.149999999999999" customHeight="1" x14ac:dyDescent="0.25">
      <c r="A51" s="30"/>
      <c r="B51" s="35"/>
      <c r="C51" s="60">
        <v>38</v>
      </c>
      <c r="D51" s="314"/>
      <c r="E51" s="315"/>
      <c r="F51" s="316">
        <v>0</v>
      </c>
      <c r="G51" s="315"/>
      <c r="H51" s="316">
        <v>0</v>
      </c>
      <c r="I51" s="316">
        <v>0</v>
      </c>
      <c r="J51" s="317" t="s">
        <v>1</v>
      </c>
      <c r="K51" s="317" t="s">
        <v>1</v>
      </c>
      <c r="L51" s="317" t="s">
        <v>1</v>
      </c>
      <c r="M51" s="318" t="s">
        <v>1</v>
      </c>
      <c r="N51" s="317" t="s">
        <v>1</v>
      </c>
      <c r="O51" s="319" t="s">
        <v>1</v>
      </c>
      <c r="P51" s="320">
        <v>0</v>
      </c>
      <c r="Q51" s="321">
        <v>0</v>
      </c>
      <c r="R51" s="319" t="s">
        <v>1</v>
      </c>
      <c r="S51" s="374">
        <v>0</v>
      </c>
      <c r="T51" s="30"/>
    </row>
    <row r="52" spans="1:20" s="2" customFormat="1" ht="20.149999999999999" customHeight="1" x14ac:dyDescent="0.25">
      <c r="A52" s="30"/>
      <c r="B52" s="35"/>
      <c r="C52" s="60">
        <v>39</v>
      </c>
      <c r="D52" s="314"/>
      <c r="E52" s="315"/>
      <c r="F52" s="316">
        <v>0</v>
      </c>
      <c r="G52" s="315"/>
      <c r="H52" s="316">
        <v>0</v>
      </c>
      <c r="I52" s="316">
        <v>0</v>
      </c>
      <c r="J52" s="317" t="s">
        <v>1</v>
      </c>
      <c r="K52" s="317" t="s">
        <v>1</v>
      </c>
      <c r="L52" s="317" t="s">
        <v>1</v>
      </c>
      <c r="M52" s="318" t="s">
        <v>1</v>
      </c>
      <c r="N52" s="317" t="s">
        <v>1</v>
      </c>
      <c r="O52" s="319" t="s">
        <v>1</v>
      </c>
      <c r="P52" s="320">
        <v>0</v>
      </c>
      <c r="Q52" s="321">
        <v>0</v>
      </c>
      <c r="R52" s="319" t="s">
        <v>1</v>
      </c>
      <c r="S52" s="374">
        <v>0</v>
      </c>
      <c r="T52" s="30"/>
    </row>
    <row r="53" spans="1:20" s="2" customFormat="1" ht="20.149999999999999" customHeight="1" thickBot="1" x14ac:dyDescent="0.3">
      <c r="A53" s="30"/>
      <c r="B53" s="35"/>
      <c r="C53" s="36">
        <v>40</v>
      </c>
      <c r="D53" s="452"/>
      <c r="E53" s="453"/>
      <c r="F53" s="326">
        <v>0</v>
      </c>
      <c r="G53" s="453"/>
      <c r="H53" s="326">
        <v>0</v>
      </c>
      <c r="I53" s="326">
        <v>0</v>
      </c>
      <c r="J53" s="454" t="s">
        <v>1</v>
      </c>
      <c r="K53" s="454" t="s">
        <v>1</v>
      </c>
      <c r="L53" s="454" t="s">
        <v>1</v>
      </c>
      <c r="M53" s="327" t="s">
        <v>1</v>
      </c>
      <c r="N53" s="454" t="s">
        <v>1</v>
      </c>
      <c r="O53" s="328" t="s">
        <v>1</v>
      </c>
      <c r="P53" s="455">
        <v>0</v>
      </c>
      <c r="Q53" s="329">
        <v>0</v>
      </c>
      <c r="R53" s="328" t="s">
        <v>1</v>
      </c>
      <c r="S53" s="456">
        <v>0</v>
      </c>
      <c r="T53" s="30"/>
    </row>
    <row r="54" spans="1:20" s="2" customFormat="1" ht="20.149999999999999" customHeight="1" thickTop="1" x14ac:dyDescent="0.25">
      <c r="A54" s="35"/>
      <c r="B54" s="35"/>
      <c r="C54" s="35"/>
      <c r="J54" s="30"/>
      <c r="T54" s="30"/>
    </row>
    <row r="55" spans="1:20" s="2" customFormat="1" ht="20.149999999999999" customHeight="1" x14ac:dyDescent="0.25">
      <c r="B55" s="4"/>
      <c r="C55" s="125" t="s">
        <v>80</v>
      </c>
      <c r="D55" s="126" t="s">
        <v>428</v>
      </c>
      <c r="E55" s="127"/>
      <c r="F55" s="127"/>
      <c r="G55" s="128"/>
      <c r="H55" s="128"/>
      <c r="I55" s="128"/>
      <c r="J55" s="128"/>
      <c r="K55" s="128"/>
      <c r="L55" s="30"/>
      <c r="M55" s="30"/>
      <c r="N55" s="30"/>
      <c r="O55" s="30"/>
      <c r="P55" s="30"/>
      <c r="Q55" s="30"/>
      <c r="R55" s="30"/>
      <c r="S55" s="30"/>
      <c r="T55" s="30"/>
    </row>
    <row r="56" spans="1:20" s="2" customFormat="1" ht="20.149999999999999" customHeight="1" x14ac:dyDescent="0.25">
      <c r="B56" s="35"/>
      <c r="C56" s="35">
        <v>1</v>
      </c>
      <c r="D56" s="35" t="s">
        <v>748</v>
      </c>
      <c r="E56" s="35"/>
      <c r="F56" s="35"/>
      <c r="G56" s="35"/>
      <c r="H56" s="510">
        <v>0</v>
      </c>
      <c r="I56" s="2" t="s">
        <v>70</v>
      </c>
      <c r="J56" s="575" t="s">
        <v>417</v>
      </c>
      <c r="P56" s="238"/>
      <c r="T56" s="30"/>
    </row>
    <row r="57" spans="1:20" s="2" customFormat="1" ht="20.149999999999999" customHeight="1" x14ac:dyDescent="0.25">
      <c r="B57" s="35"/>
      <c r="C57" s="60">
        <v>2</v>
      </c>
      <c r="D57" s="60" t="s">
        <v>232</v>
      </c>
      <c r="E57" s="60"/>
      <c r="F57" s="60"/>
      <c r="G57" s="60"/>
      <c r="H57" s="203">
        <v>0</v>
      </c>
      <c r="I57" s="239" t="s">
        <v>70</v>
      </c>
      <c r="J57" s="575" t="s">
        <v>418</v>
      </c>
      <c r="T57" s="30"/>
    </row>
    <row r="58" spans="1:20" s="2" customFormat="1" ht="20.149999999999999" customHeight="1" x14ac:dyDescent="0.25">
      <c r="B58" s="35"/>
      <c r="C58" s="60">
        <v>3</v>
      </c>
      <c r="D58" s="60" t="s">
        <v>751</v>
      </c>
      <c r="E58" s="60"/>
      <c r="F58" s="60"/>
      <c r="G58" s="60"/>
      <c r="H58" s="203">
        <v>0</v>
      </c>
      <c r="I58" s="239" t="s">
        <v>70</v>
      </c>
      <c r="J58" s="575" t="s">
        <v>502</v>
      </c>
      <c r="T58" s="30"/>
    </row>
    <row r="59" spans="1:20" s="2" customFormat="1" ht="20.149999999999999" customHeight="1" x14ac:dyDescent="0.25">
      <c r="B59" s="35"/>
      <c r="C59" s="60">
        <v>4</v>
      </c>
      <c r="D59" s="60" t="s">
        <v>747</v>
      </c>
      <c r="E59" s="60"/>
      <c r="F59" s="60"/>
      <c r="G59" s="60"/>
      <c r="H59" s="203">
        <v>0</v>
      </c>
      <c r="I59" s="239" t="s">
        <v>70</v>
      </c>
      <c r="J59" s="575" t="s">
        <v>419</v>
      </c>
      <c r="P59" s="238"/>
      <c r="T59" s="30"/>
    </row>
    <row r="60" spans="1:20" s="2" customFormat="1" ht="20.149999999999999" customHeight="1" x14ac:dyDescent="0.25">
      <c r="B60" s="35"/>
      <c r="C60" s="129"/>
      <c r="D60" s="240" t="s">
        <v>503</v>
      </c>
      <c r="E60" s="129"/>
      <c r="F60" s="129"/>
      <c r="G60" s="241"/>
      <c r="H60" s="330"/>
      <c r="I60" s="241"/>
      <c r="J60" s="576" t="s">
        <v>430</v>
      </c>
      <c r="K60" s="128"/>
      <c r="P60" s="238"/>
      <c r="Q60" s="238"/>
      <c r="T60" s="30"/>
    </row>
    <row r="61" spans="1:20" ht="20.149999999999999" customHeight="1" x14ac:dyDescent="0.3"/>
    <row r="62" spans="1:20" s="2" customFormat="1" ht="20.149999999999999" customHeight="1" x14ac:dyDescent="0.25">
      <c r="B62" s="4"/>
      <c r="C62" s="125" t="s">
        <v>429</v>
      </c>
      <c r="D62" s="126" t="s">
        <v>44</v>
      </c>
      <c r="E62" s="127"/>
      <c r="F62" s="127"/>
      <c r="G62" s="128"/>
      <c r="H62" s="128"/>
      <c r="I62" s="128"/>
      <c r="J62" s="30"/>
      <c r="K62" s="30"/>
      <c r="T62" s="30"/>
    </row>
    <row r="63" spans="1:20" s="2" customFormat="1" ht="20.149999999999999" customHeight="1" x14ac:dyDescent="0.25">
      <c r="A63" s="35"/>
      <c r="B63" s="35"/>
      <c r="C63" s="35"/>
      <c r="D63" s="252" t="s">
        <v>17</v>
      </c>
      <c r="E63" s="450"/>
      <c r="F63" s="105" t="s">
        <v>15</v>
      </c>
      <c r="G63" s="106"/>
      <c r="H63" s="59" t="s">
        <v>38</v>
      </c>
      <c r="I63" s="85"/>
      <c r="J63" s="37"/>
      <c r="K63" s="30"/>
      <c r="T63" s="30"/>
    </row>
    <row r="64" spans="1:20" s="2" customFormat="1" ht="20.149999999999999" customHeight="1" x14ac:dyDescent="0.25">
      <c r="A64" s="35"/>
      <c r="B64" s="35"/>
      <c r="C64" s="35"/>
      <c r="D64" s="107" t="s">
        <v>226</v>
      </c>
      <c r="E64" s="108" t="s">
        <v>207</v>
      </c>
      <c r="F64" s="108" t="s">
        <v>226</v>
      </c>
      <c r="G64" s="109" t="s">
        <v>27</v>
      </c>
      <c r="H64" s="108" t="s">
        <v>16</v>
      </c>
      <c r="I64" s="110" t="s">
        <v>207</v>
      </c>
      <c r="J64" s="35"/>
      <c r="K64" s="30"/>
      <c r="T64" s="30"/>
    </row>
    <row r="65" spans="1:20" s="2" customFormat="1" ht="20.149999999999999" customHeight="1" thickBot="1" x14ac:dyDescent="0.3">
      <c r="A65" s="35"/>
      <c r="B65" s="35"/>
      <c r="C65" s="36"/>
      <c r="D65" s="242"/>
      <c r="E65" s="243" t="s">
        <v>5</v>
      </c>
      <c r="F65" s="243"/>
      <c r="G65" s="244" t="s">
        <v>225</v>
      </c>
      <c r="H65" s="243"/>
      <c r="I65" s="245" t="s">
        <v>5</v>
      </c>
      <c r="J65" s="35"/>
      <c r="T65" s="30"/>
    </row>
    <row r="66" spans="1:20" s="2" customFormat="1" ht="20.149999999999999" customHeight="1" thickTop="1" x14ac:dyDescent="0.3">
      <c r="A66" s="30"/>
      <c r="B66" s="35"/>
      <c r="C66" s="35">
        <v>1</v>
      </c>
      <c r="D66" s="331" t="s">
        <v>1</v>
      </c>
      <c r="E66" s="332">
        <v>0</v>
      </c>
      <c r="F66" s="333" t="s">
        <v>1</v>
      </c>
      <c r="G66" s="334">
        <v>0</v>
      </c>
      <c r="H66" s="335" t="s">
        <v>1</v>
      </c>
      <c r="I66" s="336">
        <v>0</v>
      </c>
      <c r="J66" s="575" t="s">
        <v>421</v>
      </c>
      <c r="T66" s="30"/>
    </row>
    <row r="67" spans="1:20" s="2" customFormat="1" ht="20.149999999999999" customHeight="1" x14ac:dyDescent="0.3">
      <c r="A67" s="30"/>
      <c r="B67" s="35"/>
      <c r="C67" s="60">
        <v>2</v>
      </c>
      <c r="D67" s="232" t="s">
        <v>1</v>
      </c>
      <c r="E67" s="337">
        <v>0</v>
      </c>
      <c r="F67" s="338" t="s">
        <v>1</v>
      </c>
      <c r="G67" s="339">
        <v>0</v>
      </c>
      <c r="H67" s="340" t="s">
        <v>1</v>
      </c>
      <c r="I67" s="341">
        <v>0</v>
      </c>
      <c r="J67" s="35"/>
      <c r="T67" s="30"/>
    </row>
    <row r="68" spans="1:20" s="2" customFormat="1" ht="20.149999999999999" customHeight="1" x14ac:dyDescent="0.3">
      <c r="A68" s="30"/>
      <c r="B68" s="35"/>
      <c r="C68" s="60">
        <v>3</v>
      </c>
      <c r="D68" s="232" t="s">
        <v>1</v>
      </c>
      <c r="E68" s="337">
        <v>0</v>
      </c>
      <c r="F68" s="338" t="s">
        <v>1</v>
      </c>
      <c r="G68" s="339">
        <v>0</v>
      </c>
      <c r="H68" s="340" t="s">
        <v>1</v>
      </c>
      <c r="I68" s="341">
        <v>0</v>
      </c>
      <c r="J68" s="30"/>
      <c r="T68" s="30"/>
    </row>
    <row r="69" spans="1:20" s="2" customFormat="1" ht="20.149999999999999" customHeight="1" x14ac:dyDescent="0.3">
      <c r="A69" s="30"/>
      <c r="B69" s="35"/>
      <c r="C69" s="60">
        <v>4</v>
      </c>
      <c r="D69" s="232" t="s">
        <v>1</v>
      </c>
      <c r="E69" s="337">
        <v>0</v>
      </c>
      <c r="F69" s="338" t="s">
        <v>1</v>
      </c>
      <c r="G69" s="339">
        <v>0</v>
      </c>
      <c r="H69" s="340" t="s">
        <v>1</v>
      </c>
      <c r="I69" s="341">
        <v>0</v>
      </c>
      <c r="J69" s="30"/>
      <c r="T69" s="30"/>
    </row>
    <row r="70" spans="1:20" s="2" customFormat="1" ht="20.149999999999999" customHeight="1" x14ac:dyDescent="0.3">
      <c r="A70" s="30"/>
      <c r="B70" s="35"/>
      <c r="C70" s="60">
        <v>5</v>
      </c>
      <c r="D70" s="232" t="s">
        <v>1</v>
      </c>
      <c r="E70" s="337">
        <v>0</v>
      </c>
      <c r="F70" s="338" t="s">
        <v>1</v>
      </c>
      <c r="G70" s="339">
        <v>0</v>
      </c>
      <c r="H70" s="340" t="s">
        <v>1</v>
      </c>
      <c r="I70" s="341">
        <v>0</v>
      </c>
      <c r="J70" s="30"/>
      <c r="T70" s="30"/>
    </row>
    <row r="71" spans="1:20" s="2" customFormat="1" ht="20.149999999999999" customHeight="1" x14ac:dyDescent="0.3">
      <c r="A71" s="30"/>
      <c r="B71" s="35"/>
      <c r="C71" s="60">
        <v>6</v>
      </c>
      <c r="D71" s="232" t="s">
        <v>1</v>
      </c>
      <c r="E71" s="337">
        <v>0</v>
      </c>
      <c r="F71" s="338" t="s">
        <v>1</v>
      </c>
      <c r="G71" s="339">
        <v>0</v>
      </c>
      <c r="H71" s="340" t="s">
        <v>1</v>
      </c>
      <c r="I71" s="341">
        <v>0</v>
      </c>
      <c r="J71" s="30"/>
      <c r="T71" s="30"/>
    </row>
    <row r="72" spans="1:20" s="2" customFormat="1" ht="20.149999999999999" customHeight="1" x14ac:dyDescent="0.3">
      <c r="A72" s="30"/>
      <c r="B72" s="35"/>
      <c r="C72" s="60">
        <v>7</v>
      </c>
      <c r="D72" s="232" t="s">
        <v>1</v>
      </c>
      <c r="E72" s="337">
        <v>0</v>
      </c>
      <c r="F72" s="338" t="s">
        <v>1</v>
      </c>
      <c r="G72" s="339">
        <v>0</v>
      </c>
      <c r="H72" s="340" t="s">
        <v>1</v>
      </c>
      <c r="I72" s="341">
        <v>0</v>
      </c>
      <c r="J72" s="30"/>
      <c r="T72" s="30"/>
    </row>
    <row r="73" spans="1:20" s="2" customFormat="1" ht="20.149999999999999" customHeight="1" x14ac:dyDescent="0.3">
      <c r="A73" s="30"/>
      <c r="B73" s="35"/>
      <c r="C73" s="60">
        <v>8</v>
      </c>
      <c r="D73" s="232" t="s">
        <v>1</v>
      </c>
      <c r="E73" s="337">
        <v>0</v>
      </c>
      <c r="F73" s="338" t="s">
        <v>1</v>
      </c>
      <c r="G73" s="339">
        <v>0</v>
      </c>
      <c r="H73" s="340" t="s">
        <v>1</v>
      </c>
      <c r="I73" s="341">
        <v>0</v>
      </c>
      <c r="J73" s="30"/>
      <c r="T73" s="30"/>
    </row>
    <row r="74" spans="1:20" s="2" customFormat="1" ht="20.149999999999999" customHeight="1" x14ac:dyDescent="0.3">
      <c r="A74" s="30"/>
      <c r="B74" s="35"/>
      <c r="C74" s="60">
        <v>9</v>
      </c>
      <c r="D74" s="232" t="s">
        <v>1</v>
      </c>
      <c r="E74" s="337">
        <v>0</v>
      </c>
      <c r="F74" s="338" t="s">
        <v>1</v>
      </c>
      <c r="G74" s="339">
        <v>0</v>
      </c>
      <c r="H74" s="340" t="s">
        <v>1</v>
      </c>
      <c r="I74" s="341">
        <v>0</v>
      </c>
      <c r="J74" s="30"/>
      <c r="T74" s="30"/>
    </row>
    <row r="75" spans="1:20" s="2" customFormat="1" ht="20.149999999999999" customHeight="1" x14ac:dyDescent="0.3">
      <c r="A75" s="30"/>
      <c r="B75" s="35"/>
      <c r="C75" s="60">
        <v>10</v>
      </c>
      <c r="D75" s="232" t="s">
        <v>1</v>
      </c>
      <c r="E75" s="337">
        <v>0</v>
      </c>
      <c r="F75" s="338" t="s">
        <v>1</v>
      </c>
      <c r="G75" s="339">
        <v>0</v>
      </c>
      <c r="H75" s="340" t="s">
        <v>1</v>
      </c>
      <c r="I75" s="341">
        <v>0</v>
      </c>
      <c r="J75" s="30"/>
      <c r="T75" s="30"/>
    </row>
    <row r="76" spans="1:20" s="2" customFormat="1" ht="20.149999999999999" customHeight="1" x14ac:dyDescent="0.3">
      <c r="A76" s="30"/>
      <c r="B76" s="35"/>
      <c r="C76" s="60">
        <v>11</v>
      </c>
      <c r="D76" s="232" t="s">
        <v>1</v>
      </c>
      <c r="E76" s="337">
        <v>0</v>
      </c>
      <c r="F76" s="338" t="s">
        <v>1</v>
      </c>
      <c r="G76" s="339">
        <v>0</v>
      </c>
      <c r="H76" s="340" t="s">
        <v>1</v>
      </c>
      <c r="I76" s="341">
        <v>0</v>
      </c>
      <c r="J76" s="30"/>
      <c r="T76" s="30"/>
    </row>
    <row r="77" spans="1:20" s="2" customFormat="1" ht="20.149999999999999" customHeight="1" x14ac:dyDescent="0.3">
      <c r="A77" s="30"/>
      <c r="B77" s="35"/>
      <c r="C77" s="60">
        <v>12</v>
      </c>
      <c r="D77" s="232" t="s">
        <v>1</v>
      </c>
      <c r="E77" s="337">
        <v>0</v>
      </c>
      <c r="F77" s="338" t="s">
        <v>1</v>
      </c>
      <c r="G77" s="339">
        <v>0</v>
      </c>
      <c r="H77" s="340" t="s">
        <v>1</v>
      </c>
      <c r="I77" s="341">
        <v>0</v>
      </c>
      <c r="J77" s="30"/>
      <c r="T77" s="30"/>
    </row>
    <row r="78" spans="1:20" s="2" customFormat="1" ht="20.149999999999999" customHeight="1" x14ac:dyDescent="0.3">
      <c r="A78" s="30"/>
      <c r="B78" s="35"/>
      <c r="C78" s="60">
        <v>13</v>
      </c>
      <c r="D78" s="232" t="s">
        <v>1</v>
      </c>
      <c r="E78" s="337">
        <v>0</v>
      </c>
      <c r="F78" s="338" t="s">
        <v>1</v>
      </c>
      <c r="G78" s="339">
        <v>0</v>
      </c>
      <c r="H78" s="340" t="s">
        <v>1</v>
      </c>
      <c r="I78" s="341">
        <v>0</v>
      </c>
      <c r="J78" s="30"/>
      <c r="T78" s="30"/>
    </row>
    <row r="79" spans="1:20" s="2" customFormat="1" ht="20.149999999999999" customHeight="1" x14ac:dyDescent="0.3">
      <c r="A79" s="30"/>
      <c r="B79" s="35"/>
      <c r="C79" s="60">
        <v>14</v>
      </c>
      <c r="D79" s="232" t="s">
        <v>1</v>
      </c>
      <c r="E79" s="337">
        <v>0</v>
      </c>
      <c r="F79" s="338" t="s">
        <v>1</v>
      </c>
      <c r="G79" s="339">
        <v>0</v>
      </c>
      <c r="H79" s="340" t="s">
        <v>1</v>
      </c>
      <c r="I79" s="341">
        <v>0</v>
      </c>
      <c r="J79" s="30"/>
      <c r="T79" s="30"/>
    </row>
    <row r="80" spans="1:20" s="2" customFormat="1" ht="20.149999999999999" customHeight="1" x14ac:dyDescent="0.3">
      <c r="A80" s="30"/>
      <c r="B80" s="35"/>
      <c r="C80" s="60">
        <v>15</v>
      </c>
      <c r="D80" s="232" t="s">
        <v>1</v>
      </c>
      <c r="E80" s="337">
        <v>0</v>
      </c>
      <c r="F80" s="338" t="s">
        <v>1</v>
      </c>
      <c r="G80" s="339">
        <v>0</v>
      </c>
      <c r="H80" s="340" t="s">
        <v>1</v>
      </c>
      <c r="I80" s="341">
        <v>0</v>
      </c>
      <c r="J80" s="30"/>
      <c r="T80" s="30"/>
    </row>
    <row r="81" spans="1:20" s="2" customFormat="1" ht="20.149999999999999" customHeight="1" x14ac:dyDescent="0.3">
      <c r="A81" s="30"/>
      <c r="B81" s="35"/>
      <c r="C81" s="60">
        <v>16</v>
      </c>
      <c r="D81" s="232" t="s">
        <v>1</v>
      </c>
      <c r="E81" s="337">
        <v>0</v>
      </c>
      <c r="F81" s="338" t="s">
        <v>1</v>
      </c>
      <c r="G81" s="339">
        <v>0</v>
      </c>
      <c r="H81" s="340" t="s">
        <v>1</v>
      </c>
      <c r="I81" s="341">
        <v>0</v>
      </c>
      <c r="J81" s="30"/>
      <c r="T81" s="30"/>
    </row>
    <row r="82" spans="1:20" s="2" customFormat="1" ht="20.149999999999999" customHeight="1" x14ac:dyDescent="0.3">
      <c r="A82" s="30"/>
      <c r="B82" s="35"/>
      <c r="C82" s="60">
        <v>17</v>
      </c>
      <c r="D82" s="232" t="s">
        <v>1</v>
      </c>
      <c r="E82" s="337">
        <v>0</v>
      </c>
      <c r="F82" s="338" t="s">
        <v>1</v>
      </c>
      <c r="G82" s="339">
        <v>0</v>
      </c>
      <c r="H82" s="340" t="s">
        <v>1</v>
      </c>
      <c r="I82" s="341">
        <v>0</v>
      </c>
      <c r="J82" s="30"/>
      <c r="T82" s="30"/>
    </row>
    <row r="83" spans="1:20" s="2" customFormat="1" ht="20.149999999999999" customHeight="1" x14ac:dyDescent="0.3">
      <c r="A83" s="30"/>
      <c r="B83" s="35"/>
      <c r="C83" s="60">
        <v>18</v>
      </c>
      <c r="D83" s="232" t="s">
        <v>1</v>
      </c>
      <c r="E83" s="337">
        <v>0</v>
      </c>
      <c r="F83" s="338" t="s">
        <v>1</v>
      </c>
      <c r="G83" s="339">
        <v>0</v>
      </c>
      <c r="H83" s="340" t="s">
        <v>1</v>
      </c>
      <c r="I83" s="341">
        <v>0</v>
      </c>
      <c r="J83" s="30"/>
      <c r="T83" s="30"/>
    </row>
    <row r="84" spans="1:20" s="2" customFormat="1" ht="20.149999999999999" customHeight="1" x14ac:dyDescent="0.3">
      <c r="A84" s="30"/>
      <c r="B84" s="35"/>
      <c r="C84" s="60">
        <v>19</v>
      </c>
      <c r="D84" s="232" t="s">
        <v>1</v>
      </c>
      <c r="E84" s="337">
        <v>0</v>
      </c>
      <c r="F84" s="338" t="s">
        <v>1</v>
      </c>
      <c r="G84" s="339">
        <v>0</v>
      </c>
      <c r="H84" s="340" t="s">
        <v>1</v>
      </c>
      <c r="I84" s="341">
        <v>0</v>
      </c>
      <c r="J84" s="30"/>
      <c r="T84" s="30"/>
    </row>
    <row r="85" spans="1:20" s="2" customFormat="1" ht="20.149999999999999" customHeight="1" thickBot="1" x14ac:dyDescent="0.35">
      <c r="A85" s="30"/>
      <c r="B85" s="35"/>
      <c r="C85" s="246">
        <v>20</v>
      </c>
      <c r="D85" s="457" t="s">
        <v>1</v>
      </c>
      <c r="E85" s="458">
        <v>0</v>
      </c>
      <c r="F85" s="459" t="s">
        <v>1</v>
      </c>
      <c r="G85" s="460">
        <v>0</v>
      </c>
      <c r="H85" s="461" t="s">
        <v>1</v>
      </c>
      <c r="I85" s="344">
        <v>0</v>
      </c>
      <c r="J85" s="30"/>
      <c r="T85" s="30"/>
    </row>
    <row r="86" spans="1:20" s="2" customFormat="1" ht="20.149999999999999" customHeight="1" thickTop="1" x14ac:dyDescent="0.25">
      <c r="A86" s="35"/>
      <c r="B86" s="35"/>
      <c r="C86" s="35"/>
      <c r="T86" s="30"/>
    </row>
    <row r="87" spans="1:20" s="2" customFormat="1" ht="20.149999999999999" customHeight="1" x14ac:dyDescent="0.25">
      <c r="B87" s="4"/>
      <c r="C87" s="125" t="s">
        <v>431</v>
      </c>
      <c r="D87" s="126" t="s">
        <v>406</v>
      </c>
      <c r="E87" s="127"/>
      <c r="F87" s="127"/>
      <c r="G87" s="30"/>
      <c r="H87" s="30"/>
      <c r="I87" s="30"/>
      <c r="J87" s="30"/>
      <c r="K87" s="30"/>
      <c r="T87" s="30"/>
    </row>
    <row r="88" spans="1:20" s="2" customFormat="1" ht="20.149999999999999" customHeight="1" x14ac:dyDescent="0.3">
      <c r="A88" s="35"/>
      <c r="B88" s="35"/>
      <c r="C88" s="35"/>
      <c r="D88" s="247" t="s">
        <v>16</v>
      </c>
      <c r="E88" s="110" t="s">
        <v>207</v>
      </c>
      <c r="F88" s="35"/>
      <c r="S88" s="30"/>
    </row>
    <row r="89" spans="1:20" s="2" customFormat="1" ht="20.149999999999999" customHeight="1" thickBot="1" x14ac:dyDescent="0.35">
      <c r="A89" s="35"/>
      <c r="B89" s="35"/>
      <c r="C89" s="36"/>
      <c r="D89" s="248"/>
      <c r="E89" s="245" t="s">
        <v>5</v>
      </c>
      <c r="F89" s="35"/>
      <c r="S89" s="30"/>
    </row>
    <row r="90" spans="1:20" s="4" customFormat="1" ht="20.149999999999999" customHeight="1" thickTop="1" x14ac:dyDescent="0.25">
      <c r="A90" s="35"/>
      <c r="B90" s="35"/>
      <c r="C90" s="35">
        <v>1</v>
      </c>
      <c r="D90" s="463" t="s">
        <v>1</v>
      </c>
      <c r="E90" s="336">
        <v>0</v>
      </c>
      <c r="F90" s="575" t="s">
        <v>422</v>
      </c>
      <c r="S90" s="35"/>
    </row>
    <row r="91" spans="1:20" s="4" customFormat="1" ht="20.149999999999999" customHeight="1" x14ac:dyDescent="0.25">
      <c r="A91" s="35"/>
      <c r="B91" s="35"/>
      <c r="C91" s="60">
        <v>2</v>
      </c>
      <c r="D91" s="343" t="s">
        <v>1</v>
      </c>
      <c r="E91" s="341">
        <v>0</v>
      </c>
      <c r="F91" s="35"/>
      <c r="S91" s="35"/>
    </row>
    <row r="92" spans="1:20" s="4" customFormat="1" ht="20.149999999999999" customHeight="1" x14ac:dyDescent="0.25">
      <c r="A92" s="35"/>
      <c r="B92" s="35"/>
      <c r="C92" s="60">
        <v>3</v>
      </c>
      <c r="D92" s="343" t="s">
        <v>1</v>
      </c>
      <c r="E92" s="341">
        <v>0</v>
      </c>
      <c r="F92" s="35"/>
      <c r="S92" s="35"/>
    </row>
    <row r="93" spans="1:20" s="4" customFormat="1" ht="20.149999999999999" customHeight="1" x14ac:dyDescent="0.25">
      <c r="A93" s="35"/>
      <c r="B93" s="35"/>
      <c r="C93" s="60">
        <v>4</v>
      </c>
      <c r="D93" s="343" t="s">
        <v>1</v>
      </c>
      <c r="E93" s="341">
        <v>0</v>
      </c>
      <c r="F93" s="35"/>
      <c r="S93" s="35"/>
    </row>
    <row r="94" spans="1:20" s="4" customFormat="1" ht="20.149999999999999" customHeight="1" x14ac:dyDescent="0.25">
      <c r="A94" s="35"/>
      <c r="B94" s="35"/>
      <c r="C94" s="60">
        <v>5</v>
      </c>
      <c r="D94" s="343" t="s">
        <v>1</v>
      </c>
      <c r="E94" s="341">
        <v>0</v>
      </c>
      <c r="F94" s="35"/>
      <c r="S94" s="35"/>
    </row>
    <row r="95" spans="1:20" s="4" customFormat="1" ht="20.149999999999999" customHeight="1" x14ac:dyDescent="0.25">
      <c r="A95" s="35"/>
      <c r="B95" s="35"/>
      <c r="C95" s="60">
        <v>6</v>
      </c>
      <c r="D95" s="343" t="s">
        <v>1</v>
      </c>
      <c r="E95" s="341">
        <v>0</v>
      </c>
      <c r="F95" s="35"/>
      <c r="S95" s="35"/>
    </row>
    <row r="96" spans="1:20" s="4" customFormat="1" ht="20.149999999999999" customHeight="1" x14ac:dyDescent="0.25">
      <c r="A96" s="35"/>
      <c r="B96" s="35"/>
      <c r="C96" s="60">
        <v>7</v>
      </c>
      <c r="D96" s="343" t="s">
        <v>1</v>
      </c>
      <c r="E96" s="341">
        <v>0</v>
      </c>
      <c r="F96" s="35"/>
      <c r="S96" s="35"/>
    </row>
    <row r="97" spans="1:24" s="4" customFormat="1" ht="20.149999999999999" customHeight="1" x14ac:dyDescent="0.25">
      <c r="A97" s="35"/>
      <c r="B97" s="35"/>
      <c r="C97" s="60">
        <v>8</v>
      </c>
      <c r="D97" s="343" t="s">
        <v>1</v>
      </c>
      <c r="E97" s="341">
        <v>0</v>
      </c>
      <c r="F97" s="35"/>
      <c r="S97" s="35"/>
    </row>
    <row r="98" spans="1:24" s="4" customFormat="1" ht="20.149999999999999" customHeight="1" x14ac:dyDescent="0.25">
      <c r="A98" s="35"/>
      <c r="B98" s="35"/>
      <c r="C98" s="60">
        <v>9</v>
      </c>
      <c r="D98" s="343" t="s">
        <v>1</v>
      </c>
      <c r="E98" s="341">
        <v>0</v>
      </c>
      <c r="F98" s="35"/>
      <c r="S98" s="35"/>
    </row>
    <row r="99" spans="1:24" s="4" customFormat="1" ht="20.149999999999999" customHeight="1" thickBot="1" x14ac:dyDescent="0.3">
      <c r="A99" s="35"/>
      <c r="B99" s="35"/>
      <c r="C99" s="36">
        <v>10</v>
      </c>
      <c r="D99" s="464" t="s">
        <v>1</v>
      </c>
      <c r="E99" s="462">
        <v>0</v>
      </c>
      <c r="F99" s="35"/>
      <c r="S99" s="35"/>
    </row>
    <row r="100" spans="1:24" s="2" customFormat="1" ht="20.149999999999999" customHeight="1" thickTop="1" x14ac:dyDescent="0.25">
      <c r="A100" s="35"/>
      <c r="B100" s="35"/>
      <c r="C100" s="35"/>
      <c r="G100" s="30"/>
      <c r="T100" s="30"/>
    </row>
    <row r="101" spans="1:24" s="4" customFormat="1" ht="20.149999999999999" customHeight="1" x14ac:dyDescent="0.25">
      <c r="B101" s="33">
        <v>1.2</v>
      </c>
      <c r="C101" s="33" t="s">
        <v>438</v>
      </c>
      <c r="E101" s="34"/>
      <c r="F101" s="34"/>
      <c r="G101" s="34"/>
      <c r="H101" s="34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</row>
    <row r="102" spans="1:24" s="4" customFormat="1" ht="20.149999999999999" customHeight="1" x14ac:dyDescent="0.25">
      <c r="C102" s="125" t="s">
        <v>96</v>
      </c>
      <c r="D102" s="126" t="s">
        <v>433</v>
      </c>
      <c r="E102" s="127"/>
      <c r="F102" s="127"/>
      <c r="G102" s="35"/>
      <c r="H102" s="35"/>
      <c r="I102" s="35"/>
      <c r="J102" s="35"/>
      <c r="K102" s="35"/>
      <c r="T102" s="35"/>
    </row>
    <row r="103" spans="1:24" s="2" customFormat="1" ht="20.149999999999999" customHeight="1" x14ac:dyDescent="0.25">
      <c r="A103" s="35"/>
      <c r="B103" s="35"/>
      <c r="C103" s="35"/>
      <c r="D103" s="249" t="s">
        <v>411</v>
      </c>
      <c r="E103" s="249"/>
      <c r="F103" s="249"/>
      <c r="G103" s="30"/>
      <c r="S103" s="30"/>
    </row>
    <row r="104" spans="1:24" s="2" customFormat="1" ht="20.149999999999999" customHeight="1" x14ac:dyDescent="0.25">
      <c r="A104" s="35"/>
      <c r="B104" s="35"/>
      <c r="C104" s="35"/>
      <c r="D104" s="110" t="s">
        <v>16</v>
      </c>
      <c r="E104" s="90" t="s">
        <v>281</v>
      </c>
      <c r="F104" s="250" t="s">
        <v>27</v>
      </c>
      <c r="S104" s="30"/>
    </row>
    <row r="105" spans="1:24" s="4" customFormat="1" ht="20.149999999999999" customHeight="1" thickBot="1" x14ac:dyDescent="0.3">
      <c r="A105" s="35"/>
      <c r="B105" s="35"/>
      <c r="C105" s="36"/>
      <c r="D105" s="245"/>
      <c r="E105" s="94" t="s">
        <v>5</v>
      </c>
      <c r="F105" s="251" t="s">
        <v>225</v>
      </c>
      <c r="S105" s="35"/>
    </row>
    <row r="106" spans="1:24" s="4" customFormat="1" ht="20.149999999999999" customHeight="1" thickTop="1" x14ac:dyDescent="0.25">
      <c r="A106" s="35"/>
      <c r="B106" s="35"/>
      <c r="C106" s="35">
        <v>1</v>
      </c>
      <c r="D106" s="467" t="s">
        <v>1</v>
      </c>
      <c r="E106" s="345" t="s">
        <v>1</v>
      </c>
      <c r="F106" s="346">
        <v>0</v>
      </c>
      <c r="G106" s="575" t="s">
        <v>420</v>
      </c>
      <c r="S106" s="35"/>
    </row>
    <row r="107" spans="1:24" s="4" customFormat="1" ht="20.149999999999999" customHeight="1" x14ac:dyDescent="0.25">
      <c r="A107" s="35"/>
      <c r="B107" s="35"/>
      <c r="C107" s="60">
        <v>2</v>
      </c>
      <c r="D107" s="232" t="s">
        <v>1</v>
      </c>
      <c r="E107" s="347" t="s">
        <v>1</v>
      </c>
      <c r="F107" s="348">
        <v>0</v>
      </c>
      <c r="S107" s="35"/>
    </row>
    <row r="108" spans="1:24" s="4" customFormat="1" ht="20.149999999999999" customHeight="1" x14ac:dyDescent="0.25">
      <c r="A108" s="35"/>
      <c r="B108" s="35"/>
      <c r="C108" s="60">
        <v>3</v>
      </c>
      <c r="D108" s="232" t="s">
        <v>1</v>
      </c>
      <c r="E108" s="347" t="s">
        <v>1</v>
      </c>
      <c r="F108" s="348">
        <v>0</v>
      </c>
      <c r="S108" s="35"/>
    </row>
    <row r="109" spans="1:24" s="4" customFormat="1" ht="20.149999999999999" customHeight="1" x14ac:dyDescent="0.25">
      <c r="A109" s="35"/>
      <c r="B109" s="35"/>
      <c r="C109" s="60">
        <v>4</v>
      </c>
      <c r="D109" s="232" t="s">
        <v>1</v>
      </c>
      <c r="E109" s="347" t="s">
        <v>1</v>
      </c>
      <c r="F109" s="348">
        <v>0</v>
      </c>
      <c r="S109" s="35"/>
    </row>
    <row r="110" spans="1:24" s="4" customFormat="1" ht="20.149999999999999" customHeight="1" x14ac:dyDescent="0.25">
      <c r="A110" s="35"/>
      <c r="B110" s="35"/>
      <c r="C110" s="60">
        <v>5</v>
      </c>
      <c r="D110" s="232" t="s">
        <v>1</v>
      </c>
      <c r="E110" s="347" t="s">
        <v>1</v>
      </c>
      <c r="F110" s="348">
        <v>0</v>
      </c>
      <c r="S110" s="35"/>
    </row>
    <row r="111" spans="1:24" s="4" customFormat="1" ht="20.149999999999999" customHeight="1" x14ac:dyDescent="0.25">
      <c r="A111" s="35"/>
      <c r="B111" s="35"/>
      <c r="C111" s="60">
        <v>6</v>
      </c>
      <c r="D111" s="232" t="s">
        <v>1</v>
      </c>
      <c r="E111" s="347" t="s">
        <v>1</v>
      </c>
      <c r="F111" s="348">
        <v>0</v>
      </c>
      <c r="S111" s="35"/>
    </row>
    <row r="112" spans="1:24" s="4" customFormat="1" ht="20.149999999999999" customHeight="1" x14ac:dyDescent="0.25">
      <c r="A112" s="35"/>
      <c r="B112" s="35"/>
      <c r="C112" s="60">
        <v>7</v>
      </c>
      <c r="D112" s="232" t="s">
        <v>1</v>
      </c>
      <c r="E112" s="347" t="s">
        <v>1</v>
      </c>
      <c r="F112" s="348">
        <v>0</v>
      </c>
      <c r="S112" s="35"/>
    </row>
    <row r="113" spans="1:20" s="4" customFormat="1" ht="20.149999999999999" customHeight="1" x14ac:dyDescent="0.25">
      <c r="A113" s="35"/>
      <c r="B113" s="35"/>
      <c r="C113" s="60">
        <v>8</v>
      </c>
      <c r="D113" s="232" t="s">
        <v>1</v>
      </c>
      <c r="E113" s="347" t="s">
        <v>1</v>
      </c>
      <c r="F113" s="348">
        <v>0</v>
      </c>
      <c r="G113" s="35"/>
      <c r="S113" s="35"/>
    </row>
    <row r="114" spans="1:20" s="4" customFormat="1" ht="20.149999999999999" customHeight="1" x14ac:dyDescent="0.25">
      <c r="A114" s="35"/>
      <c r="B114" s="35"/>
      <c r="C114" s="60">
        <v>9</v>
      </c>
      <c r="D114" s="232" t="s">
        <v>1</v>
      </c>
      <c r="E114" s="347" t="s">
        <v>1</v>
      </c>
      <c r="F114" s="348">
        <v>0</v>
      </c>
      <c r="G114" s="35"/>
      <c r="S114" s="35"/>
    </row>
    <row r="115" spans="1:20" s="4" customFormat="1" ht="20.149999999999999" customHeight="1" x14ac:dyDescent="0.25">
      <c r="A115" s="35"/>
      <c r="B115" s="35"/>
      <c r="C115" s="60">
        <v>10</v>
      </c>
      <c r="D115" s="232" t="s">
        <v>1</v>
      </c>
      <c r="E115" s="347" t="s">
        <v>1</v>
      </c>
      <c r="F115" s="348">
        <v>0</v>
      </c>
      <c r="G115" s="35"/>
      <c r="S115" s="35"/>
    </row>
    <row r="116" spans="1:20" s="4" customFormat="1" ht="20.149999999999999" customHeight="1" x14ac:dyDescent="0.25">
      <c r="A116" s="35"/>
      <c r="B116" s="35"/>
      <c r="C116" s="60">
        <v>11</v>
      </c>
      <c r="D116" s="232" t="s">
        <v>1</v>
      </c>
      <c r="E116" s="347" t="s">
        <v>1</v>
      </c>
      <c r="F116" s="348">
        <v>0</v>
      </c>
      <c r="G116" s="35"/>
      <c r="S116" s="35"/>
    </row>
    <row r="117" spans="1:20" s="4" customFormat="1" ht="20.149999999999999" customHeight="1" x14ac:dyDescent="0.25">
      <c r="A117" s="35"/>
      <c r="B117" s="35"/>
      <c r="C117" s="60">
        <v>12</v>
      </c>
      <c r="D117" s="232" t="s">
        <v>1</v>
      </c>
      <c r="E117" s="347" t="s">
        <v>1</v>
      </c>
      <c r="F117" s="348">
        <v>0</v>
      </c>
      <c r="G117" s="35"/>
      <c r="S117" s="35"/>
    </row>
    <row r="118" spans="1:20" s="4" customFormat="1" ht="20.149999999999999" customHeight="1" x14ac:dyDescent="0.25">
      <c r="A118" s="35"/>
      <c r="B118" s="35"/>
      <c r="C118" s="60">
        <v>13</v>
      </c>
      <c r="D118" s="232" t="s">
        <v>1</v>
      </c>
      <c r="E118" s="347" t="s">
        <v>1</v>
      </c>
      <c r="F118" s="348">
        <v>0</v>
      </c>
      <c r="G118" s="35"/>
      <c r="S118" s="35"/>
    </row>
    <row r="119" spans="1:20" s="4" customFormat="1" ht="20.149999999999999" customHeight="1" x14ac:dyDescent="0.25">
      <c r="A119" s="35"/>
      <c r="B119" s="35"/>
      <c r="C119" s="60">
        <v>14</v>
      </c>
      <c r="D119" s="232" t="s">
        <v>1</v>
      </c>
      <c r="E119" s="347" t="s">
        <v>1</v>
      </c>
      <c r="F119" s="348">
        <v>0</v>
      </c>
      <c r="G119" s="35"/>
      <c r="S119" s="35"/>
    </row>
    <row r="120" spans="1:20" s="4" customFormat="1" ht="20.149999999999999" customHeight="1" x14ac:dyDescent="0.25">
      <c r="A120" s="35"/>
      <c r="B120" s="35"/>
      <c r="C120" s="60">
        <v>15</v>
      </c>
      <c r="D120" s="232" t="s">
        <v>1</v>
      </c>
      <c r="E120" s="347" t="s">
        <v>1</v>
      </c>
      <c r="F120" s="348">
        <v>0</v>
      </c>
      <c r="G120" s="35"/>
      <c r="S120" s="35"/>
    </row>
    <row r="121" spans="1:20" s="4" customFormat="1" ht="20.149999999999999" customHeight="1" x14ac:dyDescent="0.25">
      <c r="A121" s="35"/>
      <c r="B121" s="35"/>
      <c r="C121" s="60">
        <v>16</v>
      </c>
      <c r="D121" s="232" t="s">
        <v>1</v>
      </c>
      <c r="E121" s="347" t="s">
        <v>1</v>
      </c>
      <c r="F121" s="348">
        <v>0</v>
      </c>
      <c r="G121" s="35"/>
      <c r="S121" s="35"/>
    </row>
    <row r="122" spans="1:20" s="4" customFormat="1" ht="20.149999999999999" customHeight="1" x14ac:dyDescent="0.25">
      <c r="A122" s="35"/>
      <c r="B122" s="35"/>
      <c r="C122" s="60">
        <v>17</v>
      </c>
      <c r="D122" s="232" t="s">
        <v>1</v>
      </c>
      <c r="E122" s="347" t="s">
        <v>1</v>
      </c>
      <c r="F122" s="348">
        <v>0</v>
      </c>
      <c r="G122" s="35"/>
      <c r="S122" s="35"/>
    </row>
    <row r="123" spans="1:20" s="4" customFormat="1" ht="20.149999999999999" customHeight="1" x14ac:dyDescent="0.25">
      <c r="A123" s="35"/>
      <c r="B123" s="35"/>
      <c r="C123" s="60">
        <v>18</v>
      </c>
      <c r="D123" s="232" t="s">
        <v>1</v>
      </c>
      <c r="E123" s="347" t="s">
        <v>1</v>
      </c>
      <c r="F123" s="348">
        <v>0</v>
      </c>
      <c r="G123" s="35"/>
      <c r="S123" s="35"/>
    </row>
    <row r="124" spans="1:20" s="4" customFormat="1" ht="20.149999999999999" customHeight="1" x14ac:dyDescent="0.25">
      <c r="A124" s="35"/>
      <c r="B124" s="35"/>
      <c r="C124" s="60">
        <v>19</v>
      </c>
      <c r="D124" s="232" t="s">
        <v>1</v>
      </c>
      <c r="E124" s="347" t="s">
        <v>1</v>
      </c>
      <c r="F124" s="348">
        <v>0</v>
      </c>
      <c r="G124" s="35"/>
      <c r="S124" s="35"/>
    </row>
    <row r="125" spans="1:20" s="4" customFormat="1" ht="20.149999999999999" customHeight="1" thickBot="1" x14ac:dyDescent="0.3">
      <c r="A125" s="35"/>
      <c r="B125" s="35"/>
      <c r="C125" s="36">
        <v>20</v>
      </c>
      <c r="D125" s="468" t="s">
        <v>1</v>
      </c>
      <c r="E125" s="465" t="s">
        <v>1</v>
      </c>
      <c r="F125" s="466">
        <v>0</v>
      </c>
      <c r="G125" s="35"/>
      <c r="S125" s="35"/>
    </row>
    <row r="126" spans="1:20" s="2" customFormat="1" ht="20.149999999999999" customHeight="1" thickTop="1" x14ac:dyDescent="0.25">
      <c r="A126" s="35"/>
      <c r="B126" s="35"/>
      <c r="C126" s="35"/>
      <c r="G126" s="30"/>
      <c r="H126" s="30"/>
      <c r="I126" s="30"/>
      <c r="J126" s="30"/>
      <c r="K126" s="30"/>
      <c r="T126" s="30"/>
    </row>
    <row r="127" spans="1:20" s="2" customFormat="1" ht="20.149999999999999" customHeight="1" x14ac:dyDescent="0.25">
      <c r="B127" s="4"/>
      <c r="C127" s="125" t="s">
        <v>103</v>
      </c>
      <c r="D127" s="126" t="s">
        <v>434</v>
      </c>
      <c r="E127" s="85"/>
      <c r="F127" s="85"/>
      <c r="G127" s="35"/>
      <c r="H127" s="35"/>
      <c r="I127" s="30"/>
      <c r="J127" s="30"/>
      <c r="K127" s="30"/>
      <c r="T127" s="30"/>
    </row>
    <row r="128" spans="1:20" s="2" customFormat="1" ht="20.149999999999999" customHeight="1" x14ac:dyDescent="0.25">
      <c r="A128" s="35"/>
      <c r="B128" s="35"/>
      <c r="C128" s="35"/>
      <c r="D128" s="252" t="s">
        <v>432</v>
      </c>
      <c r="E128" s="249"/>
      <c r="F128" s="249"/>
      <c r="G128" s="30"/>
      <c r="H128" s="30"/>
      <c r="I128" s="30"/>
      <c r="J128" s="30"/>
      <c r="S128" s="30"/>
    </row>
    <row r="129" spans="1:20" s="2" customFormat="1" ht="20.149999999999999" customHeight="1" x14ac:dyDescent="0.25">
      <c r="A129" s="35"/>
      <c r="B129" s="35"/>
      <c r="C129" s="35"/>
      <c r="D129" s="253" t="s">
        <v>412</v>
      </c>
      <c r="E129" s="88" t="s">
        <v>281</v>
      </c>
      <c r="F129" s="250" t="s">
        <v>27</v>
      </c>
      <c r="G129" s="30"/>
      <c r="S129" s="30"/>
    </row>
    <row r="130" spans="1:20" s="2" customFormat="1" ht="20.149999999999999" customHeight="1" thickBot="1" x14ac:dyDescent="0.3">
      <c r="A130" s="35"/>
      <c r="B130" s="35"/>
      <c r="C130" s="36"/>
      <c r="D130" s="245"/>
      <c r="E130" s="94" t="s">
        <v>5</v>
      </c>
      <c r="F130" s="251" t="s">
        <v>225</v>
      </c>
      <c r="G130" s="35"/>
      <c r="S130" s="30"/>
    </row>
    <row r="131" spans="1:20" s="2" customFormat="1" ht="20.149999999999999" customHeight="1" thickTop="1" x14ac:dyDescent="0.25">
      <c r="A131" s="30"/>
      <c r="B131" s="35"/>
      <c r="C131" s="35">
        <v>1</v>
      </c>
      <c r="D131" s="467" t="s">
        <v>1</v>
      </c>
      <c r="E131" s="469" t="s">
        <v>1</v>
      </c>
      <c r="F131" s="470">
        <v>0</v>
      </c>
      <c r="G131" s="575" t="s">
        <v>423</v>
      </c>
      <c r="S131" s="30"/>
    </row>
    <row r="132" spans="1:20" s="2" customFormat="1" ht="20.149999999999999" customHeight="1" x14ac:dyDescent="0.25">
      <c r="A132" s="30"/>
      <c r="B132" s="35"/>
      <c r="C132" s="60">
        <v>2</v>
      </c>
      <c r="D132" s="232" t="s">
        <v>1</v>
      </c>
      <c r="E132" s="347" t="s">
        <v>1</v>
      </c>
      <c r="F132" s="350">
        <v>0</v>
      </c>
      <c r="G132" s="35"/>
      <c r="S132" s="30"/>
    </row>
    <row r="133" spans="1:20" s="2" customFormat="1" ht="20.149999999999999" customHeight="1" x14ac:dyDescent="0.25">
      <c r="A133" s="30"/>
      <c r="B133" s="35"/>
      <c r="C133" s="60">
        <v>3</v>
      </c>
      <c r="D133" s="232" t="s">
        <v>1</v>
      </c>
      <c r="E133" s="347" t="s">
        <v>1</v>
      </c>
      <c r="F133" s="350">
        <v>0</v>
      </c>
      <c r="G133" s="35"/>
      <c r="S133" s="30"/>
    </row>
    <row r="134" spans="1:20" s="2" customFormat="1" ht="20.149999999999999" customHeight="1" x14ac:dyDescent="0.25">
      <c r="A134" s="30"/>
      <c r="B134" s="35"/>
      <c r="C134" s="60">
        <v>4</v>
      </c>
      <c r="D134" s="232" t="s">
        <v>1</v>
      </c>
      <c r="E134" s="347" t="s">
        <v>1</v>
      </c>
      <c r="F134" s="350">
        <v>0</v>
      </c>
      <c r="G134" s="35"/>
      <c r="S134" s="30"/>
    </row>
    <row r="135" spans="1:20" s="2" customFormat="1" ht="20.149999999999999" customHeight="1" thickBot="1" x14ac:dyDescent="0.3">
      <c r="A135" s="30"/>
      <c r="B135" s="35"/>
      <c r="C135" s="246">
        <v>5</v>
      </c>
      <c r="D135" s="468" t="s">
        <v>1</v>
      </c>
      <c r="E135" s="465" t="s">
        <v>1</v>
      </c>
      <c r="F135" s="471">
        <v>0</v>
      </c>
      <c r="G135" s="35"/>
      <c r="S135" s="30"/>
    </row>
    <row r="136" spans="1:20" s="2" customFormat="1" ht="20.149999999999999" customHeight="1" thickTop="1" x14ac:dyDescent="0.25">
      <c r="A136" s="35"/>
      <c r="B136" s="35"/>
      <c r="C136" s="35"/>
      <c r="D136" s="4"/>
      <c r="E136" s="4"/>
      <c r="F136" s="4"/>
      <c r="G136" s="4"/>
      <c r="H136" s="35"/>
      <c r="K136" s="30"/>
      <c r="T136" s="30"/>
    </row>
    <row r="137" spans="1:20" s="2" customFormat="1" ht="20.149999999999999" customHeight="1" x14ac:dyDescent="0.25">
      <c r="B137" s="4"/>
      <c r="C137" s="125" t="s">
        <v>122</v>
      </c>
      <c r="D137" s="126" t="s">
        <v>29</v>
      </c>
      <c r="E137" s="85"/>
      <c r="F137" s="85"/>
      <c r="G137" s="85"/>
      <c r="H137" s="85"/>
      <c r="I137" s="128"/>
      <c r="J137" s="128"/>
      <c r="K137" s="30"/>
      <c r="L137" s="30"/>
      <c r="T137" s="30"/>
    </row>
    <row r="138" spans="1:20" s="2" customFormat="1" ht="20.149999999999999" customHeight="1" x14ac:dyDescent="0.25">
      <c r="A138" s="113"/>
      <c r="B138" s="113"/>
      <c r="C138" s="113"/>
      <c r="D138" s="254" t="s">
        <v>226</v>
      </c>
      <c r="E138" s="255" t="s">
        <v>135</v>
      </c>
      <c r="F138" s="106"/>
      <c r="G138" s="255" t="s">
        <v>136</v>
      </c>
      <c r="H138" s="106"/>
      <c r="I138" s="596" t="s">
        <v>436</v>
      </c>
      <c r="J138" s="597"/>
      <c r="K138" s="30"/>
      <c r="S138" s="30"/>
    </row>
    <row r="139" spans="1:20" s="2" customFormat="1" ht="20.149999999999999" customHeight="1" x14ac:dyDescent="0.25">
      <c r="A139" s="113"/>
      <c r="B139" s="113"/>
      <c r="C139" s="113"/>
      <c r="D139" s="256"/>
      <c r="E139" s="97" t="s">
        <v>27</v>
      </c>
      <c r="F139" s="257" t="s">
        <v>435</v>
      </c>
      <c r="G139" s="97" t="s">
        <v>27</v>
      </c>
      <c r="H139" s="257" t="s">
        <v>435</v>
      </c>
      <c r="I139" s="97" t="s">
        <v>27</v>
      </c>
      <c r="J139" s="3" t="s">
        <v>16</v>
      </c>
      <c r="K139" s="30"/>
      <c r="S139" s="30"/>
    </row>
    <row r="140" spans="1:20" s="2" customFormat="1" ht="20.149999999999999" customHeight="1" thickBot="1" x14ac:dyDescent="0.3">
      <c r="A140" s="35"/>
      <c r="B140" s="35"/>
      <c r="C140" s="36"/>
      <c r="D140" s="242"/>
      <c r="E140" s="93" t="s">
        <v>225</v>
      </c>
      <c r="F140" s="244" t="s">
        <v>5</v>
      </c>
      <c r="G140" s="93" t="s">
        <v>225</v>
      </c>
      <c r="H140" s="244" t="s">
        <v>5</v>
      </c>
      <c r="I140" s="93" t="s">
        <v>225</v>
      </c>
      <c r="J140" s="251" t="s">
        <v>0</v>
      </c>
      <c r="K140" s="30"/>
      <c r="S140" s="30"/>
    </row>
    <row r="141" spans="1:20" s="4" customFormat="1" ht="20.149999999999999" customHeight="1" thickTop="1" x14ac:dyDescent="0.25">
      <c r="A141" s="35"/>
      <c r="B141" s="35"/>
      <c r="C141" s="35">
        <v>1</v>
      </c>
      <c r="D141" s="467" t="s">
        <v>1</v>
      </c>
      <c r="E141" s="472">
        <v>0</v>
      </c>
      <c r="F141" s="472">
        <v>0</v>
      </c>
      <c r="G141" s="472">
        <v>0</v>
      </c>
      <c r="H141" s="472">
        <v>0</v>
      </c>
      <c r="I141" s="472">
        <v>0</v>
      </c>
      <c r="J141" s="473" t="s">
        <v>1</v>
      </c>
      <c r="K141" s="575" t="s">
        <v>469</v>
      </c>
      <c r="O141" s="258"/>
      <c r="P141" s="258"/>
      <c r="Q141" s="258"/>
      <c r="R141" s="3"/>
      <c r="S141" s="259"/>
    </row>
    <row r="142" spans="1:20" s="4" customFormat="1" ht="20.149999999999999" customHeight="1" x14ac:dyDescent="0.25">
      <c r="A142" s="35"/>
      <c r="B142" s="35"/>
      <c r="C142" s="60">
        <v>2</v>
      </c>
      <c r="D142" s="232" t="s">
        <v>1</v>
      </c>
      <c r="E142" s="322">
        <v>0</v>
      </c>
      <c r="F142" s="322">
        <v>0</v>
      </c>
      <c r="G142" s="322">
        <v>0</v>
      </c>
      <c r="H142" s="322">
        <v>0</v>
      </c>
      <c r="I142" s="322">
        <v>0</v>
      </c>
      <c r="J142" s="352" t="s">
        <v>1</v>
      </c>
      <c r="K142" s="35"/>
      <c r="O142" s="258"/>
      <c r="P142" s="258"/>
      <c r="Q142" s="258"/>
      <c r="R142" s="3"/>
      <c r="S142" s="259"/>
    </row>
    <row r="143" spans="1:20" s="4" customFormat="1" ht="20.149999999999999" customHeight="1" x14ac:dyDescent="0.25">
      <c r="A143" s="35"/>
      <c r="B143" s="35"/>
      <c r="C143" s="60">
        <v>3</v>
      </c>
      <c r="D143" s="232" t="s">
        <v>1</v>
      </c>
      <c r="E143" s="322">
        <v>0</v>
      </c>
      <c r="F143" s="322">
        <v>0</v>
      </c>
      <c r="G143" s="322">
        <v>0</v>
      </c>
      <c r="H143" s="322">
        <v>0</v>
      </c>
      <c r="I143" s="322">
        <v>0</v>
      </c>
      <c r="J143" s="352" t="s">
        <v>1</v>
      </c>
      <c r="K143" s="35"/>
      <c r="O143" s="258"/>
      <c r="P143" s="258"/>
      <c r="Q143" s="258"/>
      <c r="R143" s="3"/>
      <c r="S143" s="259"/>
    </row>
    <row r="144" spans="1:20" s="4" customFormat="1" ht="20.149999999999999" customHeight="1" x14ac:dyDescent="0.25">
      <c r="A144" s="35"/>
      <c r="B144" s="35"/>
      <c r="C144" s="60">
        <v>4</v>
      </c>
      <c r="D144" s="232" t="s">
        <v>1</v>
      </c>
      <c r="E144" s="322">
        <v>0</v>
      </c>
      <c r="F144" s="322">
        <v>0</v>
      </c>
      <c r="G144" s="322">
        <v>0</v>
      </c>
      <c r="H144" s="322">
        <v>0</v>
      </c>
      <c r="I144" s="322">
        <v>0</v>
      </c>
      <c r="J144" s="352" t="s">
        <v>1</v>
      </c>
      <c r="K144" s="35"/>
      <c r="O144" s="258"/>
      <c r="P144" s="258"/>
      <c r="Q144" s="258"/>
      <c r="R144" s="3"/>
      <c r="S144" s="259"/>
    </row>
    <row r="145" spans="1:24" s="4" customFormat="1" ht="20.149999999999999" customHeight="1" x14ac:dyDescent="0.25">
      <c r="A145" s="35"/>
      <c r="B145" s="35"/>
      <c r="C145" s="60">
        <v>5</v>
      </c>
      <c r="D145" s="232" t="s">
        <v>1</v>
      </c>
      <c r="E145" s="322">
        <v>0</v>
      </c>
      <c r="F145" s="322">
        <v>0</v>
      </c>
      <c r="G145" s="322">
        <v>0</v>
      </c>
      <c r="H145" s="322">
        <v>0</v>
      </c>
      <c r="I145" s="322">
        <v>0</v>
      </c>
      <c r="J145" s="352" t="s">
        <v>1</v>
      </c>
      <c r="K145" s="35"/>
      <c r="O145" s="258"/>
      <c r="P145" s="258"/>
      <c r="Q145" s="258"/>
      <c r="R145" s="3"/>
      <c r="S145" s="259"/>
    </row>
    <row r="146" spans="1:24" s="4" customFormat="1" ht="20.149999999999999" customHeight="1" x14ac:dyDescent="0.25">
      <c r="A146" s="35"/>
      <c r="B146" s="35"/>
      <c r="C146" s="60">
        <v>6</v>
      </c>
      <c r="D146" s="232" t="s">
        <v>1</v>
      </c>
      <c r="E146" s="322">
        <v>0</v>
      </c>
      <c r="F146" s="322">
        <v>0</v>
      </c>
      <c r="G146" s="322">
        <v>0</v>
      </c>
      <c r="H146" s="322">
        <v>0</v>
      </c>
      <c r="I146" s="322">
        <v>0</v>
      </c>
      <c r="J146" s="352" t="s">
        <v>1</v>
      </c>
      <c r="K146" s="35"/>
      <c r="O146" s="258"/>
      <c r="P146" s="258"/>
      <c r="Q146" s="258"/>
      <c r="R146" s="3"/>
      <c r="S146" s="259"/>
    </row>
    <row r="147" spans="1:24" s="4" customFormat="1" ht="20.149999999999999" customHeight="1" x14ac:dyDescent="0.25">
      <c r="A147" s="35"/>
      <c r="B147" s="35"/>
      <c r="C147" s="60">
        <v>7</v>
      </c>
      <c r="D147" s="232" t="s">
        <v>1</v>
      </c>
      <c r="E147" s="322">
        <v>0</v>
      </c>
      <c r="F147" s="322">
        <v>0</v>
      </c>
      <c r="G147" s="322">
        <v>0</v>
      </c>
      <c r="H147" s="322">
        <v>0</v>
      </c>
      <c r="I147" s="322">
        <v>0</v>
      </c>
      <c r="J147" s="352" t="s">
        <v>1</v>
      </c>
      <c r="K147" s="35"/>
      <c r="O147" s="258"/>
      <c r="P147" s="258"/>
      <c r="Q147" s="258"/>
      <c r="R147" s="3"/>
      <c r="S147" s="259"/>
    </row>
    <row r="148" spans="1:24" s="4" customFormat="1" ht="20.149999999999999" customHeight="1" x14ac:dyDescent="0.25">
      <c r="A148" s="35"/>
      <c r="B148" s="35"/>
      <c r="C148" s="60">
        <v>8</v>
      </c>
      <c r="D148" s="232" t="s">
        <v>1</v>
      </c>
      <c r="E148" s="322">
        <v>0</v>
      </c>
      <c r="F148" s="322">
        <v>0</v>
      </c>
      <c r="G148" s="322">
        <v>0</v>
      </c>
      <c r="H148" s="322">
        <v>0</v>
      </c>
      <c r="I148" s="322">
        <v>0</v>
      </c>
      <c r="J148" s="352" t="s">
        <v>1</v>
      </c>
      <c r="K148" s="35"/>
      <c r="O148" s="258"/>
      <c r="P148" s="258"/>
      <c r="Q148" s="258"/>
      <c r="R148" s="3"/>
      <c r="S148" s="259"/>
    </row>
    <row r="149" spans="1:24" s="4" customFormat="1" ht="20.149999999999999" customHeight="1" x14ac:dyDescent="0.25">
      <c r="A149" s="35"/>
      <c r="B149" s="35"/>
      <c r="C149" s="60">
        <v>9</v>
      </c>
      <c r="D149" s="232" t="s">
        <v>1</v>
      </c>
      <c r="E149" s="322">
        <v>0</v>
      </c>
      <c r="F149" s="322">
        <v>0</v>
      </c>
      <c r="G149" s="322">
        <v>0</v>
      </c>
      <c r="H149" s="322">
        <v>0</v>
      </c>
      <c r="I149" s="322">
        <v>0</v>
      </c>
      <c r="J149" s="352" t="s">
        <v>1</v>
      </c>
      <c r="K149" s="35"/>
      <c r="O149" s="258"/>
      <c r="P149" s="258"/>
      <c r="Q149" s="258"/>
      <c r="R149" s="3"/>
      <c r="S149" s="259"/>
    </row>
    <row r="150" spans="1:24" s="2" customFormat="1" ht="20.149999999999999" customHeight="1" thickBot="1" x14ac:dyDescent="0.3">
      <c r="A150" s="30"/>
      <c r="B150" s="35"/>
      <c r="C150" s="246">
        <v>10</v>
      </c>
      <c r="D150" s="468" t="s">
        <v>1</v>
      </c>
      <c r="E150" s="474">
        <v>0</v>
      </c>
      <c r="F150" s="474">
        <v>0</v>
      </c>
      <c r="G150" s="474">
        <v>0</v>
      </c>
      <c r="H150" s="474">
        <v>0</v>
      </c>
      <c r="I150" s="474">
        <v>0</v>
      </c>
      <c r="J150" s="475" t="s">
        <v>1</v>
      </c>
      <c r="K150" s="30"/>
      <c r="S150" s="30"/>
    </row>
    <row r="151" spans="1:24" s="2" customFormat="1" ht="20.149999999999999" customHeight="1" thickTop="1" x14ac:dyDescent="0.25">
      <c r="A151" s="35"/>
      <c r="B151" s="35"/>
      <c r="C151" s="35"/>
      <c r="L151" s="30"/>
      <c r="T151" s="30"/>
    </row>
    <row r="152" spans="1:24" s="4" customFormat="1" ht="20.149999999999999" customHeight="1" x14ac:dyDescent="0.25">
      <c r="B152" s="33">
        <v>1.3</v>
      </c>
      <c r="C152" s="33" t="s">
        <v>437</v>
      </c>
      <c r="E152" s="34"/>
      <c r="F152" s="34"/>
      <c r="G152" s="34"/>
      <c r="H152" s="34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</row>
    <row r="153" spans="1:24" s="2" customFormat="1" ht="20.149999999999999" customHeight="1" x14ac:dyDescent="0.25">
      <c r="B153" s="113"/>
      <c r="C153" s="125" t="s">
        <v>157</v>
      </c>
      <c r="D153" s="126" t="s">
        <v>482</v>
      </c>
      <c r="E153" s="85"/>
      <c r="F153" s="35"/>
      <c r="G153" s="35"/>
      <c r="H153" s="35"/>
      <c r="I153" s="30"/>
      <c r="J153" s="30"/>
      <c r="K153" s="30"/>
      <c r="L153" s="30"/>
      <c r="T153" s="30"/>
    </row>
    <row r="154" spans="1:24" s="4" customFormat="1" ht="20.149999999999999" customHeight="1" x14ac:dyDescent="0.25">
      <c r="A154" s="35"/>
      <c r="B154" s="35"/>
      <c r="C154" s="35"/>
      <c r="D154" s="86" t="s">
        <v>439</v>
      </c>
      <c r="E154" s="86"/>
      <c r="F154" s="35"/>
      <c r="G154" s="35"/>
      <c r="H154" s="35"/>
      <c r="I154" s="35"/>
      <c r="J154" s="35"/>
      <c r="O154" s="258"/>
      <c r="P154" s="258"/>
      <c r="Q154" s="258"/>
      <c r="R154" s="3"/>
      <c r="S154" s="259"/>
    </row>
    <row r="155" spans="1:24" s="4" customFormat="1" ht="20.149999999999999" customHeight="1" x14ac:dyDescent="0.25">
      <c r="A155" s="35"/>
      <c r="B155" s="35"/>
      <c r="C155" s="35"/>
      <c r="D155" s="260" t="s">
        <v>226</v>
      </c>
      <c r="E155" s="3" t="s">
        <v>440</v>
      </c>
      <c r="F155" s="35"/>
      <c r="G155" s="35"/>
      <c r="H155" s="35"/>
      <c r="I155" s="35"/>
      <c r="J155" s="35"/>
      <c r="O155" s="258"/>
      <c r="P155" s="258"/>
      <c r="Q155" s="258"/>
      <c r="R155" s="3"/>
      <c r="S155" s="259"/>
    </row>
    <row r="156" spans="1:24" s="4" customFormat="1" ht="20.149999999999999" customHeight="1" thickBot="1" x14ac:dyDescent="0.3">
      <c r="A156" s="35"/>
      <c r="B156" s="35"/>
      <c r="C156" s="36"/>
      <c r="D156" s="261"/>
      <c r="E156" s="251" t="s">
        <v>5</v>
      </c>
      <c r="F156" s="35"/>
      <c r="G156" s="35"/>
      <c r="H156" s="35"/>
      <c r="I156" s="35"/>
      <c r="J156" s="35"/>
      <c r="O156" s="258"/>
      <c r="P156" s="258"/>
      <c r="Q156" s="258"/>
      <c r="R156" s="3"/>
      <c r="S156" s="259"/>
    </row>
    <row r="157" spans="1:24" s="4" customFormat="1" ht="20.149999999999999" customHeight="1" thickTop="1" x14ac:dyDescent="0.25">
      <c r="A157" s="35"/>
      <c r="B157" s="35"/>
      <c r="C157" s="35">
        <v>1</v>
      </c>
      <c r="D157" s="467" t="s">
        <v>1</v>
      </c>
      <c r="E157" s="470">
        <v>0</v>
      </c>
      <c r="F157" s="575" t="s">
        <v>470</v>
      </c>
      <c r="G157" s="35"/>
      <c r="H157" s="35"/>
      <c r="J157" s="35"/>
      <c r="O157" s="258"/>
      <c r="P157" s="258"/>
      <c r="Q157" s="258"/>
      <c r="R157" s="3"/>
      <c r="S157" s="259"/>
    </row>
    <row r="158" spans="1:24" s="4" customFormat="1" ht="20.149999999999999" customHeight="1" x14ac:dyDescent="0.25">
      <c r="A158" s="35"/>
      <c r="B158" s="35"/>
      <c r="C158" s="60">
        <v>2</v>
      </c>
      <c r="D158" s="232" t="s">
        <v>1</v>
      </c>
      <c r="E158" s="350">
        <v>0</v>
      </c>
      <c r="F158" s="35"/>
      <c r="G158" s="35"/>
      <c r="H158" s="35"/>
      <c r="I158" s="35"/>
      <c r="J158" s="35"/>
      <c r="O158" s="258"/>
      <c r="P158" s="258"/>
      <c r="Q158" s="258"/>
      <c r="R158" s="3"/>
      <c r="S158" s="259"/>
    </row>
    <row r="159" spans="1:24" s="4" customFormat="1" ht="20.149999999999999" customHeight="1" x14ac:dyDescent="0.25">
      <c r="A159" s="35"/>
      <c r="B159" s="35"/>
      <c r="C159" s="60">
        <v>3</v>
      </c>
      <c r="D159" s="232" t="s">
        <v>1</v>
      </c>
      <c r="E159" s="350">
        <v>0</v>
      </c>
      <c r="F159" s="35"/>
      <c r="G159" s="35"/>
      <c r="H159" s="35"/>
      <c r="I159" s="35"/>
      <c r="J159" s="35"/>
      <c r="O159" s="258"/>
      <c r="P159" s="258"/>
      <c r="Q159" s="258"/>
      <c r="R159" s="3"/>
      <c r="S159" s="259"/>
    </row>
    <row r="160" spans="1:24" s="4" customFormat="1" ht="20.149999999999999" customHeight="1" x14ac:dyDescent="0.25">
      <c r="A160" s="35"/>
      <c r="B160" s="35"/>
      <c r="C160" s="60">
        <v>4</v>
      </c>
      <c r="D160" s="232" t="s">
        <v>1</v>
      </c>
      <c r="E160" s="350">
        <v>0</v>
      </c>
      <c r="F160" s="35"/>
      <c r="G160" s="35"/>
      <c r="H160" s="35"/>
      <c r="I160" s="35"/>
      <c r="J160" s="35"/>
      <c r="O160" s="258"/>
      <c r="P160" s="258"/>
      <c r="Q160" s="258"/>
      <c r="R160" s="3"/>
      <c r="S160" s="259"/>
    </row>
    <row r="161" spans="1:24" s="4" customFormat="1" ht="20.149999999999999" customHeight="1" thickBot="1" x14ac:dyDescent="0.3">
      <c r="A161" s="35"/>
      <c r="B161" s="35"/>
      <c r="C161" s="246">
        <v>5</v>
      </c>
      <c r="D161" s="468" t="s">
        <v>1</v>
      </c>
      <c r="E161" s="471">
        <v>0</v>
      </c>
      <c r="F161" s="35"/>
      <c r="G161" s="35"/>
      <c r="H161" s="35"/>
      <c r="I161" s="35"/>
      <c r="J161" s="35"/>
      <c r="O161" s="258"/>
      <c r="P161" s="258"/>
      <c r="Q161" s="258"/>
      <c r="R161" s="3"/>
      <c r="S161" s="259"/>
    </row>
    <row r="162" spans="1:24" s="4" customFormat="1" ht="20.149999999999999" customHeight="1" thickTop="1" x14ac:dyDescent="0.25">
      <c r="A162" s="35"/>
      <c r="B162" s="35"/>
      <c r="C162" s="35"/>
      <c r="D162" s="262"/>
      <c r="E162" s="262"/>
      <c r="F162" s="263"/>
      <c r="G162" s="35"/>
      <c r="J162" s="35"/>
      <c r="K162" s="35"/>
      <c r="P162" s="258"/>
      <c r="Q162" s="258"/>
      <c r="R162" s="258"/>
      <c r="S162" s="3"/>
      <c r="T162" s="259"/>
    </row>
    <row r="163" spans="1:24" s="4" customFormat="1" ht="20.149999999999999" customHeight="1" x14ac:dyDescent="0.25">
      <c r="A163" s="35"/>
      <c r="B163" s="35"/>
      <c r="C163" s="125" t="s">
        <v>161</v>
      </c>
      <c r="D163" s="126" t="s">
        <v>481</v>
      </c>
      <c r="E163" s="85"/>
      <c r="F163" s="263"/>
      <c r="G163" s="35"/>
      <c r="J163" s="35"/>
      <c r="K163" s="35"/>
      <c r="P163" s="258"/>
      <c r="Q163" s="258"/>
      <c r="R163" s="258"/>
      <c r="S163" s="3"/>
      <c r="T163" s="259"/>
    </row>
    <row r="164" spans="1:24" s="4" customFormat="1" ht="20.149999999999999" customHeight="1" x14ac:dyDescent="0.25">
      <c r="A164" s="35"/>
      <c r="B164" s="35"/>
      <c r="C164" s="35"/>
      <c r="D164" s="86" t="s">
        <v>15</v>
      </c>
      <c r="E164" s="86"/>
      <c r="F164" s="263"/>
      <c r="G164" s="262"/>
      <c r="H164" s="263"/>
      <c r="I164" s="35"/>
      <c r="J164" s="35"/>
      <c r="O164" s="258"/>
      <c r="P164" s="258"/>
      <c r="Q164" s="258"/>
      <c r="R164" s="3"/>
      <c r="S164" s="259"/>
    </row>
    <row r="165" spans="1:24" s="4" customFormat="1" ht="20.149999999999999" customHeight="1" x14ac:dyDescent="0.25">
      <c r="A165" s="35"/>
      <c r="B165" s="35"/>
      <c r="C165" s="35"/>
      <c r="D165" s="260" t="s">
        <v>16</v>
      </c>
      <c r="E165" s="3" t="s">
        <v>435</v>
      </c>
      <c r="F165" s="263"/>
      <c r="G165" s="262"/>
      <c r="H165" s="263"/>
      <c r="I165" s="35"/>
      <c r="J165" s="35"/>
      <c r="O165" s="258"/>
      <c r="P165" s="258"/>
      <c r="Q165" s="258"/>
      <c r="R165" s="3"/>
      <c r="S165" s="259"/>
    </row>
    <row r="166" spans="1:24" s="4" customFormat="1" ht="20.149999999999999" customHeight="1" thickBot="1" x14ac:dyDescent="0.3">
      <c r="A166" s="35"/>
      <c r="B166" s="35"/>
      <c r="C166" s="36"/>
      <c r="D166" s="261"/>
      <c r="E166" s="251" t="s">
        <v>5</v>
      </c>
      <c r="F166" s="263"/>
      <c r="G166" s="262"/>
      <c r="H166" s="263"/>
      <c r="I166" s="35"/>
      <c r="J166" s="35"/>
      <c r="O166" s="258"/>
      <c r="P166" s="258"/>
      <c r="Q166" s="258"/>
      <c r="R166" s="3"/>
      <c r="S166" s="259"/>
    </row>
    <row r="167" spans="1:24" s="4" customFormat="1" ht="20.149999999999999" customHeight="1" thickTop="1" x14ac:dyDescent="0.25">
      <c r="A167" s="35"/>
      <c r="B167" s="35"/>
      <c r="C167" s="35">
        <v>1</v>
      </c>
      <c r="D167" s="467" t="s">
        <v>1</v>
      </c>
      <c r="E167" s="470">
        <v>0</v>
      </c>
      <c r="F167" s="575" t="s">
        <v>483</v>
      </c>
      <c r="G167" s="262"/>
      <c r="H167" s="263"/>
      <c r="I167" s="35"/>
      <c r="J167" s="35"/>
      <c r="O167" s="258"/>
      <c r="P167" s="258"/>
      <c r="Q167" s="258"/>
      <c r="R167" s="3"/>
      <c r="S167" s="259"/>
    </row>
    <row r="168" spans="1:24" s="4" customFormat="1" ht="20.149999999999999" customHeight="1" x14ac:dyDescent="0.25">
      <c r="A168" s="35"/>
      <c r="B168" s="35"/>
      <c r="C168" s="60">
        <v>2</v>
      </c>
      <c r="D168" s="232" t="s">
        <v>1</v>
      </c>
      <c r="E168" s="350">
        <v>0</v>
      </c>
      <c r="F168" s="263"/>
      <c r="G168" s="262"/>
      <c r="H168" s="263"/>
      <c r="I168" s="35"/>
      <c r="J168" s="35"/>
      <c r="O168" s="258"/>
      <c r="P168" s="258"/>
      <c r="Q168" s="258"/>
      <c r="R168" s="3"/>
      <c r="S168" s="259"/>
    </row>
    <row r="169" spans="1:24" s="4" customFormat="1" ht="20.149999999999999" customHeight="1" x14ac:dyDescent="0.25">
      <c r="A169" s="35"/>
      <c r="B169" s="35"/>
      <c r="C169" s="60">
        <v>3</v>
      </c>
      <c r="D169" s="232" t="s">
        <v>1</v>
      </c>
      <c r="E169" s="350">
        <v>0</v>
      </c>
      <c r="F169" s="263"/>
      <c r="G169" s="262"/>
      <c r="H169" s="263"/>
      <c r="I169" s="35"/>
      <c r="J169" s="35"/>
      <c r="O169" s="258"/>
      <c r="P169" s="258"/>
      <c r="Q169" s="258"/>
      <c r="R169" s="3"/>
      <c r="S169" s="259"/>
    </row>
    <row r="170" spans="1:24" s="4" customFormat="1" ht="20.149999999999999" customHeight="1" x14ac:dyDescent="0.25">
      <c r="A170" s="35"/>
      <c r="B170" s="35"/>
      <c r="C170" s="60">
        <v>4</v>
      </c>
      <c r="D170" s="232" t="s">
        <v>1</v>
      </c>
      <c r="E170" s="350">
        <v>0</v>
      </c>
      <c r="F170" s="263"/>
      <c r="G170" s="262"/>
      <c r="H170" s="263"/>
      <c r="I170" s="35"/>
      <c r="J170" s="35"/>
      <c r="O170" s="258"/>
      <c r="P170" s="258"/>
      <c r="Q170" s="258"/>
      <c r="R170" s="3"/>
      <c r="S170" s="259"/>
    </row>
    <row r="171" spans="1:24" s="4" customFormat="1" ht="20.149999999999999" customHeight="1" thickBot="1" x14ac:dyDescent="0.3">
      <c r="A171" s="35"/>
      <c r="B171" s="35"/>
      <c r="C171" s="246">
        <v>5</v>
      </c>
      <c r="D171" s="468" t="s">
        <v>1</v>
      </c>
      <c r="E171" s="471">
        <v>0</v>
      </c>
      <c r="F171" s="263"/>
      <c r="G171" s="262"/>
      <c r="H171" s="263"/>
      <c r="I171" s="35"/>
      <c r="J171" s="35"/>
      <c r="O171" s="258"/>
      <c r="P171" s="258"/>
      <c r="Q171" s="258"/>
      <c r="R171" s="3"/>
      <c r="S171" s="259"/>
    </row>
    <row r="172" spans="1:24" s="4" customFormat="1" ht="20.149999999999999" customHeight="1" thickTop="1" x14ac:dyDescent="0.25">
      <c r="A172" s="35"/>
      <c r="B172" s="35"/>
      <c r="C172" s="35"/>
      <c r="D172" s="262"/>
      <c r="E172" s="262"/>
      <c r="F172" s="263"/>
      <c r="G172" s="35"/>
      <c r="J172" s="35"/>
      <c r="K172" s="35"/>
      <c r="P172" s="258"/>
      <c r="Q172" s="258"/>
      <c r="R172" s="258"/>
      <c r="S172" s="3"/>
      <c r="T172" s="259"/>
    </row>
    <row r="173" spans="1:24" s="4" customFormat="1" ht="20.149999999999999" customHeight="1" x14ac:dyDescent="0.25">
      <c r="A173" s="82">
        <v>2</v>
      </c>
      <c r="B173" s="82" t="s">
        <v>720</v>
      </c>
      <c r="C173" s="122"/>
      <c r="D173" s="122"/>
      <c r="E173" s="83"/>
      <c r="F173" s="83"/>
      <c r="G173" s="83"/>
      <c r="H173" s="83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35"/>
      <c r="V173" s="35"/>
      <c r="W173" s="35"/>
      <c r="X173" s="35"/>
    </row>
    <row r="174" spans="1:24" s="4" customFormat="1" ht="20.149999999999999" customHeight="1" x14ac:dyDescent="0.25">
      <c r="A174" s="35"/>
      <c r="C174" s="113" t="s">
        <v>458</v>
      </c>
      <c r="D174" s="126" t="s">
        <v>721</v>
      </c>
      <c r="E174" s="420"/>
      <c r="F174" s="420"/>
      <c r="G174" s="420"/>
      <c r="H174" s="420"/>
      <c r="I174" s="35"/>
      <c r="J174" s="35"/>
      <c r="K174" s="263"/>
      <c r="P174" s="258"/>
      <c r="Q174" s="258"/>
      <c r="R174" s="258"/>
      <c r="S174" s="3"/>
      <c r="T174" s="259"/>
    </row>
    <row r="175" spans="1:24" s="4" customFormat="1" ht="20.149999999999999" customHeight="1" x14ac:dyDescent="0.25">
      <c r="A175" s="35"/>
      <c r="B175" s="35"/>
      <c r="C175" s="35"/>
      <c r="D175" s="310" t="s">
        <v>16</v>
      </c>
      <c r="E175" s="97" t="s">
        <v>725</v>
      </c>
      <c r="F175" s="97" t="s">
        <v>726</v>
      </c>
      <c r="G175" s="97" t="s">
        <v>727</v>
      </c>
      <c r="H175" s="263" t="s">
        <v>722</v>
      </c>
      <c r="I175" s="35"/>
      <c r="J175" s="35"/>
      <c r="K175" s="263"/>
      <c r="P175" s="258"/>
      <c r="Q175" s="258"/>
      <c r="R175" s="258"/>
      <c r="S175" s="3"/>
      <c r="T175" s="259"/>
    </row>
    <row r="176" spans="1:24" s="4" customFormat="1" ht="20.149999999999999" customHeight="1" thickBot="1" x14ac:dyDescent="0.3">
      <c r="A176" s="35"/>
      <c r="B176" s="35"/>
      <c r="C176" s="36"/>
      <c r="D176" s="566"/>
      <c r="E176" s="569" t="s">
        <v>5</v>
      </c>
      <c r="F176" s="569" t="s">
        <v>5</v>
      </c>
      <c r="G176" s="569" t="s">
        <v>5</v>
      </c>
      <c r="H176" s="565"/>
      <c r="I176" s="35"/>
      <c r="J176" s="35"/>
      <c r="K176" s="263"/>
      <c r="P176" s="258"/>
      <c r="Q176" s="258"/>
      <c r="R176" s="258"/>
      <c r="S176" s="3"/>
      <c r="T176" s="259"/>
    </row>
    <row r="177" spans="1:20" s="4" customFormat="1" ht="20.149999999999999" customHeight="1" thickTop="1" x14ac:dyDescent="0.25">
      <c r="A177" s="35"/>
      <c r="B177" s="35"/>
      <c r="C177" s="35">
        <v>1</v>
      </c>
      <c r="D177" s="567"/>
      <c r="E177" s="578">
        <v>0</v>
      </c>
      <c r="F177" s="578">
        <v>0</v>
      </c>
      <c r="G177" s="578">
        <v>0</v>
      </c>
      <c r="H177" s="580"/>
      <c r="I177" s="575" t="s">
        <v>723</v>
      </c>
      <c r="J177" s="35"/>
      <c r="P177" s="258"/>
      <c r="Q177" s="258"/>
      <c r="R177" s="258"/>
      <c r="S177" s="3"/>
      <c r="T177" s="259"/>
    </row>
    <row r="178" spans="1:20" s="4" customFormat="1" ht="20.149999999999999" customHeight="1" x14ac:dyDescent="0.25">
      <c r="A178" s="35"/>
      <c r="B178" s="35"/>
      <c r="C178" s="60">
        <v>2</v>
      </c>
      <c r="D178" s="567"/>
      <c r="E178" s="578">
        <v>0</v>
      </c>
      <c r="F178" s="578">
        <v>0</v>
      </c>
      <c r="G178" s="578">
        <v>0</v>
      </c>
      <c r="H178" s="340"/>
      <c r="I178" s="35"/>
      <c r="J178" s="35"/>
      <c r="K178" s="263"/>
      <c r="P178" s="258"/>
      <c r="Q178" s="258"/>
      <c r="R178" s="258"/>
      <c r="S178" s="3"/>
      <c r="T178" s="259"/>
    </row>
    <row r="179" spans="1:20" s="4" customFormat="1" ht="20.149999999999999" customHeight="1" x14ac:dyDescent="0.25">
      <c r="A179" s="35"/>
      <c r="B179" s="35"/>
      <c r="C179" s="60">
        <v>3</v>
      </c>
      <c r="D179" s="567"/>
      <c r="E179" s="578">
        <v>0</v>
      </c>
      <c r="F179" s="578">
        <v>0</v>
      </c>
      <c r="G179" s="578">
        <v>0</v>
      </c>
      <c r="H179" s="340"/>
      <c r="I179" s="35"/>
      <c r="J179" s="35"/>
      <c r="K179" s="263"/>
      <c r="P179" s="258"/>
      <c r="Q179" s="258"/>
      <c r="R179" s="258"/>
      <c r="S179" s="3"/>
      <c r="T179" s="259"/>
    </row>
    <row r="180" spans="1:20" s="4" customFormat="1" ht="20.149999999999999" customHeight="1" x14ac:dyDescent="0.25">
      <c r="A180" s="35"/>
      <c r="B180" s="35"/>
      <c r="C180" s="60">
        <v>4</v>
      </c>
      <c r="D180" s="567"/>
      <c r="E180" s="578">
        <v>0</v>
      </c>
      <c r="F180" s="578">
        <v>0</v>
      </c>
      <c r="G180" s="578">
        <v>0</v>
      </c>
      <c r="H180" s="340"/>
      <c r="I180" s="35"/>
      <c r="J180" s="35"/>
      <c r="K180" s="263"/>
      <c r="P180" s="258"/>
      <c r="Q180" s="258"/>
      <c r="R180" s="258"/>
      <c r="S180" s="3"/>
      <c r="T180" s="259"/>
    </row>
    <row r="181" spans="1:20" s="4" customFormat="1" ht="20.149999999999999" customHeight="1" x14ac:dyDescent="0.25">
      <c r="A181" s="35"/>
      <c r="B181" s="35"/>
      <c r="C181" s="60">
        <v>5</v>
      </c>
      <c r="D181" s="567"/>
      <c r="E181" s="578">
        <v>0</v>
      </c>
      <c r="F181" s="578">
        <v>0</v>
      </c>
      <c r="G181" s="578">
        <v>0</v>
      </c>
      <c r="H181" s="340"/>
      <c r="I181" s="35"/>
      <c r="J181" s="35"/>
      <c r="K181" s="263"/>
      <c r="P181" s="258"/>
      <c r="Q181" s="258"/>
      <c r="R181" s="258"/>
      <c r="S181" s="3"/>
      <c r="T181" s="259"/>
    </row>
    <row r="182" spans="1:20" s="4" customFormat="1" ht="20.149999999999999" customHeight="1" x14ac:dyDescent="0.25">
      <c r="A182" s="35"/>
      <c r="B182" s="35"/>
      <c r="C182" s="60">
        <v>6</v>
      </c>
      <c r="D182" s="567"/>
      <c r="E182" s="578">
        <v>0</v>
      </c>
      <c r="F182" s="578">
        <v>0</v>
      </c>
      <c r="G182" s="578">
        <v>0</v>
      </c>
      <c r="H182" s="340"/>
      <c r="I182" s="35"/>
      <c r="J182" s="35"/>
      <c r="K182" s="263"/>
      <c r="P182" s="258"/>
      <c r="Q182" s="258"/>
      <c r="R182" s="258"/>
      <c r="S182" s="3"/>
      <c r="T182" s="259"/>
    </row>
    <row r="183" spans="1:20" s="4" customFormat="1" ht="20.149999999999999" customHeight="1" x14ac:dyDescent="0.25">
      <c r="A183" s="35"/>
      <c r="B183" s="35"/>
      <c r="C183" s="60">
        <v>7</v>
      </c>
      <c r="D183" s="567"/>
      <c r="E183" s="578">
        <v>0</v>
      </c>
      <c r="F183" s="578">
        <v>0</v>
      </c>
      <c r="G183" s="578">
        <v>0</v>
      </c>
      <c r="H183" s="340"/>
      <c r="I183" s="35"/>
      <c r="J183" s="35"/>
      <c r="K183" s="263"/>
      <c r="P183" s="258"/>
      <c r="Q183" s="258"/>
      <c r="R183" s="258"/>
      <c r="S183" s="3"/>
      <c r="T183" s="259"/>
    </row>
    <row r="184" spans="1:20" s="4" customFormat="1" ht="20.149999999999999" customHeight="1" x14ac:dyDescent="0.25">
      <c r="A184" s="35"/>
      <c r="B184" s="35"/>
      <c r="C184" s="60">
        <v>8</v>
      </c>
      <c r="D184" s="567"/>
      <c r="E184" s="578">
        <v>0</v>
      </c>
      <c r="F184" s="578">
        <v>0</v>
      </c>
      <c r="G184" s="578">
        <v>0</v>
      </c>
      <c r="H184" s="340"/>
      <c r="I184" s="35"/>
      <c r="J184" s="35"/>
      <c r="K184" s="263"/>
      <c r="P184" s="258"/>
      <c r="Q184" s="258"/>
      <c r="R184" s="258"/>
      <c r="S184" s="3"/>
      <c r="T184" s="259"/>
    </row>
    <row r="185" spans="1:20" s="4" customFormat="1" ht="20.149999999999999" customHeight="1" x14ac:dyDescent="0.25">
      <c r="A185" s="35"/>
      <c r="B185" s="35"/>
      <c r="C185" s="60">
        <v>9</v>
      </c>
      <c r="D185" s="567"/>
      <c r="E185" s="578">
        <v>0</v>
      </c>
      <c r="F185" s="578">
        <v>0</v>
      </c>
      <c r="G185" s="578">
        <v>0</v>
      </c>
      <c r="H185" s="340"/>
      <c r="I185" s="35"/>
      <c r="J185" s="35"/>
      <c r="K185" s="263"/>
      <c r="P185" s="258"/>
      <c r="Q185" s="258"/>
      <c r="R185" s="258"/>
      <c r="S185" s="3"/>
      <c r="T185" s="259"/>
    </row>
    <row r="186" spans="1:20" s="4" customFormat="1" ht="20.149999999999999" customHeight="1" x14ac:dyDescent="0.25">
      <c r="A186" s="35"/>
      <c r="B186" s="35"/>
      <c r="C186" s="60">
        <v>10</v>
      </c>
      <c r="D186" s="567"/>
      <c r="E186" s="578">
        <v>0</v>
      </c>
      <c r="F186" s="578">
        <v>0</v>
      </c>
      <c r="G186" s="578">
        <v>0</v>
      </c>
      <c r="H186" s="340"/>
      <c r="I186" s="35"/>
      <c r="J186" s="35"/>
      <c r="K186" s="263"/>
      <c r="P186" s="258"/>
      <c r="Q186" s="258"/>
      <c r="R186" s="258"/>
      <c r="S186" s="3"/>
      <c r="T186" s="259"/>
    </row>
    <row r="187" spans="1:20" s="4" customFormat="1" ht="20.149999999999999" customHeight="1" x14ac:dyDescent="0.25">
      <c r="A187" s="35"/>
      <c r="B187" s="35"/>
      <c r="C187" s="60">
        <v>11</v>
      </c>
      <c r="D187" s="567"/>
      <c r="E187" s="578">
        <v>0</v>
      </c>
      <c r="F187" s="578">
        <v>0</v>
      </c>
      <c r="G187" s="578">
        <v>0</v>
      </c>
      <c r="H187" s="340"/>
      <c r="I187" s="35"/>
      <c r="J187" s="35"/>
      <c r="K187" s="263"/>
      <c r="P187" s="258"/>
      <c r="Q187" s="258"/>
      <c r="R187" s="258"/>
      <c r="S187" s="3"/>
      <c r="T187" s="259"/>
    </row>
    <row r="188" spans="1:20" s="4" customFormat="1" ht="20.149999999999999" customHeight="1" x14ac:dyDescent="0.25">
      <c r="A188" s="35"/>
      <c r="B188" s="35"/>
      <c r="C188" s="60">
        <v>12</v>
      </c>
      <c r="D188" s="567"/>
      <c r="E188" s="578">
        <v>0</v>
      </c>
      <c r="F188" s="578">
        <v>0</v>
      </c>
      <c r="G188" s="578">
        <v>0</v>
      </c>
      <c r="H188" s="340"/>
      <c r="I188" s="35"/>
      <c r="J188" s="35"/>
      <c r="K188" s="263"/>
      <c r="P188" s="258"/>
      <c r="Q188" s="258"/>
      <c r="R188" s="258"/>
      <c r="S188" s="3"/>
      <c r="T188" s="259"/>
    </row>
    <row r="189" spans="1:20" s="4" customFormat="1" ht="20.149999999999999" customHeight="1" x14ac:dyDescent="0.25">
      <c r="A189" s="35"/>
      <c r="B189" s="35"/>
      <c r="C189" s="60">
        <v>13</v>
      </c>
      <c r="D189" s="567"/>
      <c r="E189" s="578">
        <v>0</v>
      </c>
      <c r="F189" s="578">
        <v>0</v>
      </c>
      <c r="G189" s="578">
        <v>0</v>
      </c>
      <c r="H189" s="340"/>
      <c r="I189" s="35"/>
      <c r="J189" s="35"/>
      <c r="K189" s="263"/>
      <c r="P189" s="258"/>
      <c r="Q189" s="258"/>
      <c r="R189" s="258"/>
      <c r="S189" s="3"/>
      <c r="T189" s="259"/>
    </row>
    <row r="190" spans="1:20" s="4" customFormat="1" ht="20.149999999999999" customHeight="1" x14ac:dyDescent="0.25">
      <c r="A190" s="35"/>
      <c r="B190" s="35"/>
      <c r="C190" s="60">
        <v>14</v>
      </c>
      <c r="D190" s="567"/>
      <c r="E190" s="578">
        <v>0</v>
      </c>
      <c r="F190" s="578">
        <v>0</v>
      </c>
      <c r="G190" s="578">
        <v>0</v>
      </c>
      <c r="H190" s="340"/>
      <c r="I190" s="35"/>
      <c r="J190" s="35"/>
      <c r="K190" s="263"/>
      <c r="P190" s="258"/>
      <c r="Q190" s="258"/>
      <c r="R190" s="258"/>
      <c r="S190" s="3"/>
      <c r="T190" s="259"/>
    </row>
    <row r="191" spans="1:20" s="4" customFormat="1" ht="20.149999999999999" customHeight="1" thickBot="1" x14ac:dyDescent="0.3">
      <c r="A191" s="35"/>
      <c r="B191" s="35"/>
      <c r="C191" s="246">
        <v>15</v>
      </c>
      <c r="D191" s="568"/>
      <c r="E191" s="579">
        <v>0</v>
      </c>
      <c r="F191" s="579">
        <v>0</v>
      </c>
      <c r="G191" s="579">
        <v>0</v>
      </c>
      <c r="H191" s="581"/>
      <c r="I191" s="35"/>
      <c r="J191" s="35"/>
      <c r="K191" s="263"/>
      <c r="P191" s="258"/>
      <c r="Q191" s="258"/>
      <c r="R191" s="258"/>
      <c r="S191" s="3"/>
      <c r="T191" s="259"/>
    </row>
    <row r="192" spans="1:20" s="4" customFormat="1" ht="20.149999999999999" customHeight="1" thickTop="1" x14ac:dyDescent="0.25">
      <c r="A192" s="35"/>
      <c r="B192" s="35"/>
      <c r="C192" s="35"/>
      <c r="D192" s="263"/>
      <c r="E192" s="263"/>
      <c r="F192" s="263"/>
      <c r="G192" s="263"/>
      <c r="H192" s="263"/>
      <c r="I192" s="35"/>
      <c r="J192" s="35"/>
      <c r="K192" s="263"/>
      <c r="P192" s="258"/>
      <c r="Q192" s="258"/>
      <c r="R192" s="258"/>
      <c r="S192" s="3"/>
      <c r="T192" s="259"/>
    </row>
    <row r="193" spans="1:24" s="4" customFormat="1" ht="20.149999999999999" customHeight="1" x14ac:dyDescent="0.25">
      <c r="A193" s="82">
        <v>3</v>
      </c>
      <c r="B193" s="82" t="s">
        <v>441</v>
      </c>
      <c r="C193" s="122"/>
      <c r="D193" s="122"/>
      <c r="E193" s="83"/>
      <c r="F193" s="83"/>
      <c r="G193" s="83"/>
      <c r="H193" s="83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35"/>
      <c r="V193" s="35"/>
      <c r="W193" s="35"/>
      <c r="X193" s="35"/>
    </row>
    <row r="194" spans="1:24" s="4" customFormat="1" ht="20.149999999999999" customHeight="1" x14ac:dyDescent="0.25">
      <c r="B194" s="113" t="s">
        <v>100</v>
      </c>
      <c r="C194" s="59" t="s">
        <v>208</v>
      </c>
      <c r="D194" s="85"/>
      <c r="E194" s="127"/>
      <c r="F194" s="127"/>
      <c r="G194" s="127"/>
      <c r="H194" s="127"/>
      <c r="I194" s="85"/>
      <c r="J194" s="85"/>
      <c r="K194" s="35"/>
      <c r="L194" s="35"/>
      <c r="Q194" s="35"/>
      <c r="R194" s="35"/>
      <c r="S194" s="35"/>
      <c r="T194" s="35"/>
      <c r="U194" s="35"/>
      <c r="V194" s="35"/>
      <c r="W194" s="35"/>
      <c r="X194" s="35"/>
    </row>
    <row r="195" spans="1:24" s="39" customFormat="1" ht="20.149999999999999" customHeight="1" x14ac:dyDescent="0.3">
      <c r="A195" s="40"/>
      <c r="B195" s="40"/>
      <c r="C195" s="264"/>
      <c r="D195" s="95" t="s">
        <v>37</v>
      </c>
      <c r="E195" s="114" t="s">
        <v>2</v>
      </c>
      <c r="F195" s="95" t="s">
        <v>3</v>
      </c>
      <c r="G195" s="594" t="s">
        <v>210</v>
      </c>
      <c r="H195" s="598"/>
      <c r="I195" s="265"/>
      <c r="J195" s="265"/>
      <c r="K195" s="588"/>
      <c r="L195" s="588"/>
      <c r="Q195" s="4"/>
      <c r="R195" s="4"/>
      <c r="T195" s="40"/>
    </row>
    <row r="196" spans="1:24" s="39" customFormat="1" ht="20.149999999999999" customHeight="1" x14ac:dyDescent="0.3">
      <c r="A196" s="40"/>
      <c r="B196" s="40"/>
      <c r="C196" s="264"/>
      <c r="D196" s="95"/>
      <c r="E196" s="114"/>
      <c r="F196" s="95"/>
      <c r="G196" s="144" t="s">
        <v>457</v>
      </c>
      <c r="H196" s="266"/>
      <c r="I196" s="594" t="s">
        <v>61</v>
      </c>
      <c r="J196" s="598"/>
      <c r="L196" s="267"/>
      <c r="Q196" s="4"/>
      <c r="R196" s="4"/>
      <c r="T196" s="40"/>
    </row>
    <row r="197" spans="1:24" s="39" customFormat="1" ht="20.149999999999999" customHeight="1" x14ac:dyDescent="0.3">
      <c r="A197" s="40"/>
      <c r="B197" s="40"/>
      <c r="C197" s="264"/>
      <c r="D197" s="95"/>
      <c r="E197" s="114"/>
      <c r="F197" s="95"/>
      <c r="G197" s="268"/>
      <c r="H197" s="89"/>
      <c r="I197" s="88" t="s">
        <v>484</v>
      </c>
      <c r="J197" s="91" t="s">
        <v>456</v>
      </c>
      <c r="L197" s="267"/>
      <c r="Q197" s="4"/>
      <c r="R197" s="4"/>
      <c r="T197" s="40"/>
    </row>
    <row r="198" spans="1:24" s="39" customFormat="1" ht="20.149999999999999" customHeight="1" x14ac:dyDescent="0.3">
      <c r="A198" s="40"/>
      <c r="B198" s="40"/>
      <c r="C198" s="264"/>
      <c r="D198" s="264"/>
      <c r="E198" s="264"/>
      <c r="F198" s="264"/>
      <c r="G198" s="269" t="s">
        <v>226</v>
      </c>
      <c r="H198" s="89" t="s">
        <v>207</v>
      </c>
      <c r="I198" s="90" t="s">
        <v>27</v>
      </c>
      <c r="J198" s="91" t="s">
        <v>27</v>
      </c>
      <c r="K198" s="40"/>
      <c r="L198" s="40"/>
      <c r="T198" s="40"/>
    </row>
    <row r="199" spans="1:24" s="39" customFormat="1" ht="20.149999999999999" customHeight="1" thickBot="1" x14ac:dyDescent="0.35">
      <c r="A199" s="40"/>
      <c r="B199" s="40"/>
      <c r="C199" s="270"/>
      <c r="D199" s="96" t="s">
        <v>4</v>
      </c>
      <c r="E199" s="271" t="s">
        <v>4</v>
      </c>
      <c r="F199" s="271" t="s">
        <v>4</v>
      </c>
      <c r="G199" s="272"/>
      <c r="H199" s="93" t="s">
        <v>5</v>
      </c>
      <c r="I199" s="94" t="s">
        <v>225</v>
      </c>
      <c r="J199" s="92" t="s">
        <v>225</v>
      </c>
      <c r="K199" s="40"/>
      <c r="T199" s="40"/>
    </row>
    <row r="200" spans="1:24" ht="20.149999999999999" customHeight="1" thickTop="1" x14ac:dyDescent="0.3">
      <c r="C200" s="273">
        <v>1</v>
      </c>
      <c r="D200" s="476"/>
      <c r="E200" s="476"/>
      <c r="F200" s="476"/>
      <c r="G200" s="477" t="s">
        <v>1</v>
      </c>
      <c r="H200" s="472">
        <v>0</v>
      </c>
      <c r="I200" s="478">
        <v>0</v>
      </c>
      <c r="J200" s="479">
        <v>0</v>
      </c>
      <c r="K200" s="575" t="s">
        <v>471</v>
      </c>
      <c r="M200" s="38"/>
      <c r="N200" s="38"/>
      <c r="O200" s="38"/>
      <c r="P200" s="38"/>
      <c r="Q200" s="38"/>
      <c r="S200" s="38"/>
      <c r="T200" s="274"/>
      <c r="U200" s="38"/>
      <c r="V200" s="38"/>
    </row>
    <row r="201" spans="1:24" ht="20.149999999999999" customHeight="1" x14ac:dyDescent="0.3">
      <c r="C201" s="224">
        <v>2</v>
      </c>
      <c r="D201" s="355"/>
      <c r="E201" s="355"/>
      <c r="F201" s="355"/>
      <c r="G201" s="356" t="s">
        <v>1</v>
      </c>
      <c r="H201" s="322">
        <v>0</v>
      </c>
      <c r="I201" s="324">
        <v>0</v>
      </c>
      <c r="J201" s="348">
        <v>0</v>
      </c>
      <c r="K201" s="274"/>
      <c r="M201" s="38"/>
      <c r="N201" s="38"/>
      <c r="O201" s="38"/>
      <c r="P201" s="38"/>
      <c r="Q201" s="38"/>
      <c r="S201" s="38"/>
      <c r="T201" s="274"/>
      <c r="U201" s="38"/>
      <c r="V201" s="38"/>
    </row>
    <row r="202" spans="1:24" ht="20.149999999999999" customHeight="1" x14ac:dyDescent="0.3">
      <c r="C202" s="224">
        <v>3</v>
      </c>
      <c r="D202" s="355"/>
      <c r="E202" s="355"/>
      <c r="F202" s="355"/>
      <c r="G202" s="356" t="s">
        <v>1</v>
      </c>
      <c r="H202" s="322">
        <v>0</v>
      </c>
      <c r="I202" s="324">
        <v>0</v>
      </c>
      <c r="J202" s="348">
        <v>0</v>
      </c>
      <c r="K202" s="274"/>
      <c r="M202" s="38"/>
      <c r="N202" s="38"/>
      <c r="O202" s="38"/>
      <c r="P202" s="38"/>
      <c r="Q202" s="38"/>
      <c r="S202" s="38"/>
      <c r="T202" s="274"/>
      <c r="U202" s="38"/>
      <c r="V202" s="38"/>
    </row>
    <row r="203" spans="1:24" ht="20.149999999999999" customHeight="1" x14ac:dyDescent="0.3">
      <c r="C203" s="224">
        <v>4</v>
      </c>
      <c r="D203" s="355"/>
      <c r="E203" s="355"/>
      <c r="F203" s="355"/>
      <c r="G203" s="356" t="s">
        <v>1</v>
      </c>
      <c r="H203" s="322">
        <v>0</v>
      </c>
      <c r="I203" s="324">
        <v>0</v>
      </c>
      <c r="J203" s="348">
        <v>0</v>
      </c>
      <c r="K203" s="274"/>
      <c r="M203" s="38"/>
      <c r="N203" s="38"/>
      <c r="O203" s="38"/>
      <c r="P203" s="38"/>
      <c r="Q203" s="38"/>
      <c r="S203" s="38"/>
      <c r="T203" s="274"/>
      <c r="U203" s="38"/>
      <c r="V203" s="38"/>
    </row>
    <row r="204" spans="1:24" ht="20.149999999999999" customHeight="1" x14ac:dyDescent="0.3">
      <c r="C204" s="224">
        <v>5</v>
      </c>
      <c r="D204" s="355"/>
      <c r="E204" s="355"/>
      <c r="F204" s="355"/>
      <c r="G204" s="356" t="s">
        <v>1</v>
      </c>
      <c r="H204" s="322">
        <v>0</v>
      </c>
      <c r="I204" s="324">
        <v>0</v>
      </c>
      <c r="J204" s="348">
        <v>0</v>
      </c>
      <c r="K204" s="274"/>
      <c r="M204" s="38"/>
      <c r="N204" s="38"/>
      <c r="O204" s="38"/>
      <c r="P204" s="38"/>
      <c r="Q204" s="38"/>
      <c r="S204" s="38"/>
      <c r="T204" s="274"/>
      <c r="U204" s="38"/>
      <c r="V204" s="38"/>
    </row>
    <row r="205" spans="1:24" ht="20.149999999999999" customHeight="1" x14ac:dyDescent="0.3">
      <c r="C205" s="224">
        <v>6</v>
      </c>
      <c r="D205" s="355"/>
      <c r="E205" s="355"/>
      <c r="F205" s="355"/>
      <c r="G205" s="356" t="s">
        <v>1</v>
      </c>
      <c r="H205" s="322">
        <v>0</v>
      </c>
      <c r="I205" s="324">
        <v>0</v>
      </c>
      <c r="J205" s="348">
        <v>0</v>
      </c>
      <c r="K205" s="274"/>
      <c r="M205" s="38"/>
      <c r="N205" s="38"/>
      <c r="O205" s="38"/>
      <c r="P205" s="38"/>
      <c r="Q205" s="38"/>
      <c r="S205" s="38"/>
      <c r="T205" s="274"/>
      <c r="U205" s="38"/>
      <c r="V205" s="38"/>
    </row>
    <row r="206" spans="1:24" ht="20.149999999999999" customHeight="1" x14ac:dyDescent="0.3">
      <c r="C206" s="224">
        <v>7</v>
      </c>
      <c r="D206" s="355"/>
      <c r="E206" s="355"/>
      <c r="F206" s="355"/>
      <c r="G206" s="356" t="s">
        <v>1</v>
      </c>
      <c r="H206" s="322">
        <v>0</v>
      </c>
      <c r="I206" s="324">
        <v>0</v>
      </c>
      <c r="J206" s="348">
        <v>0</v>
      </c>
      <c r="K206" s="274"/>
      <c r="M206" s="38"/>
      <c r="N206" s="38"/>
      <c r="O206" s="38"/>
      <c r="P206" s="38"/>
      <c r="Q206" s="38"/>
      <c r="S206" s="38"/>
      <c r="T206" s="274"/>
      <c r="U206" s="38"/>
      <c r="V206" s="38"/>
    </row>
    <row r="207" spans="1:24" ht="20.149999999999999" customHeight="1" x14ac:dyDescent="0.3">
      <c r="C207" s="224">
        <v>8</v>
      </c>
      <c r="D207" s="355"/>
      <c r="E207" s="355"/>
      <c r="F207" s="355"/>
      <c r="G207" s="356" t="s">
        <v>1</v>
      </c>
      <c r="H207" s="322">
        <v>0</v>
      </c>
      <c r="I207" s="324">
        <v>0</v>
      </c>
      <c r="J207" s="348">
        <v>0</v>
      </c>
      <c r="K207" s="274"/>
      <c r="M207" s="38"/>
      <c r="N207" s="38"/>
      <c r="O207" s="38"/>
      <c r="P207" s="38"/>
      <c r="Q207" s="38"/>
      <c r="S207" s="38"/>
      <c r="T207" s="274"/>
      <c r="U207" s="38"/>
      <c r="V207" s="38"/>
    </row>
    <row r="208" spans="1:24" ht="20.149999999999999" customHeight="1" x14ac:dyDescent="0.3">
      <c r="C208" s="224">
        <v>9</v>
      </c>
      <c r="D208" s="355"/>
      <c r="E208" s="355"/>
      <c r="F208" s="355"/>
      <c r="G208" s="356" t="s">
        <v>1</v>
      </c>
      <c r="H208" s="322">
        <v>0</v>
      </c>
      <c r="I208" s="324">
        <v>0</v>
      </c>
      <c r="J208" s="348">
        <v>0</v>
      </c>
      <c r="K208" s="274"/>
      <c r="M208" s="38"/>
      <c r="N208" s="38"/>
      <c r="O208" s="38"/>
      <c r="P208" s="38"/>
      <c r="S208" s="38"/>
      <c r="T208" s="274"/>
      <c r="U208" s="38"/>
      <c r="V208" s="38"/>
    </row>
    <row r="209" spans="3:22" ht="20.149999999999999" customHeight="1" x14ac:dyDescent="0.3">
      <c r="C209" s="224">
        <v>10</v>
      </c>
      <c r="D209" s="355"/>
      <c r="E209" s="355"/>
      <c r="F209" s="355"/>
      <c r="G209" s="356" t="s">
        <v>1</v>
      </c>
      <c r="H209" s="322">
        <v>0</v>
      </c>
      <c r="I209" s="324">
        <v>0</v>
      </c>
      <c r="J209" s="348">
        <v>0</v>
      </c>
      <c r="K209" s="274"/>
      <c r="M209" s="38"/>
      <c r="N209" s="38"/>
      <c r="O209" s="38"/>
      <c r="P209" s="38"/>
      <c r="S209" s="38"/>
      <c r="T209" s="274"/>
      <c r="U209" s="38"/>
      <c r="V209" s="38"/>
    </row>
    <row r="210" spans="3:22" ht="20.149999999999999" customHeight="1" x14ac:dyDescent="0.3">
      <c r="C210" s="224">
        <v>11</v>
      </c>
      <c r="D210" s="355"/>
      <c r="E210" s="355"/>
      <c r="F210" s="355"/>
      <c r="G210" s="356" t="s">
        <v>1</v>
      </c>
      <c r="H210" s="322">
        <v>0</v>
      </c>
      <c r="I210" s="324">
        <v>0</v>
      </c>
      <c r="J210" s="348">
        <v>0</v>
      </c>
      <c r="K210" s="274"/>
      <c r="M210" s="38"/>
      <c r="N210" s="38"/>
      <c r="O210" s="38"/>
      <c r="P210" s="38"/>
      <c r="S210" s="38"/>
      <c r="T210" s="274"/>
      <c r="U210" s="38"/>
      <c r="V210" s="38"/>
    </row>
    <row r="211" spans="3:22" ht="20.149999999999999" customHeight="1" x14ac:dyDescent="0.3">
      <c r="C211" s="224">
        <v>12</v>
      </c>
      <c r="D211" s="355"/>
      <c r="E211" s="355"/>
      <c r="F211" s="355"/>
      <c r="G211" s="356" t="s">
        <v>1</v>
      </c>
      <c r="H211" s="322">
        <v>0</v>
      </c>
      <c r="I211" s="324">
        <v>0</v>
      </c>
      <c r="J211" s="348">
        <v>0</v>
      </c>
      <c r="K211" s="274"/>
      <c r="M211" s="38"/>
      <c r="N211" s="38"/>
      <c r="O211" s="38"/>
      <c r="P211" s="38"/>
      <c r="S211" s="38"/>
      <c r="T211" s="274"/>
      <c r="U211" s="38"/>
      <c r="V211" s="38"/>
    </row>
    <row r="212" spans="3:22" ht="20.149999999999999" customHeight="1" x14ac:dyDescent="0.3">
      <c r="C212" s="224">
        <v>13</v>
      </c>
      <c r="D212" s="355"/>
      <c r="E212" s="355"/>
      <c r="F212" s="355"/>
      <c r="G212" s="356" t="s">
        <v>1</v>
      </c>
      <c r="H212" s="322">
        <v>0</v>
      </c>
      <c r="I212" s="324">
        <v>0</v>
      </c>
      <c r="J212" s="348">
        <v>0</v>
      </c>
      <c r="K212" s="274"/>
      <c r="M212" s="38"/>
      <c r="N212" s="38"/>
      <c r="O212" s="38"/>
      <c r="P212" s="38"/>
      <c r="S212" s="38"/>
      <c r="T212" s="274"/>
      <c r="U212" s="38"/>
      <c r="V212" s="38"/>
    </row>
    <row r="213" spans="3:22" ht="20.149999999999999" customHeight="1" x14ac:dyDescent="0.3">
      <c r="C213" s="224">
        <v>14</v>
      </c>
      <c r="D213" s="355"/>
      <c r="E213" s="355"/>
      <c r="F213" s="355"/>
      <c r="G213" s="356" t="s">
        <v>1</v>
      </c>
      <c r="H213" s="322">
        <v>0</v>
      </c>
      <c r="I213" s="324">
        <v>0</v>
      </c>
      <c r="J213" s="348">
        <v>0</v>
      </c>
      <c r="K213" s="274"/>
      <c r="M213" s="38"/>
      <c r="N213" s="38"/>
      <c r="O213" s="38"/>
      <c r="P213" s="38"/>
      <c r="S213" s="38"/>
      <c r="T213" s="274"/>
      <c r="U213" s="38"/>
      <c r="V213" s="38"/>
    </row>
    <row r="214" spans="3:22" ht="20.149999999999999" customHeight="1" x14ac:dyDescent="0.3">
      <c r="C214" s="224">
        <v>15</v>
      </c>
      <c r="D214" s="355"/>
      <c r="E214" s="355"/>
      <c r="F214" s="355"/>
      <c r="G214" s="356" t="s">
        <v>1</v>
      </c>
      <c r="H214" s="322">
        <v>0</v>
      </c>
      <c r="I214" s="324">
        <v>0</v>
      </c>
      <c r="J214" s="348">
        <v>0</v>
      </c>
      <c r="K214" s="274"/>
      <c r="M214" s="38"/>
      <c r="N214" s="38"/>
      <c r="O214" s="38"/>
      <c r="P214" s="38"/>
      <c r="S214" s="38"/>
      <c r="T214" s="274"/>
      <c r="U214" s="38"/>
      <c r="V214" s="38"/>
    </row>
    <row r="215" spans="3:22" ht="20.149999999999999" customHeight="1" x14ac:dyDescent="0.3">
      <c r="C215" s="224">
        <v>16</v>
      </c>
      <c r="D215" s="355"/>
      <c r="E215" s="355"/>
      <c r="F215" s="355"/>
      <c r="G215" s="356" t="s">
        <v>1</v>
      </c>
      <c r="H215" s="322">
        <v>0</v>
      </c>
      <c r="I215" s="324">
        <v>0</v>
      </c>
      <c r="J215" s="348">
        <v>0</v>
      </c>
      <c r="K215" s="274"/>
      <c r="M215" s="38"/>
      <c r="N215" s="38"/>
      <c r="O215" s="38"/>
      <c r="P215" s="38"/>
      <c r="S215" s="38"/>
      <c r="T215" s="274"/>
      <c r="U215" s="38"/>
      <c r="V215" s="38"/>
    </row>
    <row r="216" spans="3:22" ht="20.149999999999999" customHeight="1" x14ac:dyDescent="0.3">
      <c r="C216" s="224">
        <v>17</v>
      </c>
      <c r="D216" s="355"/>
      <c r="E216" s="355"/>
      <c r="F216" s="355"/>
      <c r="G216" s="356" t="s">
        <v>1</v>
      </c>
      <c r="H216" s="322">
        <v>0</v>
      </c>
      <c r="I216" s="324">
        <v>0</v>
      </c>
      <c r="J216" s="348">
        <v>0</v>
      </c>
      <c r="K216" s="274"/>
      <c r="M216" s="38"/>
      <c r="N216" s="38"/>
      <c r="O216" s="38"/>
      <c r="P216" s="38"/>
      <c r="S216" s="38"/>
      <c r="T216" s="274"/>
      <c r="U216" s="38"/>
      <c r="V216" s="38"/>
    </row>
    <row r="217" spans="3:22" ht="20.149999999999999" customHeight="1" x14ac:dyDescent="0.3">
      <c r="C217" s="224">
        <v>18</v>
      </c>
      <c r="D217" s="355"/>
      <c r="E217" s="355"/>
      <c r="F217" s="355"/>
      <c r="G217" s="356" t="s">
        <v>1</v>
      </c>
      <c r="H217" s="322">
        <v>0</v>
      </c>
      <c r="I217" s="324">
        <v>0</v>
      </c>
      <c r="J217" s="348">
        <v>0</v>
      </c>
      <c r="K217" s="274"/>
      <c r="M217" s="38"/>
      <c r="N217" s="38"/>
      <c r="O217" s="38"/>
      <c r="P217" s="38"/>
      <c r="S217" s="38"/>
      <c r="T217" s="274"/>
      <c r="U217" s="38"/>
      <c r="V217" s="38"/>
    </row>
    <row r="218" spans="3:22" ht="20.149999999999999" customHeight="1" x14ac:dyDescent="0.3">
      <c r="C218" s="224">
        <v>19</v>
      </c>
      <c r="D218" s="355"/>
      <c r="E218" s="355"/>
      <c r="F218" s="355"/>
      <c r="G218" s="356" t="s">
        <v>1</v>
      </c>
      <c r="H218" s="322">
        <v>0</v>
      </c>
      <c r="I218" s="324">
        <v>0</v>
      </c>
      <c r="J218" s="348">
        <v>0</v>
      </c>
      <c r="K218" s="274"/>
      <c r="M218" s="38"/>
      <c r="N218" s="38"/>
      <c r="O218" s="38"/>
      <c r="P218" s="38"/>
      <c r="S218" s="38"/>
      <c r="T218" s="274"/>
      <c r="U218" s="38"/>
      <c r="V218" s="38"/>
    </row>
    <row r="219" spans="3:22" ht="20.149999999999999" customHeight="1" x14ac:dyDescent="0.3">
      <c r="C219" s="224">
        <v>20</v>
      </c>
      <c r="D219" s="355"/>
      <c r="E219" s="355"/>
      <c r="F219" s="355"/>
      <c r="G219" s="356" t="s">
        <v>1</v>
      </c>
      <c r="H219" s="322">
        <v>0</v>
      </c>
      <c r="I219" s="324">
        <v>0</v>
      </c>
      <c r="J219" s="348">
        <v>0</v>
      </c>
      <c r="K219" s="274"/>
      <c r="M219" s="38"/>
      <c r="N219" s="38"/>
      <c r="O219" s="38"/>
      <c r="P219" s="38"/>
      <c r="S219" s="38"/>
      <c r="T219" s="274"/>
      <c r="U219" s="38"/>
      <c r="V219" s="38"/>
    </row>
    <row r="220" spans="3:22" ht="20.149999999999999" customHeight="1" x14ac:dyDescent="0.3">
      <c r="C220" s="224">
        <v>21</v>
      </c>
      <c r="D220" s="355"/>
      <c r="E220" s="355"/>
      <c r="F220" s="355"/>
      <c r="G220" s="356" t="s">
        <v>1</v>
      </c>
      <c r="H220" s="322">
        <v>0</v>
      </c>
      <c r="I220" s="324">
        <v>0</v>
      </c>
      <c r="J220" s="348">
        <v>0</v>
      </c>
      <c r="K220" s="274"/>
      <c r="L220" s="38"/>
      <c r="M220" s="38"/>
      <c r="N220" s="38"/>
      <c r="O220" s="38"/>
      <c r="P220" s="38"/>
      <c r="Q220" s="38"/>
      <c r="S220" s="38"/>
      <c r="T220" s="274"/>
      <c r="U220" s="38"/>
      <c r="V220" s="38"/>
    </row>
    <row r="221" spans="3:22" ht="20.149999999999999" customHeight="1" x14ac:dyDescent="0.3">
      <c r="C221" s="224">
        <v>22</v>
      </c>
      <c r="D221" s="355"/>
      <c r="E221" s="355"/>
      <c r="F221" s="355"/>
      <c r="G221" s="356" t="s">
        <v>1</v>
      </c>
      <c r="H221" s="322">
        <v>0</v>
      </c>
      <c r="I221" s="324">
        <v>0</v>
      </c>
      <c r="J221" s="348">
        <v>0</v>
      </c>
      <c r="K221" s="274"/>
      <c r="L221" s="38"/>
      <c r="M221" s="38"/>
      <c r="N221" s="38"/>
      <c r="O221" s="38"/>
      <c r="P221" s="38"/>
      <c r="S221" s="38"/>
      <c r="T221" s="274"/>
      <c r="U221" s="38"/>
      <c r="V221" s="38"/>
    </row>
    <row r="222" spans="3:22" ht="20.149999999999999" customHeight="1" x14ac:dyDescent="0.3">
      <c r="C222" s="224">
        <v>23</v>
      </c>
      <c r="D222" s="355"/>
      <c r="E222" s="355"/>
      <c r="F222" s="355"/>
      <c r="G222" s="356" t="s">
        <v>1</v>
      </c>
      <c r="H222" s="322">
        <v>0</v>
      </c>
      <c r="I222" s="324">
        <v>0</v>
      </c>
      <c r="J222" s="348">
        <v>0</v>
      </c>
      <c r="K222" s="274"/>
      <c r="L222" s="38"/>
      <c r="M222" s="38"/>
      <c r="N222" s="38"/>
      <c r="O222" s="38"/>
      <c r="P222" s="38"/>
      <c r="Q222" s="38"/>
      <c r="S222" s="38"/>
      <c r="T222" s="274"/>
      <c r="U222" s="38"/>
      <c r="V222" s="38"/>
    </row>
    <row r="223" spans="3:22" ht="20.149999999999999" customHeight="1" x14ac:dyDescent="0.3">
      <c r="C223" s="224">
        <v>24</v>
      </c>
      <c r="D223" s="355"/>
      <c r="E223" s="355"/>
      <c r="F223" s="355"/>
      <c r="G223" s="356" t="s">
        <v>1</v>
      </c>
      <c r="H223" s="322">
        <v>0</v>
      </c>
      <c r="I223" s="324">
        <v>0</v>
      </c>
      <c r="J223" s="348">
        <v>0</v>
      </c>
      <c r="K223" s="274"/>
      <c r="L223" s="38"/>
      <c r="M223" s="38"/>
      <c r="N223" s="38"/>
      <c r="O223" s="38"/>
      <c r="P223" s="38"/>
      <c r="S223" s="38"/>
      <c r="T223" s="274"/>
      <c r="U223" s="38"/>
      <c r="V223" s="38"/>
    </row>
    <row r="224" spans="3:22" ht="20.149999999999999" customHeight="1" x14ac:dyDescent="0.3">
      <c r="C224" s="224">
        <v>25</v>
      </c>
      <c r="D224" s="355"/>
      <c r="E224" s="355"/>
      <c r="F224" s="355"/>
      <c r="G224" s="356" t="s">
        <v>1</v>
      </c>
      <c r="H224" s="322">
        <v>0</v>
      </c>
      <c r="I224" s="324">
        <v>0</v>
      </c>
      <c r="J224" s="348">
        <v>0</v>
      </c>
      <c r="K224" s="275"/>
      <c r="M224" s="38"/>
      <c r="N224" s="38"/>
      <c r="O224" s="38"/>
      <c r="P224" s="38"/>
      <c r="Q224" s="38"/>
      <c r="S224" s="38"/>
      <c r="T224" s="274"/>
      <c r="U224" s="38"/>
      <c r="V224" s="38"/>
    </row>
    <row r="225" spans="2:22" ht="20.149999999999999" customHeight="1" x14ac:dyDescent="0.3">
      <c r="C225" s="224">
        <v>26</v>
      </c>
      <c r="D225" s="355"/>
      <c r="E225" s="355"/>
      <c r="F225" s="355"/>
      <c r="G225" s="356" t="s">
        <v>1</v>
      </c>
      <c r="H225" s="322">
        <v>0</v>
      </c>
      <c r="I225" s="324">
        <v>0</v>
      </c>
      <c r="J225" s="348">
        <v>0</v>
      </c>
      <c r="K225" s="275"/>
      <c r="M225" s="38"/>
      <c r="N225" s="38"/>
      <c r="O225" s="38"/>
      <c r="P225" s="38"/>
      <c r="Q225" s="38"/>
      <c r="S225" s="38"/>
      <c r="T225" s="274"/>
      <c r="U225" s="38"/>
      <c r="V225" s="38"/>
    </row>
    <row r="226" spans="2:22" ht="20.149999999999999" customHeight="1" x14ac:dyDescent="0.3">
      <c r="C226" s="224">
        <v>27</v>
      </c>
      <c r="D226" s="355"/>
      <c r="E226" s="355"/>
      <c r="F226" s="355"/>
      <c r="G226" s="356" t="s">
        <v>1</v>
      </c>
      <c r="H226" s="322">
        <v>0</v>
      </c>
      <c r="I226" s="324">
        <v>0</v>
      </c>
      <c r="J226" s="348">
        <v>0</v>
      </c>
      <c r="K226" s="275"/>
      <c r="M226" s="38"/>
      <c r="N226" s="38"/>
      <c r="O226" s="38"/>
      <c r="P226" s="38"/>
      <c r="Q226" s="38"/>
      <c r="S226" s="38"/>
      <c r="T226" s="274"/>
      <c r="U226" s="38"/>
      <c r="V226" s="38"/>
    </row>
    <row r="227" spans="2:22" ht="20.149999999999999" customHeight="1" x14ac:dyDescent="0.3">
      <c r="C227" s="224">
        <v>28</v>
      </c>
      <c r="D227" s="355"/>
      <c r="E227" s="355"/>
      <c r="F227" s="355"/>
      <c r="G227" s="356" t="s">
        <v>1</v>
      </c>
      <c r="H227" s="322">
        <v>0</v>
      </c>
      <c r="I227" s="324">
        <v>0</v>
      </c>
      <c r="J227" s="348">
        <v>0</v>
      </c>
      <c r="K227" s="275"/>
      <c r="M227" s="38"/>
      <c r="N227" s="38"/>
      <c r="O227" s="38"/>
      <c r="P227" s="38"/>
      <c r="Q227" s="38"/>
      <c r="S227" s="38"/>
      <c r="T227" s="274"/>
      <c r="U227" s="38"/>
      <c r="V227" s="38"/>
    </row>
    <row r="228" spans="2:22" ht="20.149999999999999" customHeight="1" x14ac:dyDescent="0.3">
      <c r="C228" s="224">
        <v>29</v>
      </c>
      <c r="D228" s="355"/>
      <c r="E228" s="355"/>
      <c r="F228" s="355"/>
      <c r="G228" s="356" t="s">
        <v>1</v>
      </c>
      <c r="H228" s="322">
        <v>0</v>
      </c>
      <c r="I228" s="324">
        <v>0</v>
      </c>
      <c r="J228" s="348">
        <v>0</v>
      </c>
      <c r="K228" s="275"/>
      <c r="M228" s="38"/>
      <c r="N228" s="38"/>
      <c r="O228" s="38"/>
      <c r="P228" s="38"/>
      <c r="Q228" s="38"/>
      <c r="S228" s="38"/>
      <c r="T228" s="274"/>
      <c r="U228" s="38"/>
      <c r="V228" s="38"/>
    </row>
    <row r="229" spans="2:22" ht="20.149999999999999" customHeight="1" thickBot="1" x14ac:dyDescent="0.35">
      <c r="C229" s="276">
        <v>30</v>
      </c>
      <c r="D229" s="480"/>
      <c r="E229" s="480"/>
      <c r="F229" s="480"/>
      <c r="G229" s="481" t="s">
        <v>1</v>
      </c>
      <c r="H229" s="474">
        <v>0</v>
      </c>
      <c r="I229" s="482">
        <v>0</v>
      </c>
      <c r="J229" s="466">
        <v>0</v>
      </c>
      <c r="K229" s="275"/>
      <c r="M229" s="38"/>
      <c r="N229" s="38"/>
      <c r="O229" s="38"/>
      <c r="P229" s="38"/>
      <c r="Q229" s="38"/>
      <c r="S229" s="38"/>
      <c r="T229" s="274"/>
      <c r="U229" s="38"/>
      <c r="V229" s="38"/>
    </row>
    <row r="230" spans="2:22" ht="20.149999999999999" customHeight="1" thickTop="1" x14ac:dyDescent="0.3">
      <c r="D230" s="277"/>
      <c r="E230" s="278"/>
      <c r="F230" s="278"/>
      <c r="G230" s="38"/>
      <c r="H230" s="278"/>
      <c r="I230" s="279"/>
      <c r="J230" s="275"/>
      <c r="K230" s="275"/>
      <c r="M230" s="38"/>
      <c r="N230" s="38"/>
      <c r="O230" s="38"/>
      <c r="P230" s="38"/>
      <c r="Q230" s="38"/>
      <c r="S230" s="38"/>
      <c r="T230" s="274"/>
      <c r="U230" s="38"/>
      <c r="V230" s="38"/>
    </row>
    <row r="231" spans="2:22" ht="20.149999999999999" customHeight="1" x14ac:dyDescent="0.3">
      <c r="B231" s="113" t="s">
        <v>101</v>
      </c>
      <c r="C231" s="59" t="s">
        <v>209</v>
      </c>
      <c r="D231" s="280"/>
      <c r="E231" s="281"/>
      <c r="F231" s="281"/>
      <c r="G231" s="280"/>
      <c r="H231" s="281"/>
      <c r="I231" s="282"/>
      <c r="J231" s="283"/>
      <c r="K231" s="275"/>
      <c r="M231" s="275"/>
      <c r="N231" s="275"/>
      <c r="O231" s="275"/>
      <c r="P231" s="275"/>
      <c r="Q231" s="38"/>
      <c r="S231" s="38"/>
      <c r="T231" s="274"/>
      <c r="U231" s="38"/>
      <c r="V231" s="38"/>
    </row>
    <row r="232" spans="2:22" ht="20.149999999999999" customHeight="1" x14ac:dyDescent="0.3">
      <c r="C232" s="264"/>
      <c r="D232" s="95" t="s">
        <v>37</v>
      </c>
      <c r="E232" s="115" t="s">
        <v>2</v>
      </c>
      <c r="F232" s="116" t="s">
        <v>3</v>
      </c>
      <c r="G232" s="59" t="s">
        <v>209</v>
      </c>
      <c r="H232" s="85"/>
      <c r="I232" s="85"/>
      <c r="J232" s="85"/>
      <c r="K232" s="275"/>
      <c r="M232" s="275"/>
      <c r="N232" s="275"/>
      <c r="O232" s="275"/>
      <c r="P232" s="275"/>
      <c r="Q232" s="38"/>
      <c r="S232" s="38"/>
      <c r="T232" s="274"/>
      <c r="U232" s="38"/>
      <c r="V232" s="38"/>
    </row>
    <row r="233" spans="2:22" ht="20.149999999999999" customHeight="1" x14ac:dyDescent="0.3">
      <c r="C233" s="264"/>
      <c r="D233" s="284"/>
      <c r="E233" s="285"/>
      <c r="F233" s="285"/>
      <c r="G233" s="590" t="s">
        <v>163</v>
      </c>
      <c r="H233" s="591"/>
      <c r="I233" s="589" t="s">
        <v>204</v>
      </c>
      <c r="J233" s="589"/>
      <c r="K233" s="275"/>
      <c r="M233" s="275"/>
      <c r="N233" s="275"/>
      <c r="O233" s="275"/>
      <c r="P233" s="275"/>
      <c r="Q233" s="38"/>
      <c r="S233" s="38"/>
      <c r="T233" s="274"/>
      <c r="U233" s="38"/>
      <c r="V233" s="38"/>
    </row>
    <row r="234" spans="2:22" ht="20.149999999999999" customHeight="1" x14ac:dyDescent="0.3">
      <c r="C234" s="264"/>
      <c r="D234" s="284"/>
      <c r="E234" s="285"/>
      <c r="F234" s="285"/>
      <c r="G234" s="97" t="s">
        <v>16</v>
      </c>
      <c r="H234" s="89" t="s">
        <v>440</v>
      </c>
      <c r="I234" s="97" t="s">
        <v>16</v>
      </c>
      <c r="J234" s="91" t="s">
        <v>27</v>
      </c>
      <c r="K234" s="275"/>
      <c r="M234" s="275"/>
      <c r="N234" s="275"/>
      <c r="O234" s="275"/>
      <c r="P234" s="275"/>
      <c r="Q234" s="38"/>
      <c r="S234" s="38"/>
      <c r="T234" s="274"/>
      <c r="U234" s="38"/>
      <c r="V234" s="38"/>
    </row>
    <row r="235" spans="2:22" ht="20.149999999999999" customHeight="1" thickBot="1" x14ac:dyDescent="0.35">
      <c r="C235" s="270"/>
      <c r="D235" s="96" t="s">
        <v>4</v>
      </c>
      <c r="E235" s="271" t="s">
        <v>4</v>
      </c>
      <c r="F235" s="271" t="s">
        <v>4</v>
      </c>
      <c r="G235" s="99"/>
      <c r="H235" s="93" t="s">
        <v>5</v>
      </c>
      <c r="I235" s="93"/>
      <c r="J235" s="92" t="s">
        <v>225</v>
      </c>
      <c r="K235" s="275"/>
      <c r="M235" s="275"/>
      <c r="N235" s="275"/>
      <c r="O235" s="275"/>
      <c r="P235" s="275"/>
      <c r="Q235" s="38"/>
      <c r="S235" s="38"/>
      <c r="T235" s="274"/>
      <c r="U235" s="38"/>
      <c r="V235" s="38"/>
    </row>
    <row r="236" spans="2:22" ht="20.149999999999999" customHeight="1" thickTop="1" x14ac:dyDescent="0.3">
      <c r="C236" s="273">
        <v>1</v>
      </c>
      <c r="D236" s="476"/>
      <c r="E236" s="476"/>
      <c r="F236" s="476"/>
      <c r="G236" s="476"/>
      <c r="H236" s="472">
        <v>0</v>
      </c>
      <c r="I236" s="476"/>
      <c r="J236" s="470">
        <v>0</v>
      </c>
      <c r="K236" s="575" t="s">
        <v>472</v>
      </c>
      <c r="M236" s="275"/>
      <c r="N236" s="275"/>
      <c r="O236" s="275"/>
      <c r="P236" s="275"/>
      <c r="Q236" s="38"/>
      <c r="S236" s="38"/>
      <c r="T236" s="274"/>
      <c r="U236" s="38"/>
      <c r="V236" s="38"/>
    </row>
    <row r="237" spans="2:22" ht="20.149999999999999" customHeight="1" x14ac:dyDescent="0.3">
      <c r="C237" s="224">
        <v>2</v>
      </c>
      <c r="D237" s="355"/>
      <c r="E237" s="355"/>
      <c r="F237" s="355"/>
      <c r="G237" s="355"/>
      <c r="H237" s="322">
        <v>0</v>
      </c>
      <c r="I237" s="355"/>
      <c r="J237" s="350">
        <v>0</v>
      </c>
      <c r="K237" s="275"/>
      <c r="M237" s="275"/>
      <c r="N237" s="275"/>
      <c r="O237" s="275"/>
      <c r="P237" s="275"/>
      <c r="Q237" s="38"/>
      <c r="S237" s="38"/>
      <c r="T237" s="274"/>
      <c r="U237" s="38"/>
      <c r="V237" s="38"/>
    </row>
    <row r="238" spans="2:22" ht="20.149999999999999" customHeight="1" x14ac:dyDescent="0.3">
      <c r="C238" s="224">
        <v>3</v>
      </c>
      <c r="D238" s="355"/>
      <c r="E238" s="355"/>
      <c r="F238" s="355"/>
      <c r="G238" s="355"/>
      <c r="H238" s="322">
        <v>0</v>
      </c>
      <c r="I238" s="355"/>
      <c r="J238" s="350">
        <v>0</v>
      </c>
      <c r="K238" s="275"/>
      <c r="M238" s="275"/>
      <c r="N238" s="275"/>
      <c r="O238" s="275"/>
      <c r="P238" s="275"/>
      <c r="Q238" s="38"/>
      <c r="S238" s="38"/>
      <c r="T238" s="274"/>
      <c r="U238" s="38"/>
      <c r="V238" s="38"/>
    </row>
    <row r="239" spans="2:22" ht="20.149999999999999" customHeight="1" x14ac:dyDescent="0.3">
      <c r="C239" s="224">
        <v>4</v>
      </c>
      <c r="D239" s="355"/>
      <c r="E239" s="355"/>
      <c r="F239" s="355"/>
      <c r="G239" s="355"/>
      <c r="H239" s="322">
        <v>0</v>
      </c>
      <c r="I239" s="355"/>
      <c r="J239" s="350">
        <v>0</v>
      </c>
      <c r="K239" s="275"/>
      <c r="M239" s="275"/>
      <c r="N239" s="275"/>
      <c r="O239" s="275"/>
      <c r="P239" s="275"/>
      <c r="Q239" s="38"/>
      <c r="S239" s="38"/>
      <c r="T239" s="274"/>
      <c r="U239" s="38"/>
      <c r="V239" s="38"/>
    </row>
    <row r="240" spans="2:22" ht="20.149999999999999" customHeight="1" x14ac:dyDescent="0.3">
      <c r="C240" s="224">
        <v>5</v>
      </c>
      <c r="D240" s="355"/>
      <c r="E240" s="355"/>
      <c r="F240" s="355"/>
      <c r="G240" s="355"/>
      <c r="H240" s="322">
        <v>0</v>
      </c>
      <c r="I240" s="355"/>
      <c r="J240" s="350">
        <v>0</v>
      </c>
      <c r="K240" s="275"/>
      <c r="M240" s="275"/>
      <c r="N240" s="275"/>
      <c r="O240" s="275"/>
      <c r="P240" s="275"/>
      <c r="Q240" s="38"/>
      <c r="S240" s="38"/>
      <c r="T240" s="274"/>
      <c r="U240" s="38"/>
      <c r="V240" s="38"/>
    </row>
    <row r="241" spans="3:22" ht="20.149999999999999" customHeight="1" x14ac:dyDescent="0.3">
      <c r="C241" s="224">
        <v>6</v>
      </c>
      <c r="D241" s="355"/>
      <c r="E241" s="355"/>
      <c r="F241" s="355"/>
      <c r="G241" s="355"/>
      <c r="H241" s="322">
        <v>0</v>
      </c>
      <c r="I241" s="355"/>
      <c r="J241" s="350">
        <v>0</v>
      </c>
      <c r="K241" s="275"/>
      <c r="M241" s="275"/>
      <c r="N241" s="275"/>
      <c r="O241" s="275"/>
      <c r="P241" s="275"/>
      <c r="Q241" s="38"/>
      <c r="S241" s="38"/>
      <c r="T241" s="274"/>
      <c r="U241" s="38"/>
      <c r="V241" s="38"/>
    </row>
    <row r="242" spans="3:22" ht="20.149999999999999" customHeight="1" x14ac:dyDescent="0.3">
      <c r="C242" s="224">
        <v>7</v>
      </c>
      <c r="D242" s="355"/>
      <c r="E242" s="355"/>
      <c r="F242" s="355"/>
      <c r="G242" s="355"/>
      <c r="H242" s="322">
        <v>0</v>
      </c>
      <c r="I242" s="355"/>
      <c r="J242" s="350">
        <v>0</v>
      </c>
      <c r="K242" s="275"/>
      <c r="M242" s="275"/>
      <c r="N242" s="275"/>
      <c r="O242" s="275"/>
      <c r="P242" s="275"/>
      <c r="Q242" s="38"/>
      <c r="S242" s="38"/>
      <c r="T242" s="274"/>
      <c r="U242" s="38"/>
      <c r="V242" s="38"/>
    </row>
    <row r="243" spans="3:22" ht="20.149999999999999" customHeight="1" x14ac:dyDescent="0.3">
      <c r="C243" s="224">
        <v>8</v>
      </c>
      <c r="D243" s="355"/>
      <c r="E243" s="355"/>
      <c r="F243" s="355"/>
      <c r="G243" s="355"/>
      <c r="H243" s="322">
        <v>0</v>
      </c>
      <c r="I243" s="355"/>
      <c r="J243" s="350">
        <v>0</v>
      </c>
      <c r="K243" s="275"/>
      <c r="M243" s="275"/>
      <c r="N243" s="275"/>
      <c r="O243" s="275"/>
      <c r="P243" s="275"/>
      <c r="Q243" s="38"/>
      <c r="S243" s="38"/>
      <c r="T243" s="274"/>
      <c r="U243" s="38"/>
      <c r="V243" s="38"/>
    </row>
    <row r="244" spans="3:22" ht="20.149999999999999" customHeight="1" x14ac:dyDescent="0.3">
      <c r="C244" s="224">
        <v>9</v>
      </c>
      <c r="D244" s="355"/>
      <c r="E244" s="355"/>
      <c r="F244" s="355"/>
      <c r="G244" s="355"/>
      <c r="H244" s="322">
        <v>0</v>
      </c>
      <c r="I244" s="355"/>
      <c r="J244" s="350">
        <v>0</v>
      </c>
      <c r="K244" s="275"/>
      <c r="M244" s="275"/>
      <c r="N244" s="275"/>
      <c r="O244" s="275"/>
      <c r="P244" s="275"/>
      <c r="Q244" s="38"/>
      <c r="S244" s="38"/>
      <c r="T244" s="274"/>
      <c r="U244" s="38"/>
      <c r="V244" s="38"/>
    </row>
    <row r="245" spans="3:22" ht="20.149999999999999" customHeight="1" x14ac:dyDescent="0.3">
      <c r="C245" s="224">
        <v>10</v>
      </c>
      <c r="D245" s="355"/>
      <c r="E245" s="355"/>
      <c r="F245" s="355"/>
      <c r="G245" s="355"/>
      <c r="H245" s="322">
        <v>0</v>
      </c>
      <c r="I245" s="355"/>
      <c r="J245" s="350">
        <v>0</v>
      </c>
      <c r="K245" s="275"/>
      <c r="M245" s="275"/>
      <c r="N245" s="275"/>
      <c r="O245" s="275"/>
      <c r="P245" s="275"/>
      <c r="Q245" s="38"/>
      <c r="S245" s="38"/>
      <c r="T245" s="274"/>
      <c r="U245" s="38"/>
      <c r="V245" s="38"/>
    </row>
    <row r="246" spans="3:22" ht="20.149999999999999" customHeight="1" x14ac:dyDescent="0.3">
      <c r="C246" s="224">
        <v>11</v>
      </c>
      <c r="D246" s="355"/>
      <c r="E246" s="355"/>
      <c r="F246" s="355"/>
      <c r="G246" s="355"/>
      <c r="H246" s="322">
        <v>0</v>
      </c>
      <c r="I246" s="355"/>
      <c r="J246" s="350">
        <v>0</v>
      </c>
      <c r="K246" s="275"/>
      <c r="M246" s="275"/>
      <c r="N246" s="275"/>
      <c r="O246" s="275"/>
      <c r="P246" s="275"/>
      <c r="Q246" s="38"/>
      <c r="S246" s="38"/>
      <c r="T246" s="274"/>
      <c r="U246" s="38"/>
      <c r="V246" s="38"/>
    </row>
    <row r="247" spans="3:22" ht="20.149999999999999" customHeight="1" x14ac:dyDescent="0.3">
      <c r="C247" s="224">
        <v>12</v>
      </c>
      <c r="D247" s="355"/>
      <c r="E247" s="355"/>
      <c r="F247" s="355"/>
      <c r="G247" s="355"/>
      <c r="H247" s="322">
        <v>0</v>
      </c>
      <c r="I247" s="355"/>
      <c r="J247" s="350">
        <v>0</v>
      </c>
      <c r="K247" s="275"/>
      <c r="M247" s="275"/>
      <c r="N247" s="275"/>
      <c r="O247" s="275"/>
      <c r="P247" s="275"/>
      <c r="Q247" s="38"/>
      <c r="S247" s="38"/>
      <c r="T247" s="274"/>
      <c r="U247" s="38"/>
      <c r="V247" s="38"/>
    </row>
    <row r="248" spans="3:22" ht="20.149999999999999" customHeight="1" x14ac:dyDescent="0.3">
      <c r="C248" s="224">
        <v>13</v>
      </c>
      <c r="D248" s="355"/>
      <c r="E248" s="355"/>
      <c r="F248" s="355"/>
      <c r="G248" s="355"/>
      <c r="H248" s="322">
        <v>0</v>
      </c>
      <c r="I248" s="355"/>
      <c r="J248" s="350">
        <v>0</v>
      </c>
      <c r="K248" s="275"/>
      <c r="M248" s="275"/>
      <c r="N248" s="275"/>
      <c r="O248" s="275"/>
      <c r="P248" s="275"/>
      <c r="Q248" s="38"/>
      <c r="S248" s="38"/>
      <c r="T248" s="274"/>
      <c r="U248" s="38"/>
      <c r="V248" s="38"/>
    </row>
    <row r="249" spans="3:22" ht="20.149999999999999" customHeight="1" x14ac:dyDescent="0.3">
      <c r="C249" s="224">
        <v>14</v>
      </c>
      <c r="D249" s="355"/>
      <c r="E249" s="355"/>
      <c r="F249" s="355"/>
      <c r="G249" s="355"/>
      <c r="H249" s="322">
        <v>0</v>
      </c>
      <c r="I249" s="355"/>
      <c r="J249" s="350">
        <v>0</v>
      </c>
      <c r="K249" s="275"/>
      <c r="M249" s="275"/>
      <c r="N249" s="275"/>
      <c r="O249" s="275"/>
      <c r="P249" s="275"/>
      <c r="Q249" s="38"/>
      <c r="S249" s="38"/>
      <c r="T249" s="274"/>
      <c r="U249" s="38"/>
      <c r="V249" s="38"/>
    </row>
    <row r="250" spans="3:22" ht="20.149999999999999" customHeight="1" x14ac:dyDescent="0.3">
      <c r="C250" s="224">
        <v>15</v>
      </c>
      <c r="D250" s="355"/>
      <c r="E250" s="355"/>
      <c r="F250" s="355"/>
      <c r="G250" s="355"/>
      <c r="H250" s="322">
        <v>0</v>
      </c>
      <c r="I250" s="355"/>
      <c r="J250" s="350">
        <v>0</v>
      </c>
      <c r="K250" s="275"/>
      <c r="M250" s="275"/>
      <c r="N250" s="275"/>
      <c r="O250" s="275"/>
      <c r="P250" s="275"/>
      <c r="Q250" s="38"/>
      <c r="S250" s="38"/>
      <c r="T250" s="274"/>
      <c r="U250" s="38"/>
      <c r="V250" s="38"/>
    </row>
    <row r="251" spans="3:22" ht="20.149999999999999" customHeight="1" x14ac:dyDescent="0.3">
      <c r="C251" s="224">
        <v>16</v>
      </c>
      <c r="D251" s="355"/>
      <c r="E251" s="355"/>
      <c r="F251" s="355"/>
      <c r="G251" s="355"/>
      <c r="H251" s="322">
        <v>0</v>
      </c>
      <c r="I251" s="355"/>
      <c r="J251" s="350">
        <v>0</v>
      </c>
      <c r="K251" s="275"/>
      <c r="M251" s="275"/>
      <c r="N251" s="275"/>
      <c r="O251" s="275"/>
      <c r="P251" s="275"/>
      <c r="Q251" s="38"/>
      <c r="S251" s="38"/>
      <c r="T251" s="274"/>
      <c r="U251" s="38"/>
      <c r="V251" s="38"/>
    </row>
    <row r="252" spans="3:22" ht="20.149999999999999" customHeight="1" x14ac:dyDescent="0.3">
      <c r="C252" s="224">
        <v>17</v>
      </c>
      <c r="D252" s="355"/>
      <c r="E252" s="355"/>
      <c r="F252" s="355"/>
      <c r="G252" s="355"/>
      <c r="H252" s="322">
        <v>0</v>
      </c>
      <c r="I252" s="355"/>
      <c r="J252" s="350">
        <v>0</v>
      </c>
      <c r="K252" s="275"/>
      <c r="M252" s="275"/>
      <c r="N252" s="275"/>
      <c r="O252" s="275"/>
      <c r="P252" s="275"/>
      <c r="Q252" s="38"/>
      <c r="S252" s="38"/>
      <c r="T252" s="274"/>
      <c r="U252" s="38"/>
      <c r="V252" s="38"/>
    </row>
    <row r="253" spans="3:22" ht="20.149999999999999" customHeight="1" x14ac:dyDescent="0.3">
      <c r="C253" s="224">
        <v>18</v>
      </c>
      <c r="D253" s="355"/>
      <c r="E253" s="355"/>
      <c r="F253" s="355"/>
      <c r="G253" s="355"/>
      <c r="H253" s="322">
        <v>0</v>
      </c>
      <c r="I253" s="355"/>
      <c r="J253" s="350">
        <v>0</v>
      </c>
      <c r="K253" s="275"/>
      <c r="M253" s="275"/>
      <c r="N253" s="275"/>
      <c r="O253" s="275"/>
      <c r="P253" s="275"/>
      <c r="Q253" s="38"/>
      <c r="S253" s="38"/>
      <c r="T253" s="274"/>
      <c r="U253" s="38"/>
      <c r="V253" s="38"/>
    </row>
    <row r="254" spans="3:22" ht="20.149999999999999" customHeight="1" x14ac:dyDescent="0.3">
      <c r="C254" s="224">
        <v>19</v>
      </c>
      <c r="D254" s="355"/>
      <c r="E254" s="355"/>
      <c r="F254" s="355"/>
      <c r="G254" s="355"/>
      <c r="H254" s="322">
        <v>0</v>
      </c>
      <c r="I254" s="355"/>
      <c r="J254" s="350">
        <v>0</v>
      </c>
      <c r="K254" s="275"/>
      <c r="M254" s="275"/>
      <c r="N254" s="275"/>
      <c r="O254" s="275"/>
      <c r="P254" s="275"/>
      <c r="Q254" s="38"/>
      <c r="S254" s="38"/>
      <c r="T254" s="274"/>
      <c r="U254" s="38"/>
      <c r="V254" s="38"/>
    </row>
    <row r="255" spans="3:22" ht="20.149999999999999" customHeight="1" x14ac:dyDescent="0.3">
      <c r="C255" s="224">
        <v>20</v>
      </c>
      <c r="D255" s="355"/>
      <c r="E255" s="355"/>
      <c r="F255" s="355"/>
      <c r="G255" s="355"/>
      <c r="H255" s="322">
        <v>0</v>
      </c>
      <c r="I255" s="355"/>
      <c r="J255" s="350">
        <v>0</v>
      </c>
      <c r="K255" s="275"/>
      <c r="M255" s="275"/>
      <c r="N255" s="275"/>
      <c r="O255" s="275"/>
      <c r="P255" s="275"/>
      <c r="Q255" s="38"/>
      <c r="S255" s="38"/>
      <c r="T255" s="274"/>
      <c r="U255" s="38"/>
      <c r="V255" s="38"/>
    </row>
    <row r="256" spans="3:22" ht="20.149999999999999" customHeight="1" x14ac:dyDescent="0.3">
      <c r="C256" s="224">
        <v>21</v>
      </c>
      <c r="D256" s="355"/>
      <c r="E256" s="355"/>
      <c r="F256" s="355"/>
      <c r="G256" s="355"/>
      <c r="H256" s="322">
        <v>0</v>
      </c>
      <c r="I256" s="355"/>
      <c r="J256" s="350">
        <v>0</v>
      </c>
      <c r="K256" s="275"/>
      <c r="M256" s="275"/>
      <c r="N256" s="275"/>
      <c r="O256" s="275"/>
      <c r="P256" s="275"/>
      <c r="Q256" s="38"/>
      <c r="S256" s="38"/>
      <c r="T256" s="274"/>
      <c r="U256" s="38"/>
      <c r="V256" s="38"/>
    </row>
    <row r="257" spans="1:24" ht="20.149999999999999" customHeight="1" x14ac:dyDescent="0.3">
      <c r="C257" s="224">
        <v>22</v>
      </c>
      <c r="D257" s="355"/>
      <c r="E257" s="355"/>
      <c r="F257" s="355"/>
      <c r="G257" s="355"/>
      <c r="H257" s="322">
        <v>0</v>
      </c>
      <c r="I257" s="355"/>
      <c r="J257" s="350">
        <v>0</v>
      </c>
      <c r="K257" s="275"/>
      <c r="M257" s="275"/>
      <c r="N257" s="275"/>
      <c r="O257" s="275"/>
      <c r="P257" s="275"/>
      <c r="Q257" s="38"/>
      <c r="S257" s="38"/>
      <c r="T257" s="274"/>
      <c r="U257" s="38"/>
      <c r="V257" s="38"/>
    </row>
    <row r="258" spans="1:24" ht="20.149999999999999" customHeight="1" x14ac:dyDescent="0.3">
      <c r="C258" s="224">
        <v>23</v>
      </c>
      <c r="D258" s="355"/>
      <c r="E258" s="355"/>
      <c r="F258" s="355"/>
      <c r="G258" s="355"/>
      <c r="H258" s="322">
        <v>0</v>
      </c>
      <c r="I258" s="355"/>
      <c r="J258" s="350">
        <v>0</v>
      </c>
      <c r="K258" s="275"/>
      <c r="M258" s="275"/>
      <c r="N258" s="275"/>
      <c r="O258" s="275"/>
      <c r="P258" s="275"/>
      <c r="Q258" s="38"/>
      <c r="S258" s="38"/>
      <c r="T258" s="274"/>
      <c r="U258" s="38"/>
      <c r="V258" s="38"/>
    </row>
    <row r="259" spans="1:24" ht="20.149999999999999" customHeight="1" x14ac:dyDescent="0.3">
      <c r="C259" s="224">
        <v>24</v>
      </c>
      <c r="D259" s="355"/>
      <c r="E259" s="355"/>
      <c r="F259" s="355"/>
      <c r="G259" s="355"/>
      <c r="H259" s="322">
        <v>0</v>
      </c>
      <c r="I259" s="355"/>
      <c r="J259" s="350">
        <v>0</v>
      </c>
      <c r="K259" s="275"/>
      <c r="M259" s="275"/>
      <c r="N259" s="275"/>
      <c r="O259" s="275"/>
      <c r="P259" s="275"/>
      <c r="Q259" s="38"/>
      <c r="S259" s="38"/>
      <c r="T259" s="274"/>
      <c r="U259" s="38"/>
      <c r="V259" s="38"/>
    </row>
    <row r="260" spans="1:24" ht="20.149999999999999" customHeight="1" x14ac:dyDescent="0.3">
      <c r="C260" s="224">
        <v>25</v>
      </c>
      <c r="D260" s="355"/>
      <c r="E260" s="355"/>
      <c r="F260" s="355"/>
      <c r="G260" s="355"/>
      <c r="H260" s="322">
        <v>0</v>
      </c>
      <c r="I260" s="355"/>
      <c r="J260" s="350">
        <v>0</v>
      </c>
      <c r="K260" s="275"/>
      <c r="M260" s="275"/>
      <c r="N260" s="275"/>
      <c r="O260" s="275"/>
      <c r="P260" s="275"/>
      <c r="Q260" s="38"/>
      <c r="S260" s="38"/>
      <c r="T260" s="274"/>
      <c r="U260" s="38"/>
      <c r="V260" s="38"/>
    </row>
    <row r="261" spans="1:24" ht="20.149999999999999" customHeight="1" x14ac:dyDescent="0.3">
      <c r="C261" s="224">
        <v>26</v>
      </c>
      <c r="D261" s="355"/>
      <c r="E261" s="355"/>
      <c r="F261" s="355"/>
      <c r="G261" s="355"/>
      <c r="H261" s="322">
        <v>0</v>
      </c>
      <c r="I261" s="355"/>
      <c r="J261" s="350">
        <v>0</v>
      </c>
      <c r="K261" s="275"/>
      <c r="M261" s="275"/>
      <c r="N261" s="275"/>
      <c r="O261" s="275"/>
      <c r="P261" s="275"/>
      <c r="Q261" s="38"/>
      <c r="S261" s="38"/>
      <c r="T261" s="274"/>
      <c r="U261" s="38"/>
      <c r="V261" s="38"/>
    </row>
    <row r="262" spans="1:24" ht="20.149999999999999" customHeight="1" x14ac:dyDescent="0.3">
      <c r="C262" s="224">
        <v>27</v>
      </c>
      <c r="D262" s="355"/>
      <c r="E262" s="355"/>
      <c r="F262" s="355"/>
      <c r="G262" s="355"/>
      <c r="H262" s="322">
        <v>0</v>
      </c>
      <c r="I262" s="355"/>
      <c r="J262" s="350">
        <v>0</v>
      </c>
      <c r="K262" s="275"/>
      <c r="M262" s="275"/>
      <c r="N262" s="275"/>
      <c r="O262" s="275"/>
      <c r="P262" s="275"/>
      <c r="Q262" s="38"/>
      <c r="S262" s="38"/>
      <c r="T262" s="274"/>
      <c r="U262" s="38"/>
      <c r="V262" s="38"/>
    </row>
    <row r="263" spans="1:24" ht="20.149999999999999" customHeight="1" x14ac:dyDescent="0.3">
      <c r="C263" s="224">
        <v>28</v>
      </c>
      <c r="D263" s="355"/>
      <c r="E263" s="355"/>
      <c r="F263" s="355"/>
      <c r="G263" s="355"/>
      <c r="H263" s="322">
        <v>0</v>
      </c>
      <c r="I263" s="355"/>
      <c r="J263" s="350">
        <v>0</v>
      </c>
      <c r="K263" s="275"/>
      <c r="M263" s="275"/>
      <c r="N263" s="275"/>
      <c r="O263" s="275"/>
      <c r="P263" s="275"/>
      <c r="Q263" s="38"/>
      <c r="S263" s="38"/>
      <c r="T263" s="274"/>
      <c r="U263" s="38"/>
      <c r="V263" s="38"/>
    </row>
    <row r="264" spans="1:24" ht="20.149999999999999" customHeight="1" x14ac:dyDescent="0.3">
      <c r="C264" s="224">
        <v>29</v>
      </c>
      <c r="D264" s="355"/>
      <c r="E264" s="355"/>
      <c r="F264" s="355"/>
      <c r="G264" s="355"/>
      <c r="H264" s="322">
        <v>0</v>
      </c>
      <c r="I264" s="355"/>
      <c r="J264" s="350">
        <v>0</v>
      </c>
      <c r="K264" s="275"/>
      <c r="M264" s="275"/>
      <c r="N264" s="275"/>
      <c r="O264" s="275"/>
      <c r="P264" s="275"/>
      <c r="Q264" s="38"/>
      <c r="S264" s="38"/>
      <c r="T264" s="274"/>
      <c r="U264" s="38"/>
      <c r="V264" s="38"/>
    </row>
    <row r="265" spans="1:24" ht="20.149999999999999" customHeight="1" thickBot="1" x14ac:dyDescent="0.35">
      <c r="C265" s="276">
        <v>30</v>
      </c>
      <c r="D265" s="480"/>
      <c r="E265" s="480"/>
      <c r="F265" s="480"/>
      <c r="G265" s="480"/>
      <c r="H265" s="474">
        <v>0</v>
      </c>
      <c r="I265" s="480"/>
      <c r="J265" s="471">
        <v>0</v>
      </c>
      <c r="K265" s="275"/>
      <c r="M265" s="275"/>
      <c r="N265" s="275"/>
      <c r="O265" s="275"/>
      <c r="P265" s="275"/>
      <c r="Q265" s="38"/>
      <c r="S265" s="38"/>
      <c r="T265" s="274"/>
      <c r="U265" s="38"/>
      <c r="V265" s="38"/>
    </row>
    <row r="266" spans="1:24" ht="20.149999999999999" customHeight="1" thickTop="1" x14ac:dyDescent="0.3">
      <c r="D266" s="277"/>
      <c r="E266" s="278"/>
      <c r="F266" s="278"/>
      <c r="G266" s="38"/>
      <c r="H266" s="274"/>
      <c r="I266" s="275"/>
      <c r="J266" s="275"/>
      <c r="K266" s="275"/>
      <c r="M266" s="275"/>
      <c r="N266" s="275"/>
      <c r="O266" s="275"/>
      <c r="P266" s="275"/>
      <c r="Q266" s="38"/>
      <c r="S266" s="38"/>
      <c r="T266" s="274"/>
      <c r="U266" s="274"/>
      <c r="V266" s="38"/>
    </row>
    <row r="267" spans="1:24" s="4" customFormat="1" ht="20.149999999999999" customHeight="1" x14ac:dyDescent="0.25">
      <c r="A267" s="82">
        <v>4</v>
      </c>
      <c r="B267" s="82" t="s">
        <v>336</v>
      </c>
      <c r="C267" s="122"/>
      <c r="D267" s="122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35"/>
      <c r="V267" s="35"/>
      <c r="W267" s="35"/>
      <c r="X267" s="35"/>
    </row>
    <row r="268" spans="1:24" ht="20.149999999999999" customHeight="1" x14ac:dyDescent="0.3">
      <c r="A268" s="38"/>
      <c r="B268" s="113" t="s">
        <v>445</v>
      </c>
      <c r="C268" s="59" t="s">
        <v>50</v>
      </c>
      <c r="D268" s="280"/>
      <c r="E268" s="281"/>
      <c r="F268" s="281"/>
      <c r="G268" s="280"/>
      <c r="H268" s="281"/>
      <c r="I268" s="282"/>
      <c r="J268" s="283"/>
      <c r="K268" s="283"/>
      <c r="L268" s="128"/>
      <c r="M268" s="283"/>
      <c r="N268" s="283"/>
      <c r="O268" s="283"/>
      <c r="P268" s="283"/>
      <c r="Q268" s="280"/>
      <c r="R268" s="128"/>
      <c r="S268" s="280"/>
      <c r="T268" s="280"/>
      <c r="U268" s="274"/>
      <c r="V268" s="38"/>
    </row>
    <row r="269" spans="1:24" ht="20.149999999999999" customHeight="1" x14ac:dyDescent="0.3">
      <c r="C269" s="264"/>
      <c r="D269" s="95" t="s">
        <v>37</v>
      </c>
      <c r="E269" s="286" t="s">
        <v>2</v>
      </c>
      <c r="F269" s="287"/>
      <c r="G269" s="288" t="s">
        <v>3</v>
      </c>
      <c r="H269" s="287"/>
      <c r="I269" s="118" t="s">
        <v>207</v>
      </c>
      <c r="J269" s="118" t="s">
        <v>59</v>
      </c>
      <c r="K269" s="118" t="s">
        <v>55</v>
      </c>
      <c r="L269" s="118" t="s">
        <v>228</v>
      </c>
      <c r="M269" s="118" t="s">
        <v>226</v>
      </c>
      <c r="N269" s="289" t="s">
        <v>10</v>
      </c>
      <c r="O269" s="290" t="s">
        <v>56</v>
      </c>
      <c r="P269" s="291"/>
      <c r="Q269" s="292"/>
      <c r="R269" s="290" t="s">
        <v>57</v>
      </c>
      <c r="S269" s="291"/>
      <c r="T269" s="291"/>
      <c r="U269" s="30"/>
    </row>
    <row r="270" spans="1:24" ht="20.149999999999999" customHeight="1" x14ac:dyDescent="0.3">
      <c r="C270" s="264"/>
      <c r="D270" s="95"/>
      <c r="E270" s="293" t="s">
        <v>461</v>
      </c>
      <c r="F270" s="294" t="s">
        <v>281</v>
      </c>
      <c r="G270" s="293" t="s">
        <v>461</v>
      </c>
      <c r="H270" s="294" t="s">
        <v>281</v>
      </c>
      <c r="I270" s="295"/>
      <c r="J270" s="118"/>
      <c r="K270" s="118"/>
      <c r="L270" s="118"/>
      <c r="M270" s="89"/>
      <c r="N270" s="115"/>
      <c r="O270" s="294" t="s">
        <v>440</v>
      </c>
      <c r="P270" s="294" t="s">
        <v>460</v>
      </c>
      <c r="Q270" s="118" t="s">
        <v>285</v>
      </c>
      <c r="R270" s="294" t="s">
        <v>440</v>
      </c>
      <c r="S270" s="294" t="s">
        <v>460</v>
      </c>
      <c r="T270" s="267" t="s">
        <v>281</v>
      </c>
      <c r="U270" s="30"/>
    </row>
    <row r="271" spans="1:24" ht="20.149999999999999" customHeight="1" thickBot="1" x14ac:dyDescent="0.35">
      <c r="C271" s="270"/>
      <c r="D271" s="96" t="s">
        <v>4</v>
      </c>
      <c r="E271" s="271" t="s">
        <v>4</v>
      </c>
      <c r="F271" s="296" t="s">
        <v>5</v>
      </c>
      <c r="G271" s="271" t="s">
        <v>4</v>
      </c>
      <c r="H271" s="296" t="s">
        <v>5</v>
      </c>
      <c r="I271" s="296" t="s">
        <v>5</v>
      </c>
      <c r="J271" s="296"/>
      <c r="K271" s="296"/>
      <c r="L271" s="296"/>
      <c r="M271" s="270"/>
      <c r="N271" s="99"/>
      <c r="O271" s="297" t="s">
        <v>5</v>
      </c>
      <c r="P271" s="297" t="s">
        <v>5</v>
      </c>
      <c r="Q271" s="296" t="s">
        <v>5</v>
      </c>
      <c r="R271" s="297" t="s">
        <v>5</v>
      </c>
      <c r="S271" s="297" t="s">
        <v>5</v>
      </c>
      <c r="T271" s="570" t="s">
        <v>5</v>
      </c>
      <c r="U271" s="30"/>
    </row>
    <row r="272" spans="1:24" ht="20.149999999999999" customHeight="1" thickTop="1" x14ac:dyDescent="0.3">
      <c r="A272" s="274"/>
      <c r="C272" s="264">
        <v>1</v>
      </c>
      <c r="D272" s="354"/>
      <c r="E272" s="354"/>
      <c r="F272" s="351">
        <v>0</v>
      </c>
      <c r="G272" s="354"/>
      <c r="H272" s="351">
        <v>0</v>
      </c>
      <c r="I272" s="351">
        <v>0</v>
      </c>
      <c r="J272" s="358" t="s">
        <v>1</v>
      </c>
      <c r="K272" s="359" t="s">
        <v>1</v>
      </c>
      <c r="L272" s="360" t="s">
        <v>1</v>
      </c>
      <c r="M272" s="360" t="s">
        <v>1</v>
      </c>
      <c r="N272" s="361" t="s">
        <v>1</v>
      </c>
      <c r="O272" s="351">
        <v>0</v>
      </c>
      <c r="P272" s="351">
        <v>0</v>
      </c>
      <c r="Q272" s="351">
        <v>0</v>
      </c>
      <c r="R272" s="351">
        <v>0</v>
      </c>
      <c r="S272" s="351">
        <v>0</v>
      </c>
      <c r="T272" s="349">
        <v>0</v>
      </c>
      <c r="U272" s="575" t="s">
        <v>473</v>
      </c>
    </row>
    <row r="273" spans="1:24" ht="20.149999999999999" customHeight="1" x14ac:dyDescent="0.3">
      <c r="A273" s="274"/>
      <c r="C273" s="224">
        <v>2</v>
      </c>
      <c r="D273" s="355"/>
      <c r="E273" s="355"/>
      <c r="F273" s="322">
        <v>0</v>
      </c>
      <c r="G273" s="355"/>
      <c r="H273" s="322">
        <v>0</v>
      </c>
      <c r="I273" s="322">
        <v>0</v>
      </c>
      <c r="J273" s="362" t="s">
        <v>1</v>
      </c>
      <c r="K273" s="323" t="s">
        <v>1</v>
      </c>
      <c r="L273" s="338" t="s">
        <v>1</v>
      </c>
      <c r="M273" s="338" t="s">
        <v>1</v>
      </c>
      <c r="N273" s="363" t="s">
        <v>1</v>
      </c>
      <c r="O273" s="322">
        <v>0</v>
      </c>
      <c r="P273" s="322">
        <v>0</v>
      </c>
      <c r="Q273" s="322">
        <v>0</v>
      </c>
      <c r="R273" s="322">
        <v>0</v>
      </c>
      <c r="S273" s="322">
        <v>0</v>
      </c>
      <c r="T273" s="350">
        <v>0</v>
      </c>
      <c r="U273" s="30"/>
    </row>
    <row r="274" spans="1:24" ht="20.149999999999999" customHeight="1" x14ac:dyDescent="0.3">
      <c r="A274" s="274"/>
      <c r="C274" s="224">
        <v>3</v>
      </c>
      <c r="D274" s="355"/>
      <c r="E274" s="355"/>
      <c r="F274" s="322">
        <v>0</v>
      </c>
      <c r="G274" s="355"/>
      <c r="H274" s="322">
        <v>0</v>
      </c>
      <c r="I274" s="322">
        <v>0</v>
      </c>
      <c r="J274" s="362" t="s">
        <v>1</v>
      </c>
      <c r="K274" s="323" t="s">
        <v>1</v>
      </c>
      <c r="L274" s="338" t="s">
        <v>1</v>
      </c>
      <c r="M274" s="338" t="s">
        <v>1</v>
      </c>
      <c r="N274" s="363" t="s">
        <v>1</v>
      </c>
      <c r="O274" s="322">
        <v>0</v>
      </c>
      <c r="P274" s="322">
        <v>0</v>
      </c>
      <c r="Q274" s="322">
        <v>0</v>
      </c>
      <c r="R274" s="322">
        <v>0</v>
      </c>
      <c r="S274" s="322">
        <v>0</v>
      </c>
      <c r="T274" s="350">
        <v>0</v>
      </c>
      <c r="U274" s="30"/>
    </row>
    <row r="275" spans="1:24" ht="20.149999999999999" customHeight="1" x14ac:dyDescent="0.3">
      <c r="A275" s="274"/>
      <c r="C275" s="224">
        <v>4</v>
      </c>
      <c r="D275" s="355"/>
      <c r="E275" s="355"/>
      <c r="F275" s="322">
        <v>0</v>
      </c>
      <c r="G275" s="355"/>
      <c r="H275" s="322">
        <v>0</v>
      </c>
      <c r="I275" s="322">
        <v>0</v>
      </c>
      <c r="J275" s="362" t="s">
        <v>1</v>
      </c>
      <c r="K275" s="323" t="s">
        <v>1</v>
      </c>
      <c r="L275" s="338" t="s">
        <v>1</v>
      </c>
      <c r="M275" s="338" t="s">
        <v>1</v>
      </c>
      <c r="N275" s="363" t="s">
        <v>1</v>
      </c>
      <c r="O275" s="322">
        <v>0</v>
      </c>
      <c r="P275" s="322">
        <v>0</v>
      </c>
      <c r="Q275" s="322">
        <v>0</v>
      </c>
      <c r="R275" s="322">
        <v>0</v>
      </c>
      <c r="S275" s="322">
        <v>0</v>
      </c>
      <c r="T275" s="350">
        <v>0</v>
      </c>
      <c r="U275" s="30"/>
    </row>
    <row r="276" spans="1:24" ht="20.149999999999999" customHeight="1" x14ac:dyDescent="0.3">
      <c r="A276" s="274"/>
      <c r="C276" s="224">
        <v>5</v>
      </c>
      <c r="D276" s="355"/>
      <c r="E276" s="355"/>
      <c r="F276" s="322">
        <v>0</v>
      </c>
      <c r="G276" s="355"/>
      <c r="H276" s="322">
        <v>0</v>
      </c>
      <c r="I276" s="322">
        <v>0</v>
      </c>
      <c r="J276" s="362" t="s">
        <v>1</v>
      </c>
      <c r="K276" s="323" t="s">
        <v>1</v>
      </c>
      <c r="L276" s="338" t="s">
        <v>1</v>
      </c>
      <c r="M276" s="338" t="s">
        <v>1</v>
      </c>
      <c r="N276" s="363" t="s">
        <v>1</v>
      </c>
      <c r="O276" s="322">
        <v>0</v>
      </c>
      <c r="P276" s="322">
        <v>0</v>
      </c>
      <c r="Q276" s="322">
        <v>0</v>
      </c>
      <c r="R276" s="322">
        <v>0</v>
      </c>
      <c r="S276" s="322">
        <v>0</v>
      </c>
      <c r="T276" s="350">
        <v>0</v>
      </c>
      <c r="U276" s="30"/>
    </row>
    <row r="277" spans="1:24" ht="20.149999999999999" customHeight="1" x14ac:dyDescent="0.3">
      <c r="A277" s="274"/>
      <c r="C277" s="224">
        <v>6</v>
      </c>
      <c r="D277" s="355"/>
      <c r="E277" s="355"/>
      <c r="F277" s="322">
        <v>0</v>
      </c>
      <c r="G277" s="355"/>
      <c r="H277" s="322">
        <v>0</v>
      </c>
      <c r="I277" s="322">
        <v>0</v>
      </c>
      <c r="J277" s="362" t="s">
        <v>1</v>
      </c>
      <c r="K277" s="323" t="s">
        <v>1</v>
      </c>
      <c r="L277" s="338" t="s">
        <v>1</v>
      </c>
      <c r="M277" s="338" t="s">
        <v>1</v>
      </c>
      <c r="N277" s="363" t="s">
        <v>1</v>
      </c>
      <c r="O277" s="322">
        <v>0</v>
      </c>
      <c r="P277" s="322">
        <v>0</v>
      </c>
      <c r="Q277" s="322">
        <v>0</v>
      </c>
      <c r="R277" s="322">
        <v>0</v>
      </c>
      <c r="S277" s="322">
        <v>0</v>
      </c>
      <c r="T277" s="350">
        <v>0</v>
      </c>
      <c r="U277" s="30"/>
    </row>
    <row r="278" spans="1:24" ht="20.149999999999999" customHeight="1" x14ac:dyDescent="0.3">
      <c r="A278" s="274"/>
      <c r="C278" s="224">
        <v>7</v>
      </c>
      <c r="D278" s="355"/>
      <c r="E278" s="355"/>
      <c r="F278" s="322">
        <v>0</v>
      </c>
      <c r="G278" s="355"/>
      <c r="H278" s="322">
        <v>0</v>
      </c>
      <c r="I278" s="322">
        <v>0</v>
      </c>
      <c r="J278" s="362" t="s">
        <v>1</v>
      </c>
      <c r="K278" s="323" t="s">
        <v>1</v>
      </c>
      <c r="L278" s="338" t="s">
        <v>1</v>
      </c>
      <c r="M278" s="338" t="s">
        <v>1</v>
      </c>
      <c r="N278" s="363" t="s">
        <v>1</v>
      </c>
      <c r="O278" s="322">
        <v>0</v>
      </c>
      <c r="P278" s="322">
        <v>0</v>
      </c>
      <c r="Q278" s="322">
        <v>0</v>
      </c>
      <c r="R278" s="322">
        <v>0</v>
      </c>
      <c r="S278" s="322">
        <v>0</v>
      </c>
      <c r="T278" s="350">
        <v>0</v>
      </c>
      <c r="U278" s="30"/>
    </row>
    <row r="279" spans="1:24" ht="20.149999999999999" customHeight="1" x14ac:dyDescent="0.3">
      <c r="A279" s="274"/>
      <c r="C279" s="224">
        <v>8</v>
      </c>
      <c r="D279" s="355"/>
      <c r="E279" s="355"/>
      <c r="F279" s="322">
        <v>0</v>
      </c>
      <c r="G279" s="355"/>
      <c r="H279" s="322">
        <v>0</v>
      </c>
      <c r="I279" s="322">
        <v>0</v>
      </c>
      <c r="J279" s="362" t="s">
        <v>1</v>
      </c>
      <c r="K279" s="323" t="s">
        <v>1</v>
      </c>
      <c r="L279" s="338" t="s">
        <v>1</v>
      </c>
      <c r="M279" s="338" t="s">
        <v>1</v>
      </c>
      <c r="N279" s="363" t="s">
        <v>1</v>
      </c>
      <c r="O279" s="322">
        <v>0</v>
      </c>
      <c r="P279" s="322">
        <v>0</v>
      </c>
      <c r="Q279" s="322">
        <v>0</v>
      </c>
      <c r="R279" s="322">
        <v>0</v>
      </c>
      <c r="S279" s="322">
        <v>0</v>
      </c>
      <c r="T279" s="350">
        <v>0</v>
      </c>
      <c r="U279" s="30"/>
    </row>
    <row r="280" spans="1:24" ht="20.149999999999999" customHeight="1" x14ac:dyDescent="0.3">
      <c r="A280" s="274"/>
      <c r="C280" s="224">
        <v>9</v>
      </c>
      <c r="D280" s="355"/>
      <c r="E280" s="355"/>
      <c r="F280" s="322">
        <v>0</v>
      </c>
      <c r="G280" s="355"/>
      <c r="H280" s="322">
        <v>0</v>
      </c>
      <c r="I280" s="322">
        <v>0</v>
      </c>
      <c r="J280" s="362" t="s">
        <v>1</v>
      </c>
      <c r="K280" s="323" t="s">
        <v>1</v>
      </c>
      <c r="L280" s="338" t="s">
        <v>1</v>
      </c>
      <c r="M280" s="338" t="s">
        <v>1</v>
      </c>
      <c r="N280" s="363" t="s">
        <v>1</v>
      </c>
      <c r="O280" s="322">
        <v>0</v>
      </c>
      <c r="P280" s="322">
        <v>0</v>
      </c>
      <c r="Q280" s="322">
        <v>0</v>
      </c>
      <c r="R280" s="322">
        <v>0</v>
      </c>
      <c r="S280" s="322">
        <v>0</v>
      </c>
      <c r="T280" s="350">
        <v>0</v>
      </c>
      <c r="U280" s="30"/>
    </row>
    <row r="281" spans="1:24" ht="20.149999999999999" customHeight="1" thickBot="1" x14ac:dyDescent="0.35">
      <c r="A281" s="274"/>
      <c r="C281" s="276">
        <v>10</v>
      </c>
      <c r="D281" s="357"/>
      <c r="E281" s="357"/>
      <c r="F281" s="326">
        <v>0</v>
      </c>
      <c r="G281" s="357"/>
      <c r="H281" s="326">
        <v>0</v>
      </c>
      <c r="I281" s="326">
        <v>0</v>
      </c>
      <c r="J281" s="364" t="s">
        <v>1</v>
      </c>
      <c r="K281" s="327" t="s">
        <v>1</v>
      </c>
      <c r="L281" s="342" t="s">
        <v>1</v>
      </c>
      <c r="M281" s="342" t="s">
        <v>1</v>
      </c>
      <c r="N281" s="365" t="s">
        <v>1</v>
      </c>
      <c r="O281" s="326">
        <v>0</v>
      </c>
      <c r="P281" s="326">
        <v>0</v>
      </c>
      <c r="Q281" s="326">
        <v>0</v>
      </c>
      <c r="R281" s="326">
        <v>0</v>
      </c>
      <c r="S281" s="326">
        <v>0</v>
      </c>
      <c r="T281" s="353">
        <v>0</v>
      </c>
      <c r="U281" s="30"/>
    </row>
    <row r="282" spans="1:24" ht="20.149999999999999" customHeight="1" thickTop="1" x14ac:dyDescent="0.3">
      <c r="U282" s="30"/>
    </row>
    <row r="283" spans="1:24" s="4" customFormat="1" ht="20.149999999999999" customHeight="1" x14ac:dyDescent="0.25">
      <c r="A283" s="82">
        <v>5</v>
      </c>
      <c r="B283" s="82" t="s">
        <v>442</v>
      </c>
      <c r="C283" s="122"/>
      <c r="D283" s="122"/>
      <c r="E283" s="83"/>
      <c r="F283" s="83"/>
      <c r="G283" s="83"/>
      <c r="H283" s="83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35"/>
      <c r="V283" s="35"/>
      <c r="W283" s="35"/>
      <c r="X283" s="35"/>
    </row>
    <row r="284" spans="1:24" s="2" customFormat="1" ht="20.149999999999999" customHeight="1" x14ac:dyDescent="0.25">
      <c r="B284" s="113" t="s">
        <v>713</v>
      </c>
      <c r="C284" s="33" t="s">
        <v>479</v>
      </c>
      <c r="D284" s="30"/>
      <c r="E284" s="35"/>
      <c r="F284" s="35"/>
      <c r="G284" s="35"/>
      <c r="H284" s="35"/>
      <c r="I284" s="30"/>
      <c r="J284" s="30"/>
      <c r="K284" s="30"/>
      <c r="L284" s="30"/>
      <c r="M284" s="30"/>
      <c r="N284" s="30"/>
      <c r="O284" s="30"/>
      <c r="P284" s="30"/>
      <c r="Q284" s="30"/>
      <c r="T284" s="30"/>
    </row>
    <row r="285" spans="1:24" s="2" customFormat="1" ht="20.149999999999999" customHeight="1" x14ac:dyDescent="0.25">
      <c r="B285" s="113"/>
      <c r="C285" s="125" t="s">
        <v>735</v>
      </c>
      <c r="D285" s="126" t="s">
        <v>480</v>
      </c>
      <c r="E285" s="85"/>
      <c r="F285" s="85"/>
      <c r="G285" s="85"/>
      <c r="H285" s="85"/>
      <c r="I285" s="128"/>
      <c r="J285" s="128"/>
      <c r="K285" s="128"/>
      <c r="L285" s="128"/>
      <c r="M285" s="128"/>
      <c r="N285" s="128"/>
      <c r="O285" s="128"/>
      <c r="P285" s="128"/>
      <c r="Q285" s="30"/>
      <c r="T285" s="30"/>
    </row>
    <row r="286" spans="1:24" s="2" customFormat="1" ht="20.149999999999999" customHeight="1" x14ac:dyDescent="0.25">
      <c r="A286" s="35"/>
      <c r="B286" s="35"/>
      <c r="C286" s="87"/>
      <c r="D286" s="298" t="s">
        <v>37</v>
      </c>
      <c r="E286" s="298" t="s">
        <v>281</v>
      </c>
      <c r="F286" s="298" t="s">
        <v>207</v>
      </c>
      <c r="G286" s="298" t="s">
        <v>7</v>
      </c>
      <c r="H286" s="299" t="s">
        <v>462</v>
      </c>
      <c r="I286" s="105" t="s">
        <v>20</v>
      </c>
      <c r="J286" s="106"/>
      <c r="K286" s="105" t="s">
        <v>36</v>
      </c>
      <c r="L286" s="120"/>
      <c r="M286" s="142" t="s">
        <v>505</v>
      </c>
      <c r="N286" s="142" t="s">
        <v>506</v>
      </c>
      <c r="O286" s="86"/>
      <c r="P286" s="105" t="s">
        <v>22</v>
      </c>
      <c r="Q286" s="30"/>
      <c r="R286" s="30"/>
    </row>
    <row r="287" spans="1:24" s="2" customFormat="1" ht="42.75" customHeight="1" x14ac:dyDescent="0.25">
      <c r="A287" s="35"/>
      <c r="B287" s="35"/>
      <c r="C287" s="87"/>
      <c r="D287" s="298"/>
      <c r="E287" s="298"/>
      <c r="F287" s="298"/>
      <c r="G287" s="298"/>
      <c r="H287" s="299"/>
      <c r="I287" s="97" t="s">
        <v>289</v>
      </c>
      <c r="J287" s="89" t="s">
        <v>463</v>
      </c>
      <c r="K287" s="88" t="s">
        <v>16</v>
      </c>
      <c r="L287" s="89" t="s">
        <v>464</v>
      </c>
      <c r="M287" s="90" t="s">
        <v>294</v>
      </c>
      <c r="N287" s="88" t="s">
        <v>16</v>
      </c>
      <c r="O287" s="88" t="s">
        <v>463</v>
      </c>
      <c r="P287" s="35" t="s">
        <v>465</v>
      </c>
      <c r="Q287" s="30"/>
      <c r="R287" s="30"/>
    </row>
    <row r="288" spans="1:24" s="2" customFormat="1" ht="20.149999999999999" customHeight="1" thickBot="1" x14ac:dyDescent="0.3">
      <c r="A288" s="35"/>
      <c r="B288" s="35"/>
      <c r="C288" s="96"/>
      <c r="D288" s="271" t="s">
        <v>4</v>
      </c>
      <c r="E288" s="271" t="s">
        <v>5</v>
      </c>
      <c r="F288" s="271" t="s">
        <v>5</v>
      </c>
      <c r="G288" s="271" t="s">
        <v>0</v>
      </c>
      <c r="H288" s="99" t="s">
        <v>5</v>
      </c>
      <c r="I288" s="94"/>
      <c r="J288" s="93" t="s">
        <v>291</v>
      </c>
      <c r="K288" s="119"/>
      <c r="L288" s="93" t="s">
        <v>5</v>
      </c>
      <c r="M288" s="93" t="s">
        <v>291</v>
      </c>
      <c r="N288" s="94" t="s">
        <v>0</v>
      </c>
      <c r="O288" s="94" t="s">
        <v>291</v>
      </c>
      <c r="P288" s="121"/>
      <c r="Q288" s="30"/>
      <c r="R288" s="30"/>
    </row>
    <row r="289" spans="1:20" s="2" customFormat="1" ht="20.149999999999999" customHeight="1" thickTop="1" x14ac:dyDescent="0.3">
      <c r="A289" s="30"/>
      <c r="B289" s="40"/>
      <c r="C289" s="300">
        <v>1</v>
      </c>
      <c r="D289" s="476"/>
      <c r="E289" s="472">
        <v>0</v>
      </c>
      <c r="F289" s="472">
        <v>0</v>
      </c>
      <c r="G289" s="488" t="s">
        <v>1</v>
      </c>
      <c r="H289" s="472">
        <v>0</v>
      </c>
      <c r="I289" s="488" t="s">
        <v>240</v>
      </c>
      <c r="J289" s="489">
        <v>0</v>
      </c>
      <c r="K289" s="488" t="s">
        <v>1</v>
      </c>
      <c r="L289" s="366">
        <v>0</v>
      </c>
      <c r="M289" s="490">
        <v>0</v>
      </c>
      <c r="N289" s="491" t="s">
        <v>1</v>
      </c>
      <c r="O289" s="490">
        <v>0</v>
      </c>
      <c r="P289" s="367"/>
      <c r="Q289" s="575" t="s">
        <v>474</v>
      </c>
      <c r="R289" s="30"/>
    </row>
    <row r="290" spans="1:20" s="2" customFormat="1" ht="20.149999999999999" customHeight="1" x14ac:dyDescent="0.3">
      <c r="A290" s="30"/>
      <c r="B290" s="40"/>
      <c r="C290" s="301">
        <v>2</v>
      </c>
      <c r="D290" s="355"/>
      <c r="E290" s="322">
        <v>0</v>
      </c>
      <c r="F290" s="322">
        <v>0</v>
      </c>
      <c r="G290" s="494" t="s">
        <v>1</v>
      </c>
      <c r="H290" s="322">
        <v>0</v>
      </c>
      <c r="I290" s="494" t="s">
        <v>240</v>
      </c>
      <c r="J290" s="322">
        <v>0</v>
      </c>
      <c r="K290" s="494" t="s">
        <v>1</v>
      </c>
      <c r="L290" s="368">
        <v>0</v>
      </c>
      <c r="M290" s="325">
        <v>0</v>
      </c>
      <c r="N290" s="495" t="s">
        <v>1</v>
      </c>
      <c r="O290" s="325">
        <v>0</v>
      </c>
      <c r="P290" s="343"/>
      <c r="Q290" s="30"/>
      <c r="R290" s="30"/>
    </row>
    <row r="291" spans="1:20" s="2" customFormat="1" ht="20.149999999999999" customHeight="1" x14ac:dyDescent="0.3">
      <c r="A291" s="30"/>
      <c r="B291" s="40"/>
      <c r="C291" s="301">
        <v>3</v>
      </c>
      <c r="D291" s="355"/>
      <c r="E291" s="322">
        <v>0</v>
      </c>
      <c r="F291" s="322">
        <v>0</v>
      </c>
      <c r="G291" s="494" t="s">
        <v>1</v>
      </c>
      <c r="H291" s="322">
        <v>0</v>
      </c>
      <c r="I291" s="494" t="s">
        <v>240</v>
      </c>
      <c r="J291" s="322">
        <v>0</v>
      </c>
      <c r="K291" s="494" t="s">
        <v>1</v>
      </c>
      <c r="L291" s="368">
        <v>0</v>
      </c>
      <c r="M291" s="325">
        <v>0</v>
      </c>
      <c r="N291" s="495" t="s">
        <v>1</v>
      </c>
      <c r="O291" s="325">
        <v>0</v>
      </c>
      <c r="P291" s="343"/>
      <c r="Q291" s="30"/>
      <c r="R291" s="30"/>
    </row>
    <row r="292" spans="1:20" s="2" customFormat="1" ht="20.149999999999999" customHeight="1" x14ac:dyDescent="0.3">
      <c r="A292" s="30"/>
      <c r="B292" s="40"/>
      <c r="C292" s="301">
        <v>4</v>
      </c>
      <c r="D292" s="355"/>
      <c r="E292" s="322">
        <v>0</v>
      </c>
      <c r="F292" s="322">
        <v>0</v>
      </c>
      <c r="G292" s="494" t="s">
        <v>1</v>
      </c>
      <c r="H292" s="322">
        <v>0</v>
      </c>
      <c r="I292" s="494" t="s">
        <v>240</v>
      </c>
      <c r="J292" s="322">
        <v>0</v>
      </c>
      <c r="K292" s="494" t="s">
        <v>1</v>
      </c>
      <c r="L292" s="368">
        <v>0</v>
      </c>
      <c r="M292" s="325">
        <v>0</v>
      </c>
      <c r="N292" s="495" t="s">
        <v>1</v>
      </c>
      <c r="O292" s="325">
        <v>0</v>
      </c>
      <c r="P292" s="343"/>
      <c r="Q292" s="30"/>
      <c r="R292" s="30"/>
    </row>
    <row r="293" spans="1:20" s="2" customFormat="1" ht="20.149999999999999" customHeight="1" x14ac:dyDescent="0.3">
      <c r="A293" s="30"/>
      <c r="B293" s="40"/>
      <c r="C293" s="301">
        <v>5</v>
      </c>
      <c r="D293" s="355"/>
      <c r="E293" s="322">
        <v>0</v>
      </c>
      <c r="F293" s="322">
        <v>0</v>
      </c>
      <c r="G293" s="494" t="s">
        <v>1</v>
      </c>
      <c r="H293" s="322">
        <v>0</v>
      </c>
      <c r="I293" s="494" t="s">
        <v>240</v>
      </c>
      <c r="J293" s="322">
        <v>0</v>
      </c>
      <c r="K293" s="494" t="s">
        <v>1</v>
      </c>
      <c r="L293" s="368">
        <v>0</v>
      </c>
      <c r="M293" s="325">
        <v>0</v>
      </c>
      <c r="N293" s="495" t="s">
        <v>1</v>
      </c>
      <c r="O293" s="325">
        <v>0</v>
      </c>
      <c r="P293" s="343"/>
      <c r="Q293" s="30"/>
      <c r="R293" s="30"/>
    </row>
    <row r="294" spans="1:20" s="2" customFormat="1" ht="20.149999999999999" customHeight="1" x14ac:dyDescent="0.3">
      <c r="A294" s="30"/>
      <c r="B294" s="40"/>
      <c r="C294" s="301">
        <v>6</v>
      </c>
      <c r="D294" s="355"/>
      <c r="E294" s="322">
        <v>0</v>
      </c>
      <c r="F294" s="322">
        <v>0</v>
      </c>
      <c r="G294" s="494" t="s">
        <v>1</v>
      </c>
      <c r="H294" s="322">
        <v>0</v>
      </c>
      <c r="I294" s="494" t="s">
        <v>240</v>
      </c>
      <c r="J294" s="322">
        <v>0</v>
      </c>
      <c r="K294" s="494" t="s">
        <v>1</v>
      </c>
      <c r="L294" s="368">
        <v>0</v>
      </c>
      <c r="M294" s="325">
        <v>0</v>
      </c>
      <c r="N294" s="495" t="s">
        <v>1</v>
      </c>
      <c r="O294" s="325">
        <v>0</v>
      </c>
      <c r="P294" s="343"/>
      <c r="Q294" s="30"/>
      <c r="R294" s="30"/>
    </row>
    <row r="295" spans="1:20" s="2" customFormat="1" ht="20.149999999999999" customHeight="1" x14ac:dyDescent="0.3">
      <c r="A295" s="30"/>
      <c r="B295" s="40"/>
      <c r="C295" s="301">
        <v>7</v>
      </c>
      <c r="D295" s="355"/>
      <c r="E295" s="322">
        <v>0</v>
      </c>
      <c r="F295" s="322">
        <v>0</v>
      </c>
      <c r="G295" s="494" t="s">
        <v>1</v>
      </c>
      <c r="H295" s="322">
        <v>0</v>
      </c>
      <c r="I295" s="494" t="s">
        <v>240</v>
      </c>
      <c r="J295" s="322">
        <v>0</v>
      </c>
      <c r="K295" s="494" t="s">
        <v>1</v>
      </c>
      <c r="L295" s="368">
        <v>0</v>
      </c>
      <c r="M295" s="325">
        <v>0</v>
      </c>
      <c r="N295" s="495" t="s">
        <v>1</v>
      </c>
      <c r="O295" s="325">
        <v>0</v>
      </c>
      <c r="P295" s="343"/>
      <c r="Q295" s="30"/>
      <c r="R295" s="30"/>
    </row>
    <row r="296" spans="1:20" s="2" customFormat="1" ht="20.149999999999999" customHeight="1" x14ac:dyDescent="0.3">
      <c r="A296" s="30"/>
      <c r="B296" s="40"/>
      <c r="C296" s="301">
        <v>8</v>
      </c>
      <c r="D296" s="355"/>
      <c r="E296" s="322">
        <v>0</v>
      </c>
      <c r="F296" s="322">
        <v>0</v>
      </c>
      <c r="G296" s="494" t="s">
        <v>1</v>
      </c>
      <c r="H296" s="322">
        <v>0</v>
      </c>
      <c r="I296" s="494" t="s">
        <v>240</v>
      </c>
      <c r="J296" s="322">
        <v>0</v>
      </c>
      <c r="K296" s="494" t="s">
        <v>1</v>
      </c>
      <c r="L296" s="368">
        <v>0</v>
      </c>
      <c r="M296" s="325">
        <v>0</v>
      </c>
      <c r="N296" s="495" t="s">
        <v>1</v>
      </c>
      <c r="O296" s="325">
        <v>0</v>
      </c>
      <c r="P296" s="343"/>
      <c r="Q296" s="30"/>
      <c r="R296" s="30"/>
    </row>
    <row r="297" spans="1:20" s="2" customFormat="1" ht="20.149999999999999" customHeight="1" x14ac:dyDescent="0.3">
      <c r="A297" s="30"/>
      <c r="B297" s="40"/>
      <c r="C297" s="301">
        <v>9</v>
      </c>
      <c r="D297" s="355"/>
      <c r="E297" s="322">
        <v>0</v>
      </c>
      <c r="F297" s="322">
        <v>0</v>
      </c>
      <c r="G297" s="494" t="s">
        <v>1</v>
      </c>
      <c r="H297" s="322">
        <v>0</v>
      </c>
      <c r="I297" s="494" t="s">
        <v>240</v>
      </c>
      <c r="J297" s="322">
        <v>0</v>
      </c>
      <c r="K297" s="494" t="s">
        <v>1</v>
      </c>
      <c r="L297" s="368">
        <v>0</v>
      </c>
      <c r="M297" s="325">
        <v>0</v>
      </c>
      <c r="N297" s="495" t="s">
        <v>1</v>
      </c>
      <c r="O297" s="325">
        <v>0</v>
      </c>
      <c r="P297" s="343"/>
      <c r="Q297" s="30"/>
      <c r="R297" s="30"/>
    </row>
    <row r="298" spans="1:20" s="2" customFormat="1" ht="20.149999999999999" customHeight="1" thickBot="1" x14ac:dyDescent="0.35">
      <c r="A298" s="30"/>
      <c r="B298" s="40"/>
      <c r="C298" s="302">
        <v>10</v>
      </c>
      <c r="D298" s="492"/>
      <c r="E298" s="484">
        <v>0</v>
      </c>
      <c r="F298" s="484">
        <v>0</v>
      </c>
      <c r="G298" s="483" t="s">
        <v>1</v>
      </c>
      <c r="H298" s="484">
        <v>0</v>
      </c>
      <c r="I298" s="483" t="s">
        <v>240</v>
      </c>
      <c r="J298" s="484">
        <v>0</v>
      </c>
      <c r="K298" s="483" t="s">
        <v>1</v>
      </c>
      <c r="L298" s="485">
        <v>0</v>
      </c>
      <c r="M298" s="493">
        <v>0</v>
      </c>
      <c r="N298" s="486" t="s">
        <v>1</v>
      </c>
      <c r="O298" s="493">
        <v>0</v>
      </c>
      <c r="P298" s="487"/>
      <c r="Q298" s="30"/>
      <c r="R298" s="30"/>
    </row>
    <row r="299" spans="1:20" s="2" customFormat="1" ht="20.149999999999999" customHeight="1" thickTop="1" x14ac:dyDescent="0.25">
      <c r="A299" s="35"/>
      <c r="B299" s="35"/>
      <c r="C299" s="35"/>
      <c r="D299" s="4"/>
      <c r="E299" s="4"/>
      <c r="F299" s="4"/>
      <c r="G299" s="35"/>
      <c r="H299" s="35"/>
      <c r="I299" s="35"/>
      <c r="J299" s="4"/>
      <c r="K299" s="4"/>
      <c r="L299" s="35"/>
      <c r="M299" s="35"/>
      <c r="N299" s="30"/>
      <c r="O299" s="30"/>
      <c r="P299" s="30"/>
      <c r="Q299" s="30"/>
      <c r="R299" s="30"/>
      <c r="T299" s="30"/>
    </row>
    <row r="300" spans="1:20" s="2" customFormat="1" ht="20.149999999999999" customHeight="1" x14ac:dyDescent="0.25">
      <c r="B300" s="113" t="s">
        <v>714</v>
      </c>
      <c r="C300" s="33" t="s">
        <v>444</v>
      </c>
      <c r="D300" s="30"/>
      <c r="E300" s="35"/>
      <c r="F300" s="35"/>
      <c r="G300" s="35"/>
      <c r="H300" s="35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</row>
    <row r="301" spans="1:20" s="2" customFormat="1" ht="20.149999999999999" customHeight="1" x14ac:dyDescent="0.25">
      <c r="B301" s="4"/>
      <c r="C301" s="125" t="s">
        <v>716</v>
      </c>
      <c r="D301" s="126" t="s">
        <v>30</v>
      </c>
      <c r="E301" s="85"/>
      <c r="F301" s="35"/>
      <c r="G301" s="35"/>
      <c r="H301" s="35"/>
      <c r="I301" s="30"/>
      <c r="J301" s="30"/>
      <c r="K301" s="30"/>
      <c r="L301" s="30"/>
      <c r="T301" s="30"/>
    </row>
    <row r="302" spans="1:20" s="2" customFormat="1" ht="20.149999999999999" customHeight="1" x14ac:dyDescent="0.25">
      <c r="A302" s="113"/>
      <c r="B302" s="113"/>
      <c r="C302" s="123"/>
      <c r="D302" s="89" t="s">
        <v>226</v>
      </c>
      <c r="E302" s="91" t="s">
        <v>27</v>
      </c>
      <c r="G302" s="35"/>
      <c r="H302" s="35"/>
      <c r="I302" s="30"/>
      <c r="J302" s="30"/>
      <c r="K302" s="30"/>
      <c r="L302" s="30"/>
      <c r="T302" s="30"/>
    </row>
    <row r="303" spans="1:20" s="2" customFormat="1" ht="20.149999999999999" customHeight="1" thickBot="1" x14ac:dyDescent="0.3">
      <c r="A303" s="35"/>
      <c r="B303" s="35"/>
      <c r="C303" s="96"/>
      <c r="D303" s="89" t="s">
        <v>224</v>
      </c>
      <c r="E303" s="91" t="s">
        <v>225</v>
      </c>
      <c r="F303" s="30"/>
      <c r="G303" s="30"/>
      <c r="H303" s="30"/>
      <c r="I303" s="30"/>
      <c r="N303" s="30"/>
      <c r="O303" s="3"/>
      <c r="P303" s="3"/>
      <c r="Q303" s="91"/>
      <c r="R303" s="3"/>
      <c r="S303" s="79"/>
      <c r="T303" s="30"/>
    </row>
    <row r="304" spans="1:20" s="2" customFormat="1" ht="20.149999999999999" customHeight="1" thickTop="1" x14ac:dyDescent="0.25">
      <c r="A304" s="30"/>
      <c r="B304" s="35"/>
      <c r="C304" s="87">
        <v>1</v>
      </c>
      <c r="D304" s="369" t="s">
        <v>1</v>
      </c>
      <c r="E304" s="496">
        <v>0</v>
      </c>
      <c r="F304" s="575" t="s">
        <v>475</v>
      </c>
      <c r="N304" s="30"/>
      <c r="O304" s="91"/>
      <c r="P304" s="91"/>
      <c r="Q304" s="91"/>
      <c r="R304" s="91"/>
      <c r="S304" s="91"/>
      <c r="T304" s="30"/>
    </row>
    <row r="305" spans="1:20" s="2" customFormat="1" ht="20.149999999999999" customHeight="1" x14ac:dyDescent="0.25">
      <c r="A305" s="30"/>
      <c r="B305" s="35"/>
      <c r="C305" s="303">
        <v>2</v>
      </c>
      <c r="D305" s="499" t="s">
        <v>1</v>
      </c>
      <c r="E305" s="370">
        <v>0</v>
      </c>
      <c r="F305" s="30"/>
      <c r="N305" s="30"/>
      <c r="O305" s="91"/>
      <c r="P305" s="91"/>
      <c r="Q305" s="91"/>
      <c r="R305" s="91"/>
      <c r="S305" s="91"/>
      <c r="T305" s="30"/>
    </row>
    <row r="306" spans="1:20" s="2" customFormat="1" ht="20.149999999999999" customHeight="1" x14ac:dyDescent="0.25">
      <c r="A306" s="30"/>
      <c r="B306" s="35"/>
      <c r="C306" s="303">
        <v>3</v>
      </c>
      <c r="D306" s="499" t="s">
        <v>1</v>
      </c>
      <c r="E306" s="370">
        <v>0</v>
      </c>
      <c r="F306" s="30"/>
      <c r="N306" s="30"/>
      <c r="O306" s="91"/>
      <c r="P306" s="91"/>
      <c r="Q306" s="91"/>
      <c r="R306" s="91"/>
      <c r="S306" s="91"/>
      <c r="T306" s="30"/>
    </row>
    <row r="307" spans="1:20" s="2" customFormat="1" ht="20.149999999999999" customHeight="1" x14ac:dyDescent="0.25">
      <c r="A307" s="30"/>
      <c r="B307" s="35"/>
      <c r="C307" s="303">
        <v>4</v>
      </c>
      <c r="D307" s="499" t="s">
        <v>1</v>
      </c>
      <c r="E307" s="370">
        <v>0</v>
      </c>
      <c r="F307" s="30"/>
      <c r="N307" s="30"/>
      <c r="O307" s="91"/>
      <c r="P307" s="91"/>
      <c r="Q307" s="91"/>
      <c r="R307" s="91"/>
      <c r="S307" s="91"/>
      <c r="T307" s="30"/>
    </row>
    <row r="308" spans="1:20" s="2" customFormat="1" ht="20.149999999999999" customHeight="1" thickBot="1" x14ac:dyDescent="0.3">
      <c r="A308" s="30"/>
      <c r="B308" s="35"/>
      <c r="C308" s="304">
        <v>5</v>
      </c>
      <c r="D308" s="497" t="s">
        <v>1</v>
      </c>
      <c r="E308" s="498">
        <v>0</v>
      </c>
      <c r="F308" s="30"/>
      <c r="N308" s="30"/>
      <c r="O308" s="30"/>
      <c r="P308" s="30"/>
      <c r="Q308" s="30"/>
      <c r="R308" s="30"/>
      <c r="S308" s="30"/>
      <c r="T308" s="30"/>
    </row>
    <row r="309" spans="1:20" s="2" customFormat="1" ht="20.149999999999999" customHeight="1" thickTop="1" x14ac:dyDescent="0.25">
      <c r="A309" s="35"/>
      <c r="B309" s="35"/>
      <c r="C309" s="35"/>
      <c r="F309" s="275"/>
      <c r="G309" s="30"/>
      <c r="H309" s="30"/>
      <c r="I309" s="30"/>
      <c r="N309" s="30"/>
      <c r="O309" s="30"/>
      <c r="P309" s="30"/>
      <c r="Q309" s="30"/>
      <c r="R309" s="30"/>
      <c r="S309" s="30"/>
      <c r="T309" s="30"/>
    </row>
    <row r="310" spans="1:20" s="2" customFormat="1" ht="20.149999999999999" customHeight="1" x14ac:dyDescent="0.25">
      <c r="B310" s="35"/>
      <c r="C310" s="125" t="s">
        <v>715</v>
      </c>
      <c r="D310" s="126" t="s">
        <v>468</v>
      </c>
      <c r="E310" s="85"/>
      <c r="F310" s="35"/>
      <c r="G310" s="35"/>
      <c r="H310" s="35"/>
      <c r="I310" s="30"/>
      <c r="J310" s="30"/>
      <c r="K310" s="30"/>
      <c r="L310" s="30"/>
      <c r="T310" s="30"/>
    </row>
    <row r="311" spans="1:20" s="2" customFormat="1" ht="20.149999999999999" customHeight="1" x14ac:dyDescent="0.25">
      <c r="B311" s="113"/>
      <c r="C311" s="123"/>
      <c r="D311" s="124" t="s">
        <v>16</v>
      </c>
      <c r="E311" s="3" t="s">
        <v>27</v>
      </c>
      <c r="F311" s="35"/>
      <c r="G311" s="35"/>
      <c r="H311" s="35"/>
      <c r="I311" s="30"/>
      <c r="J311" s="30"/>
      <c r="K311" s="30"/>
      <c r="L311" s="30"/>
      <c r="T311" s="30"/>
    </row>
    <row r="312" spans="1:20" s="2" customFormat="1" ht="20.149999999999999" customHeight="1" thickBot="1" x14ac:dyDescent="0.3">
      <c r="B312" s="35"/>
      <c r="C312" s="96"/>
      <c r="D312" s="305"/>
      <c r="E312" s="306" t="s">
        <v>225</v>
      </c>
      <c r="F312" s="30"/>
      <c r="G312" s="30"/>
      <c r="H312" s="30"/>
      <c r="I312" s="30"/>
      <c r="T312" s="30"/>
    </row>
    <row r="313" spans="1:20" s="2" customFormat="1" ht="20.149999999999999" customHeight="1" thickTop="1" x14ac:dyDescent="0.25">
      <c r="B313" s="35"/>
      <c r="C313" s="307">
        <v>1</v>
      </c>
      <c r="D313" s="308" t="s">
        <v>39</v>
      </c>
      <c r="E313" s="371">
        <v>0</v>
      </c>
      <c r="F313" s="575" t="s">
        <v>476</v>
      </c>
      <c r="G313" s="30"/>
      <c r="H313" s="30"/>
      <c r="I313" s="30"/>
      <c r="T313" s="30"/>
    </row>
    <row r="314" spans="1:20" s="2" customFormat="1" ht="20.149999999999999" customHeight="1" thickBot="1" x14ac:dyDescent="0.3">
      <c r="B314" s="35"/>
      <c r="C314" s="96">
        <v>2</v>
      </c>
      <c r="D314" s="243" t="s">
        <v>47</v>
      </c>
      <c r="E314" s="372">
        <v>0</v>
      </c>
      <c r="T314" s="30"/>
    </row>
    <row r="315" spans="1:20" s="35" customFormat="1" ht="20.149999999999999" customHeight="1" thickTop="1" x14ac:dyDescent="0.25">
      <c r="D315" s="309"/>
      <c r="E315" s="259"/>
    </row>
    <row r="316" spans="1:20" s="2" customFormat="1" ht="20.149999999999999" customHeight="1" collapsed="1" x14ac:dyDescent="0.25">
      <c r="B316" s="113" t="s">
        <v>717</v>
      </c>
      <c r="C316" s="33" t="s">
        <v>443</v>
      </c>
      <c r="D316" s="30"/>
      <c r="E316" s="35"/>
      <c r="F316" s="35"/>
      <c r="G316" s="35"/>
      <c r="H316" s="35"/>
      <c r="I316" s="30"/>
      <c r="J316" s="30"/>
      <c r="K316" s="30"/>
      <c r="L316" s="30"/>
      <c r="T316" s="30"/>
    </row>
    <row r="317" spans="1:20" s="4" customFormat="1" ht="20.149999999999999" customHeight="1" x14ac:dyDescent="0.25">
      <c r="A317" s="35"/>
      <c r="B317" s="35"/>
      <c r="C317" s="125" t="s">
        <v>718</v>
      </c>
      <c r="D317" s="86" t="s">
        <v>439</v>
      </c>
      <c r="E317" s="86"/>
      <c r="F317" s="79"/>
      <c r="G317" s="35"/>
      <c r="J317" s="35"/>
      <c r="K317" s="35"/>
      <c r="P317" s="258"/>
      <c r="Q317" s="258"/>
      <c r="R317" s="258"/>
      <c r="S317" s="3"/>
      <c r="T317" s="259"/>
    </row>
    <row r="318" spans="1:20" s="4" customFormat="1" ht="20.149999999999999" customHeight="1" x14ac:dyDescent="0.25">
      <c r="A318" s="35"/>
      <c r="B318" s="35"/>
      <c r="C318" s="310"/>
      <c r="D318" s="501" t="s">
        <v>226</v>
      </c>
      <c r="E318" s="3" t="s">
        <v>440</v>
      </c>
      <c r="F318" s="35"/>
      <c r="I318" s="35"/>
      <c r="J318" s="35"/>
      <c r="O318" s="258"/>
      <c r="P318" s="258"/>
      <c r="Q318" s="258"/>
      <c r="R318" s="3"/>
      <c r="S318" s="259"/>
    </row>
    <row r="319" spans="1:20" s="4" customFormat="1" ht="20.149999999999999" customHeight="1" thickBot="1" x14ac:dyDescent="0.3">
      <c r="A319" s="35"/>
      <c r="B319" s="35"/>
      <c r="C319" s="96"/>
      <c r="D319" s="89" t="s">
        <v>224</v>
      </c>
      <c r="E319" s="251" t="s">
        <v>5</v>
      </c>
      <c r="F319" s="35"/>
      <c r="I319" s="35"/>
      <c r="J319" s="35"/>
      <c r="O319" s="258"/>
      <c r="P319" s="258"/>
      <c r="Q319" s="258"/>
      <c r="R319" s="3"/>
      <c r="S319" s="259"/>
    </row>
    <row r="320" spans="1:20" s="4" customFormat="1" ht="20.149999999999999" customHeight="1" thickTop="1" x14ac:dyDescent="0.25">
      <c r="A320" s="35"/>
      <c r="B320" s="35"/>
      <c r="C320" s="87">
        <v>1</v>
      </c>
      <c r="D320" s="369" t="s">
        <v>1</v>
      </c>
      <c r="E320" s="470">
        <v>0</v>
      </c>
      <c r="F320" s="575" t="s">
        <v>477</v>
      </c>
      <c r="J320" s="35"/>
      <c r="O320" s="258"/>
      <c r="P320" s="258"/>
      <c r="Q320" s="258"/>
      <c r="R320" s="3"/>
      <c r="S320" s="259"/>
    </row>
    <row r="321" spans="1:22" s="4" customFormat="1" ht="20.149999999999999" customHeight="1" x14ac:dyDescent="0.25">
      <c r="A321" s="35"/>
      <c r="B321" s="35"/>
      <c r="C321" s="303">
        <v>2</v>
      </c>
      <c r="D321" s="499" t="s">
        <v>1</v>
      </c>
      <c r="E321" s="350">
        <v>0</v>
      </c>
      <c r="F321" s="35"/>
      <c r="I321" s="35"/>
      <c r="J321" s="35"/>
      <c r="O321" s="258"/>
      <c r="P321" s="258"/>
      <c r="Q321" s="258"/>
      <c r="R321" s="3"/>
      <c r="S321" s="259"/>
    </row>
    <row r="322" spans="1:22" s="4" customFormat="1" ht="20.149999999999999" customHeight="1" x14ac:dyDescent="0.25">
      <c r="C322" s="303">
        <v>3</v>
      </c>
      <c r="D322" s="499" t="s">
        <v>1</v>
      </c>
      <c r="E322" s="350">
        <v>0</v>
      </c>
      <c r="F322" s="35"/>
      <c r="I322" s="35"/>
      <c r="J322" s="35"/>
      <c r="O322" s="258"/>
      <c r="P322" s="258"/>
      <c r="Q322" s="258"/>
      <c r="R322" s="3"/>
      <c r="S322" s="259"/>
    </row>
    <row r="323" spans="1:22" s="4" customFormat="1" ht="20.149999999999999" customHeight="1" x14ac:dyDescent="0.25">
      <c r="C323" s="303">
        <v>4</v>
      </c>
      <c r="D323" s="499" t="s">
        <v>1</v>
      </c>
      <c r="E323" s="350">
        <v>0</v>
      </c>
      <c r="F323" s="35"/>
      <c r="I323" s="35"/>
      <c r="J323" s="35"/>
      <c r="O323" s="258"/>
      <c r="P323" s="258"/>
      <c r="Q323" s="258"/>
      <c r="R323" s="3"/>
      <c r="S323" s="259"/>
    </row>
    <row r="324" spans="1:22" s="4" customFormat="1" ht="20.149999999999999" customHeight="1" thickBot="1" x14ac:dyDescent="0.3">
      <c r="C324" s="304">
        <v>5</v>
      </c>
      <c r="D324" s="497" t="s">
        <v>1</v>
      </c>
      <c r="E324" s="500">
        <v>0</v>
      </c>
      <c r="F324" s="35"/>
      <c r="I324" s="35"/>
      <c r="J324" s="35"/>
      <c r="O324" s="258"/>
      <c r="P324" s="258"/>
      <c r="Q324" s="258"/>
      <c r="R324" s="3"/>
      <c r="S324" s="259"/>
    </row>
    <row r="325" spans="1:22" s="4" customFormat="1" ht="20.149999999999999" customHeight="1" thickTop="1" x14ac:dyDescent="0.25">
      <c r="A325" s="35"/>
      <c r="B325" s="35"/>
      <c r="C325" s="35"/>
      <c r="F325" s="35"/>
      <c r="G325" s="35"/>
      <c r="P325" s="258"/>
      <c r="Q325" s="258"/>
      <c r="R325" s="258"/>
      <c r="S325" s="3"/>
      <c r="T325" s="259"/>
    </row>
    <row r="326" spans="1:22" ht="20.149999999999999" customHeight="1" x14ac:dyDescent="0.3">
      <c r="C326" s="125" t="s">
        <v>719</v>
      </c>
      <c r="D326" s="311" t="s">
        <v>15</v>
      </c>
      <c r="E326" s="312"/>
      <c r="F326" s="30"/>
      <c r="G326" s="30"/>
    </row>
    <row r="327" spans="1:22" ht="20.149999999999999" customHeight="1" x14ac:dyDescent="0.3">
      <c r="C327" s="310"/>
      <c r="D327" s="97" t="s">
        <v>16</v>
      </c>
      <c r="E327" s="3" t="s">
        <v>435</v>
      </c>
      <c r="F327" s="30"/>
      <c r="I327" s="30"/>
      <c r="J327" s="2"/>
      <c r="S327" s="30"/>
      <c r="T327" s="2"/>
      <c r="V327" s="38"/>
    </row>
    <row r="328" spans="1:22" ht="20.149999999999999" customHeight="1" thickBot="1" x14ac:dyDescent="0.35">
      <c r="C328" s="96"/>
      <c r="D328" s="313"/>
      <c r="E328" s="251" t="s">
        <v>5</v>
      </c>
      <c r="F328" s="30"/>
      <c r="I328" s="30"/>
      <c r="J328" s="2"/>
      <c r="S328" s="30"/>
      <c r="T328" s="2"/>
      <c r="V328" s="38"/>
    </row>
    <row r="329" spans="1:22" ht="20.149999999999999" customHeight="1" thickTop="1" x14ac:dyDescent="0.3">
      <c r="C329" s="87">
        <v>1</v>
      </c>
      <c r="D329" s="502" t="s">
        <v>1</v>
      </c>
      <c r="E329" s="470">
        <v>0</v>
      </c>
      <c r="F329" s="575" t="s">
        <v>478</v>
      </c>
      <c r="I329" s="30"/>
      <c r="J329" s="2"/>
      <c r="S329" s="30"/>
      <c r="T329" s="2"/>
      <c r="V329" s="38"/>
    </row>
    <row r="330" spans="1:22" ht="20.149999999999999" customHeight="1" x14ac:dyDescent="0.3">
      <c r="C330" s="303">
        <v>2</v>
      </c>
      <c r="D330" s="373" t="s">
        <v>1</v>
      </c>
      <c r="E330" s="350">
        <v>0</v>
      </c>
      <c r="F330" s="30"/>
      <c r="I330" s="30"/>
      <c r="J330" s="2"/>
      <c r="S330" s="30"/>
      <c r="T330" s="2"/>
      <c r="V330" s="38"/>
    </row>
    <row r="331" spans="1:22" ht="20.149999999999999" customHeight="1" x14ac:dyDescent="0.3">
      <c r="C331" s="303">
        <v>3</v>
      </c>
      <c r="D331" s="373" t="s">
        <v>1</v>
      </c>
      <c r="E331" s="350">
        <v>0</v>
      </c>
      <c r="F331" s="30"/>
      <c r="I331" s="30"/>
      <c r="J331" s="2"/>
      <c r="S331" s="30"/>
      <c r="T331" s="2"/>
      <c r="V331" s="38"/>
    </row>
    <row r="332" spans="1:22" ht="20.149999999999999" customHeight="1" x14ac:dyDescent="0.3">
      <c r="C332" s="303">
        <v>4</v>
      </c>
      <c r="D332" s="373" t="s">
        <v>1</v>
      </c>
      <c r="E332" s="350">
        <v>0</v>
      </c>
      <c r="F332" s="30"/>
      <c r="I332" s="30"/>
      <c r="J332" s="2"/>
      <c r="S332" s="30"/>
      <c r="T332" s="2"/>
      <c r="V332" s="38"/>
    </row>
    <row r="333" spans="1:22" ht="20.149999999999999" customHeight="1" thickBot="1" x14ac:dyDescent="0.35">
      <c r="C333" s="304">
        <v>5</v>
      </c>
      <c r="D333" s="503" t="s">
        <v>1</v>
      </c>
      <c r="E333" s="500">
        <v>0</v>
      </c>
      <c r="F333" s="30"/>
      <c r="I333" s="30"/>
      <c r="J333" s="2"/>
      <c r="S333" s="30"/>
      <c r="T333" s="2"/>
      <c r="V333" s="38"/>
    </row>
    <row r="334" spans="1:22" ht="20.149999999999999" customHeight="1" thickTop="1" x14ac:dyDescent="0.3">
      <c r="C334" s="4"/>
      <c r="D334" s="4"/>
      <c r="E334" s="4"/>
      <c r="G334" s="30"/>
    </row>
    <row r="335" spans="1:22" ht="20.149999999999999" customHeight="1" x14ac:dyDescent="0.3">
      <c r="G335" s="30"/>
    </row>
  </sheetData>
  <sheetProtection algorithmName="SHA-512" hashValue="hrw4QTrLdJnjAE1dqAFI73N5+uxk9gcGyoK9Vrcd6zA1cEbt+n1Fr+mmrL8WKy51XHCUOQV/lkDSuwVoYFaSIA==" saltValue="woVO7YhqQZC+z/scu+9QTg==" spinCount="100000" sheet="1" objects="1" scenarios="1"/>
  <mergeCells count="8">
    <mergeCell ref="K195:L195"/>
    <mergeCell ref="I233:J233"/>
    <mergeCell ref="G233:H233"/>
    <mergeCell ref="G10:H10"/>
    <mergeCell ref="E10:F10"/>
    <mergeCell ref="I138:J138"/>
    <mergeCell ref="G195:H195"/>
    <mergeCell ref="I196:J196"/>
  </mergeCells>
  <dataValidations xWindow="811" yWindow="740" count="105">
    <dataValidation type="decimal" allowBlank="1" showInputMessage="1" showErrorMessage="1" errorTitle="Erreur de saisie" error="Saisir une valeur numérique" promptTitle="Part des déblais réutilisés" prompt="0 &lt; Valeur entière &lt; 100" sqref="H57">
      <formula1>0</formula1>
      <formula2>100</formula2>
    </dataValidation>
    <dataValidation type="decimal" allowBlank="1" showInputMessage="1" showErrorMessage="1" errorTitle="Erreur de saisie" error="Saisir une valeur numérique" promptTitle="Blindage type Krings" prompt="0 &lt; Valeur entière &lt; 100" sqref="H58">
      <formula1>0</formula1>
      <formula2>100</formula2>
    </dataValidation>
    <dataValidation type="decimal" allowBlank="1" showInputMessage="1" showErrorMessage="1" errorTitle="Erreur de saisie" error="Saisir une valeur numérique" promptTitle="Plus-value creuse main" prompt="0 &lt; Valeur entière &lt; 100" sqref="H56">
      <formula1>0</formula1>
      <formula2>100</formula2>
    </dataValidation>
    <dataValidation type="decimal" allowBlank="1" showInputMessage="1" showErrorMessage="1" errorTitle="Erreurde saisie" error="Saisir une valeur numérique" promptTitle="Part du blindage foncé" prompt="0 &lt; Valeur entière &lt; 100" sqref="H59">
      <formula1>0</formula1>
      <formula2>100</formula2>
    </dataValidation>
    <dataValidation type="list" allowBlank="1" showInputMessage="1" showErrorMessage="1" sqref="D162">
      <formula1>DiametreChambre</formula1>
    </dataValidation>
    <dataValidation type="whole" allowBlank="1" showInputMessage="1" showErrorMessage="1" errorTitle="Erreur de saisie" error="Saisir une valeur numérique" promptTitle="Nouveau déversoir ou trop-plein" prompt="(Quantité [pc])" sqref="F131:F135">
      <formula1>0</formula1>
      <formula2>100</formula2>
    </dataValidation>
    <dataValidation type="list" allowBlank="1" showInputMessage="1" showErrorMessage="1" error="Saisir une valeur dans la liste" promptTitle="Travaux spéciaux" prompt="Diamètre canalisation" sqref="M272:M281">
      <formula1>DiametreCanalisation</formula1>
    </dataValidation>
    <dataValidation type="list" allowBlank="1" showInputMessage="1" showErrorMessage="1" error="Saisir une valeur dans la liste" promptTitle="Travaux spéciaux" prompt="(Nbre de canalisations)" sqref="J272:J281">
      <formula1>ConfigFouille</formula1>
    </dataValidation>
    <dataValidation type="list" allowBlank="1" showInputMessage="1" showErrorMessage="1" error="Saisir une valeur dans la liste" promptTitle="Travaux spéciaux" prompt="Contenu canalisation" sqref="L272:L281">
      <formula1>Contenu</formula1>
    </dataValidation>
    <dataValidation type="list" allowBlank="1" showInputMessage="1" showErrorMessage="1" error="Saisir une valeur dans la liste" promptTitle="Travaux spéciaux" prompt="Matériau canalisation" sqref="N272:N281">
      <formula1>MateriauCanalisation</formula1>
    </dataValidation>
    <dataValidation type="list" allowBlank="1" showInputMessage="1" showErrorMessage="1" error="Siaisr une valeur dans la liste" promptTitle="Travaux spéciaux" prompt="Technique" sqref="K272:K281">
      <formula1>TechTravauxSpeciaux</formula1>
    </dataValidation>
    <dataValidation allowBlank="1" showInputMessage="1" showErrorMessage="1" promptTitle="Chambre aval" prompt="Identifiant_x000a_(Texte)" sqref="G14:G53"/>
    <dataValidation allowBlank="1" showInputMessage="1" showErrorMessage="1" promptTitle="Soutènement" prompt="(Type de palplanches)" sqref="H60"/>
    <dataValidation allowBlank="1" showInputMessage="1" showErrorMessage="1" promptTitle="Adaptation fond de regard" prompt="(Type)" sqref="J141:J150"/>
    <dataValidation allowBlank="1" showInputMessage="1" showErrorMessage="1" promptTitle="Robotique" prompt="Canalisation principale_x000a_(Texte)" sqref="G236:G265"/>
    <dataValidation allowBlank="1" showInputMessage="1" showErrorMessage="1" promptTitle="Robotique" prompt="Raccord privé chambre_x000a_(Type)" sqref="I236:I265"/>
    <dataValidation type="decimal" allowBlank="1" showInputMessage="1" showErrorMessage="1" errorTitle="Erreur de saisie" error="Saisir une valeur numérique (Choisir annuler)" promptTitle="Géométrie" prompt="Chambre aval_x000a_(Profondeur m)" sqref="H14:H53">
      <formula1>0</formula1>
      <formula2>100</formula2>
    </dataValidation>
    <dataValidation type="list" allowBlank="1" showInputMessage="1" showErrorMessage="1" error="Saisir une valeur dans la liste" promptTitle="Géométrie" prompt="Canalisation_x000a_(Contenu)" sqref="K14:K53">
      <formula1>Contenu</formula1>
    </dataValidation>
    <dataValidation type="list" allowBlank="1" showInputMessage="1" showErrorMessage="1" errorTitle="Erreur de saisie" error="Saisir une valeur dans la liste" promptTitle="Géométrie" prompt="Diamètre canalisation" sqref="L14:L53">
      <formula1>DiametreCanalisation</formula1>
    </dataValidation>
    <dataValidation allowBlank="1" showInputMessage="1" showErrorMessage="1" promptTitle="Géométrie" prompt="Tronçon_x000a_(Identifiant)" sqref="D14:D53"/>
    <dataValidation allowBlank="1" showInputMessage="1" showErrorMessage="1" promptTitle="Géométrie" prompt="Chambre amont_x000a_(Identifiant)" sqref="E14:E53"/>
    <dataValidation type="decimal" allowBlank="1" showInputMessage="1" showErrorMessage="1" errorTitle="Erreur de saisie" error="Saisir une valeur numérique" promptTitle="Géométrie" prompt="Chambre amont_x000a_(Profondeur [m])" sqref="F14:F53">
      <formula1>0</formula1>
      <formula2>100</formula2>
    </dataValidation>
    <dataValidation type="decimal" allowBlank="1" showInputMessage="1" showErrorMessage="1" promptTitle="Géométrie" prompt="Tronçon_x000a_(Longueur [m])" sqref="I14:I53">
      <formula1>0</formula1>
      <formula2>500</formula2>
    </dataValidation>
    <dataValidation type="list" showInputMessage="1" showErrorMessage="1" error="Saisir une valeur dans la liste" promptTitle="Géométire" prompt="Fouille_x000a_(Nbre de collecteurs)" sqref="J14:J53">
      <formula1>ConfigFouille</formula1>
    </dataValidation>
    <dataValidation type="list" allowBlank="1" showInputMessage="1" showErrorMessage="1" error="Saisir une valeur dans la liste" promptTitle="Géométrie" prompt="Canalisation_x000a_(Matériau)" sqref="M14:M53">
      <formula1>MateriauCanalisation</formula1>
    </dataValidation>
    <dataValidation type="list" allowBlank="1" showInputMessage="1" showErrorMessage="1" errorTitle="Erreur de saisie" error="Saisir une valeur dans la liste" promptTitle="Géométrie" prompt="Fouille_x000a_(Profil SIA)" sqref="N14:N53">
      <formula1>ProfilSIA190</formula1>
    </dataValidation>
    <dataValidation type="list" allowBlank="1" showInputMessage="1" showErrorMessage="1" errorTitle="Erreur de saisie" error="Saisir une valeur dans la liste" promptTitle="Géométrie" prompt="Milieu : Sous chaussée_x000a_(Type enrobé)" sqref="O14:O53">
      <formula1>Enrobes</formula1>
    </dataValidation>
    <dataValidation type="whole" allowBlank="1" showInputMessage="1" showErrorMessage="1" errorTitle="Erreur de saisie" error="Saisir une valeur numérique" promptTitle="Gèométrie" prompt="Milieu : Sous chaussée_x000a_(Epaisseur [cm])" sqref="P14:P53">
      <formula1>0</formula1>
      <formula2>200</formula2>
    </dataValidation>
    <dataValidation type="whole" allowBlank="1" showInputMessage="1" showErrorMessage="1" errorTitle="Erreur de saisie" error="Saiisr une valeur nuérique" promptTitle="Géométrie" prompt="Milieu : Champ / forêt_x000a_(Epaisseur terre végétale [cm])" sqref="Q14:Q53">
      <formula1>0</formula1>
      <formula2>200</formula2>
    </dataValidation>
    <dataValidation type="list" allowBlank="1" showInputMessage="1" showErrorMessage="1" errorTitle="Erreur de saisie" error="Saisir une valeur dans la liste" promptTitle="Géométrie" prompt="Autre milieu_x000a_(Type)" sqref="R14:R53">
      <formula1>RevetementSurface</formula1>
    </dataValidation>
    <dataValidation type="whole" allowBlank="1" showInputMessage="1" showErrorMessage="1" errorTitle="Erreur de saisie" error="Saisir une valeur numérique" promptTitle="Géométrie" prompt="Autre milieu_x000a_(Epaisseur [cm])" sqref="S14:S53">
      <formula1>0</formula1>
      <formula2>200</formula2>
    </dataValidation>
    <dataValidation type="list" allowBlank="1" showInputMessage="1" showErrorMessage="1" errorTitle="Erreur de saisie" error="Saisir une valeur dans la liste" promptTitle="Equip. existants" prompt="Collecteur_x000a_(Diamètre)" sqref="D66:D85">
      <formula1>DiametreCanalisation</formula1>
    </dataValidation>
    <dataValidation type="decimal" allowBlank="1" showInputMessage="1" showErrorMessage="1" errorTitle="Erreur saisie" error="Saisir une valeur numérique" promptTitle="Equip. existants" prompt="Collecteur_x000a_(Linéaire [m])" sqref="E66:E85">
      <formula1>0</formula1>
      <formula2>500</formula2>
    </dataValidation>
    <dataValidation type="list" allowBlank="1" showInputMessage="1" showErrorMessage="1" errorTitle="Erreur de saisie" error="Saisir une valeur dans la liste" promptTitle="Equip. existants" prompt="Regard_x000a_(Diamètre)" sqref="F66:F85">
      <formula1>DiametreChambre</formula1>
    </dataValidation>
    <dataValidation type="list" allowBlank="1" showInputMessage="1" showErrorMessage="1" errorTitle="Erreur de saisie" error="Saisir une valeur dans la liste" promptTitle="Equip. existants" prompt="Tuyau / tube_x000a_(Type)" sqref="H66:H85">
      <formula1>ServiceType</formula1>
    </dataValidation>
    <dataValidation type="whole" allowBlank="1" showInputMessage="1" showErrorMessage="1" errorTitle="Erreur de saisie" error="Saisir une valeur numérique" promptTitle="Equip. existants" prompt="Regards_x000a_(Quantité [pc])" sqref="G66:G85">
      <formula1>0</formula1>
      <formula2>100</formula2>
    </dataValidation>
    <dataValidation type="decimal" allowBlank="1" showInputMessage="1" showErrorMessage="1" errorTitle="Erreur de saisie" error="Saisir une valeur numérique" promptTitle="Equip. existants" prompt="Tuyau / tube_x000a_(Linéaire [m])" sqref="I66:I85">
      <formula1>0</formula1>
      <formula2>500</formula2>
    </dataValidation>
    <dataValidation type="list" allowBlank="1" showInputMessage="1" showErrorMessage="1" errorTitle="Erreur de saisie" error="Saisir une valeur dans la liste" promptTitle="Encombrement de réseau" prompt="(Type)" sqref="D90:D99">
      <formula1>ReseauType</formula1>
    </dataValidation>
    <dataValidation type="decimal" allowBlank="1" showInputMessage="1" showErrorMessage="1" errorTitle="Erreur de saisie" error="Saisir une valeur numérique" promptTitle="Encombrement de réseau" prompt="(Linéaire [m])" sqref="E90:E99">
      <formula1>0</formula1>
      <formula2>500</formula2>
    </dataValidation>
    <dataValidation type="list" allowBlank="1" showInputMessage="1" showErrorMessage="1" errorTitle="Erreur de saisie" error="Saisir une valeur dans la liste" promptTitle="Nouveau regard" prompt="(Type)" sqref="D106:D125">
      <formula1>DiametreChambre</formula1>
    </dataValidation>
    <dataValidation type="list" allowBlank="1" showInputMessage="1" showErrorMessage="1" errorTitle="Erreur de saisie" error="Saisir une valeur dans la liste" promptTitle="Nouveau regard" prompt="(Profondeur)" sqref="E106:E125">
      <formula1>ProfChambre</formula1>
    </dataValidation>
    <dataValidation type="whole" allowBlank="1" showInputMessage="1" showErrorMessage="1" errorTitle="Erreur de saisie" error="Saisir une valeur numérique" promptTitle="Nouveau regard" prompt="(Quantité [pc]))" sqref="F106:F125">
      <formula1>0</formula1>
      <formula2>100</formula2>
    </dataValidation>
    <dataValidation type="list" allowBlank="1" showInputMessage="1" showErrorMessage="1" errorTitle="Erreur de saisie" error="Saisir une valeur dans la liste" promptTitle="Nouveau déversoir ou trop-plein" prompt="(Type)" sqref="D131:D135">
      <formula1>TypeOHSpeciaux</formula1>
    </dataValidation>
    <dataValidation type="list" allowBlank="1" showInputMessage="1" showErrorMessage="1" errorTitle="Erreur de saisie" error="Saisir une valeur dans la liste" promptTitle="Nouveau déversoir ou trop-plein" prompt="(Profondeur [m])" sqref="E131:E135">
      <formula1>ProfChambre</formula1>
    </dataValidation>
    <dataValidation type="list" allowBlank="1" showInputMessage="1" showErrorMessage="1" errorTitle="Erreur de saisie" error="Saisir une valeur dans la liste" promptTitle="Adaptation de regard" prompt="(Type)" sqref="D141:D150">
      <formula1>DiametreChambre</formula1>
    </dataValidation>
    <dataValidation type="whole" allowBlank="1" showInputMessage="1" showErrorMessage="1" errorTitle="Erreur de saisie" error="Saisir une valeur numérique" promptTitle="Réhaussement de regard" prompt="(Quantité [pc])" sqref="E141:E150">
      <formula1>0</formula1>
      <formula2>100</formula2>
    </dataValidation>
    <dataValidation type="decimal" allowBlank="1" showInputMessage="1" showErrorMessage="1" errorTitle="Erreur de saisie" error="Saisir une valeur numérique" promptTitle="Réhaussement de regard" prompt="(Hauteur [m])" sqref="F141:F150">
      <formula1>0</formula1>
      <formula2>100</formula2>
    </dataValidation>
    <dataValidation type="whole" allowBlank="1" showInputMessage="1" showErrorMessage="1" errorTitle="Erreur de saisie" error="Saisir une valeur numérique" promptTitle="Abaissement de regard" prompt="(Quantité [pc])" sqref="G141:G150">
      <formula1>0</formula1>
      <formula2>100</formula2>
    </dataValidation>
    <dataValidation type="decimal" allowBlank="1" showInputMessage="1" showErrorMessage="1" errorTitle="Erreur de saisie" error="Saisir une valeur numérique" promptTitle="Abaissement de regard" prompt="(Hauteur [m])" sqref="H141:H150">
      <formula1>0</formula1>
      <formula2>100</formula2>
    </dataValidation>
    <dataValidation type="whole" allowBlank="1" showInputMessage="1" showErrorMessage="1" errorTitle="Erreur de saisie" error="Saisir une valeur numérique" promptTitle="Adaptation fond de regard" prompt="(Quantité [pc])" sqref="I141:I150">
      <formula1>0</formula1>
      <formula2>100</formula2>
    </dataValidation>
    <dataValidation type="list" allowBlank="1" showInputMessage="1" showErrorMessage="1" errorTitle="Erreur de saisie" error="Saisir une valeur dans la liste" promptTitle="Mise hors service" prompt="Remplissage de canalisations_x000a_(Diamètre)" sqref="D157:D161">
      <formula1>DiametreCanalisation</formula1>
    </dataValidation>
    <dataValidation type="decimal" allowBlank="1" showInputMessage="1" showErrorMessage="1" errorTitle="Erreur de saisie" error="Saisir une valeur numérique" promptTitle="Mise hors service" prompt="Remplissage de canalisations_x000a_(Longueur [m])" sqref="E157:E161">
      <formula1>0</formula1>
      <formula2>500</formula2>
    </dataValidation>
    <dataValidation type="list" allowBlank="1" showInputMessage="1" showErrorMessage="1" errorTitle="Erreur de saisie" error="Saisir une valeur dans la liste" promptTitle="Mise hors service" prompt="Remplissage de regards_x000a_(Type)" sqref="D167:D172">
      <formula1>DiametreChambre</formula1>
    </dataValidation>
    <dataValidation type="decimal" allowBlank="1" showInputMessage="1" showErrorMessage="1" errorTitle="Erreur de saisie" error="Saisir une valeur numérique" promptTitle="Mise hors service" prompt="Remplissage de regards_x000a_(Hauteur [m])" sqref="E167:E172">
      <formula1>0</formula1>
      <formula2>100</formula2>
    </dataValidation>
    <dataValidation allowBlank="1" showInputMessage="1" showErrorMessage="1" promptTitle="Réhabilitation" prompt="Tronçon_x000a_(Identifiant)" sqref="D200:D229"/>
    <dataValidation allowBlank="1" showInputMessage="1" showErrorMessage="1" promptTitle="Réhabilitation" prompt="Chambre amont_x000a_(Identifiant)" sqref="E200:E229"/>
    <dataValidation allowBlank="1" showInputMessage="1" showErrorMessage="1" promptTitle="Réhabilitation" prompt="Chambre aval_x000a_(Identifiant)" sqref="F200:F229"/>
    <dataValidation type="list" allowBlank="1" showInputMessage="1" showErrorMessage="1" errorTitle="Erreur de saisie" error="Saisir une valeur dans la liste" promptTitle="Réhabilitation" prompt="Chemisage_x000a_(Diamètre)" sqref="G200:G229">
      <formula1>GainesPolymerisees</formula1>
    </dataValidation>
    <dataValidation type="decimal" allowBlank="1" showInputMessage="1" showErrorMessage="1" errorTitle="Erreur de saisie" error="Saisir une valeur numérique" promptTitle="Réhabilitation" prompt="Chemisage_x000a_(Longueur [m])" sqref="H200:H229">
      <formula1>0</formula1>
      <formula2>500</formula2>
    </dataValidation>
    <dataValidation type="whole" allowBlank="1" showInputMessage="1" showErrorMessage="1" errorTitle="Erreur de saisie" error="Saisir une valeur numérique" promptTitle="Réhabilitation" prompt="Chemisage_x000a_Raccord regard public_x000a_(Quantité [pc])" sqref="I200:I229">
      <formula1>0</formula1>
      <formula2>100</formula2>
    </dataValidation>
    <dataValidation type="whole" allowBlank="1" showInputMessage="1" showErrorMessage="1" errorTitle="Erreur de saisie" error="Saisir une valeur numérique" promptTitle="Réhabilitation" prompt="Chemisage_x000a_Raccord regard privé_x000a_(Quantité [pc])" sqref="J200:J229">
      <formula1>0</formula1>
      <formula2>100</formula2>
    </dataValidation>
    <dataValidation allowBlank="1" showInputMessage="1" showErrorMessage="1" promptTitle="Robotique" prompt="Tronçon_x000a_(Identifiant)" sqref="D236:D265"/>
    <dataValidation allowBlank="1" showInputMessage="1" showErrorMessage="1" promptTitle="Robotique" prompt="Chambre amont_x000a_(Identifiant)" sqref="E236:E265"/>
    <dataValidation allowBlank="1" showInputMessage="1" showErrorMessage="1" promptTitle="Robotique" prompt="Chambre aval_x000a_(Identifiant)" sqref="F236:F265"/>
    <dataValidation type="decimal" allowBlank="1" showInputMessage="1" showErrorMessage="1" errorTitle="Erreur de saisie" error="Saisir une valeur numérique" promptTitle="Robotique" prompt="Canalisation principale_x000a_(Longueur [m])" sqref="H236:H265">
      <formula1>0</formula1>
      <formula2>500</formula2>
    </dataValidation>
    <dataValidation type="whole" allowBlank="1" showInputMessage="1" showErrorMessage="1" errorTitle="Erreur de saisie" error="Saisir une valeur numérique" promptTitle="Robotique" prompt="Raccord privé chambre_x000a_(Quantité [pc])" sqref="J236:J265">
      <formula1>0</formula1>
      <formula2>100</formula2>
    </dataValidation>
    <dataValidation allowBlank="1" showInputMessage="1" showErrorMessage="1" promptTitle="Nouveaux services (hors fouille)" prompt="Tronçon_x000a_(Identifiant)" sqref="D289:D298"/>
    <dataValidation allowBlank="1" showInputMessage="1" showErrorMessage="1" promptTitle="Nouveaux services (hors fouille)" prompt="Services_x000a_(Type / Diamètre)" sqref="P289:P298"/>
    <dataValidation type="list" allowBlank="1" showInputMessage="1" showErrorMessage="1" errorTitle="Erreur de saisie" error="Saisir une valeur dans la liste" promptTitle="Nouveaux services (hors fouille)" prompt="Autre couverture_x000a_(Type)" sqref="N289:N298">
      <formula1>RevetementSurface</formula1>
    </dataValidation>
    <dataValidation type="list" allowBlank="1" showInputMessage="1" showErrorMessage="1" errorTitle="Erreur de saisie" error="Saisir une valeur dans la liste" promptTitle="Nouveaux services (hors fouille)" prompt="Enrobé_x000a_(Type)" sqref="I289:I298">
      <formula1>Enrobes</formula1>
    </dataValidation>
    <dataValidation type="list" allowBlank="1" showInputMessage="1" showErrorMessage="1" errorTitle="Erreur de saisie" error="Saisir une valeur dans la liste" promptTitle="Nouveaux services (hors fouille)" prompt="Enrobage_x000a_(Type)" sqref="K289:K298">
      <formula1>EnrobServices</formula1>
    </dataValidation>
    <dataValidation type="decimal" allowBlank="1" showInputMessage="1" showErrorMessage="1" errorTitle="Erreur de saisie" error="Saisir une valeur numérique" promptTitle="Nouveaux services (hors fouille)" prompt="Tronçon_x000a_(Profondeur [m])" sqref="E289:E298">
      <formula1>0</formula1>
      <formula2>100</formula2>
    </dataValidation>
    <dataValidation type="decimal" allowBlank="1" showInputMessage="1" showErrorMessage="1" errorTitle="Erreur de saisie" error="Saisir une valeur numérique" promptTitle="Nouveaux services (hors fouille)" prompt="Tronçon_x000a_(Longueur [m])" sqref="F289:F298">
      <formula1>0</formula1>
      <formula2>500</formula2>
    </dataValidation>
    <dataValidation type="list" allowBlank="1" showInputMessage="1" showErrorMessage="1" errorTitle="Erreur de saisie" error="Saisir une valeur dans la liste" promptTitle="Nouveaux services (hors fouille)" prompt="Milieu" sqref="G289:G298">
      <formula1>RevetementSurface</formula1>
    </dataValidation>
    <dataValidation type="decimal" allowBlank="1" showInputMessage="1" showErrorMessage="1" errorTitle="Erreur de saisie" error="Saisir une valeur numérique" promptTitle="Nouveaux services (hors fouille)" prompt="Fouille_x000a_(Largeur [m])" sqref="H289:H298">
      <formula1>0</formula1>
      <formula2>500</formula2>
    </dataValidation>
    <dataValidation type="decimal" allowBlank="1" showInputMessage="1" showErrorMessage="1" errorTitle="Erreur de saisie" error="Saisir une valeur numérique" promptTitle="Nouveaux services (hors fouille)" prompt="Enrobé_x000a_(Epaisseur [cm])" sqref="J289:J298">
      <formula1>0</formula1>
      <formula2>100</formula2>
    </dataValidation>
    <dataValidation type="decimal" allowBlank="1" showInputMessage="1" showErrorMessage="1" errorTitle="Erreur de saisie" error="Saisir une valeur numérique" promptTitle="Nouveaux services (hors fouille)" prompt="Encombrement_x000a_(Hauteur [m])" sqref="L289:L298">
      <formula1>0</formula1>
      <formula2>100</formula2>
    </dataValidation>
    <dataValidation type="decimal" allowBlank="1" showInputMessage="1" showErrorMessage="1" errorTitle="Erreur de saisie" error="Saisir une valeur numérique" promptTitle="Nouveaux services (hors fouille)" prompt="Terre végétale_x000a_(Epaisseur [cm])" sqref="M289:M298">
      <formula1>0</formula1>
      <formula2>100</formula2>
    </dataValidation>
    <dataValidation type="decimal" allowBlank="1" showInputMessage="1" showErrorMessage="1" errorTitle="Erreur de saisie" error="Saisir une valeur numérique" promptTitle="Nouveaux services (hors fouille)" prompt="Autre couverture_x000a_(Epaisseur [cm])" sqref="O289:O298">
      <formula1>0</formula1>
      <formula2>100</formula2>
    </dataValidation>
    <dataValidation type="list" allowBlank="1" showInputMessage="1" showErrorMessage="1" errorTitle="Erreur de saisie" error="Saisir une valeur dans la liste" promptTitle="Nouveaux services (hors fouille)" prompt="Nouvelle chambre_x000a_(Diamètre)" sqref="D304:D308">
      <formula1>DiametreChambre</formula1>
    </dataValidation>
    <dataValidation type="whole" allowBlank="1" showInputMessage="1" showErrorMessage="1" errorTitle="Erreur de saisie" error="Saisir une valeur numérique" promptTitle="Nouveaux services (hors fouille)" prompt="Nouvelle chambre_x000a_(Quantité [pc])" sqref="E304:E308">
      <formula1>0</formula1>
      <formula2>100</formula2>
    </dataValidation>
    <dataValidation type="whole" allowBlank="1" showInputMessage="1" showErrorMessage="1" errorTitle="Erreur de saisie" error="Saisir une valeur numérique" promptTitle="Nouveaux services (hors fouille)" prompt="Socles_x000a_(Quantité [pc])" sqref="E313">
      <formula1>0</formula1>
      <formula2>100</formula2>
    </dataValidation>
    <dataValidation type="whole" allowBlank="1" showInputMessage="1" showErrorMessage="1" errorTitle="Erreur de saisie" error="Saisir une valeur numérique" promptTitle="Nouveaux services (hors fouille)" prompt="Butées_x000a_(Quantité [pc])" sqref="E314">
      <formula1>0</formula1>
      <formula2>100</formula2>
    </dataValidation>
    <dataValidation type="list" allowBlank="1" showInputMessage="1" showErrorMessage="1" errorTitle="Erreur de saisie" error="Saisir une valeur dans la liste" promptTitle="Mise hors service" prompt="Canalisation_x000a_(Diamètre)" sqref="D320:D324">
      <formula1>DiametreCanalisation</formula1>
    </dataValidation>
    <dataValidation type="decimal" allowBlank="1" showInputMessage="1" showErrorMessage="1" errorTitle="Erreur de saisie" error="Saisir une valeur numérique" promptTitle="Mise hors service" prompt="Canalisation_x000a_(Longueur [m])" sqref="E320:E324">
      <formula1>0</formula1>
      <formula2>500</formula2>
    </dataValidation>
    <dataValidation type="list" allowBlank="1" showInputMessage="1" showErrorMessage="1" errorTitle="Erreur de saisie" error="Saisir une valeur dans la liste" promptTitle="Mise hors service" prompt="Regard_x000a_(Type)" sqref="D329:D333">
      <formula1>DiametreChambre</formula1>
    </dataValidation>
    <dataValidation type="decimal" allowBlank="1" showInputMessage="1" showErrorMessage="1" errorTitle="Erreur de saisie" error="Saisir une valeur numérique" promptTitle="Mise hors service" prompt="Regard_x000a_(Hauteur [m])" sqref="E329:E333">
      <formula1>0</formula1>
      <formula2>100</formula2>
    </dataValidation>
    <dataValidation allowBlank="1" showInputMessage="1" showErrorMessage="1" errorTitle="Erreur de saisie" error="Saisir une valeur numérique" sqref="E173"/>
    <dataValidation type="decimal" allowBlank="1" showInputMessage="1" showErrorMessage="1" errorTitle="Erreur de saisie" error="Saisir une valeur numérique" promptTitle="Ouvrage spécifique" prompt="(Hauteur [m])" sqref="G177:G191">
      <formula1>0</formula1>
      <formula2>100</formula2>
    </dataValidation>
    <dataValidation type="decimal" allowBlank="1" showInputMessage="1" showErrorMessage="1" errorTitle="Erreur de saisie" error="Saisir une valeur numérique" promptTitle="Ouvrage spécifique" prompt="(Largeur [m])" sqref="F177:F191">
      <formula1>0</formula1>
      <formula2>100</formula2>
    </dataValidation>
    <dataValidation type="decimal" allowBlank="1" showInputMessage="1" showErrorMessage="1" errorTitle="Erreur de saisie" error="Saisir une valeur numérique" promptTitle="Ouvrage spécifique" prompt="(Longueur [m])" sqref="E177:E191">
      <formula1>0</formula1>
      <formula2>100</formula2>
    </dataValidation>
    <dataValidation allowBlank="1" showInputMessage="1" showErrorMessage="1" promptTitle="Travaux spéciaux" prompt="Tronçon_x000a_(Identifiant)" sqref="D272:D281"/>
    <dataValidation allowBlank="1" showInputMessage="1" showErrorMessage="1" promptTitle="Travaux spéciaux" prompt="Chambre amont_x000a_(Identifiant)" sqref="E272:E281"/>
    <dataValidation type="decimal" allowBlank="1" showInputMessage="1" showErrorMessage="1" errorTitle="Erreur de saisie" error="Saisir une valeur numérique" promptTitle="Travaux spéciaux" prompt="Chambre amont_x000a_(Profondeur [m])" sqref="F272:F281">
      <formula1>0</formula1>
      <formula2>500</formula2>
    </dataValidation>
    <dataValidation type="decimal" allowBlank="1" showInputMessage="1" showErrorMessage="1" errorTitle="Erreur de saisie" error="Saisir une valeur numérique" promptTitle="Travaux spéciaux" prompt="Chambre aval_x000a_(Profondeur [m])" sqref="H272:H281">
      <formula1>0</formula1>
      <formula2>500</formula2>
    </dataValidation>
    <dataValidation allowBlank="1" showInputMessage="1" showErrorMessage="1" promptTitle="Travaux spéciaux" prompt="Chambre aval_x000a_(Identifiant)" sqref="G272:G281"/>
    <dataValidation allowBlank="1" showInputMessage="1" showErrorMessage="1" errorTitle="Erreur de saisie" error="Saisir une valeur numérique" promptTitle="Travaux spéciaux" prompt="Tronçon_x000a_(Longueur [m])" sqref="I272:I281"/>
    <dataValidation type="decimal" allowBlank="1" showInputMessage="1" showErrorMessage="1" errorTitle="Erreur de saisie" error="Saisir une valeur numérique" promptTitle="Travaux spéciaux" prompt="Cellule amont_x000a_(Longueur [m])" sqref="O272:O281">
      <formula1>0</formula1>
      <formula2>500</formula2>
    </dataValidation>
    <dataValidation type="decimal" allowBlank="1" showInputMessage="1" showErrorMessage="1" errorTitle="Erreur de saisie" error="Saisir une valeur numérique" promptTitle="Travaux spéciaux" prompt="Cellule amont_x000a_(Largeur [m])" sqref="P272:P281">
      <formula1>0</formula1>
      <formula2>500</formula2>
    </dataValidation>
    <dataValidation allowBlank="1" showInputMessage="1" showErrorMessage="1" errorTitle="Erreur de saisie" error="Saisir une valeur numérique" promptTitle="Travaux spéciaux" prompt="Cellule amont_x000a_(Profondeur [m])" sqref="Q272:Q281"/>
    <dataValidation type="decimal" allowBlank="1" showInputMessage="1" showErrorMessage="1" errorTitle="Erreur de saisie" error="Saisir une valeur numérique" promptTitle="Travaux spéciaux" prompt="Cellule aval_x000a_(Longueur [m])" sqref="R272:R281">
      <formula1>0</formula1>
      <formula2>500</formula2>
    </dataValidation>
    <dataValidation type="decimal" allowBlank="1" showInputMessage="1" showErrorMessage="1" errorTitle="Erreur de saisie" error="Saisir une valeur numérique" promptTitle="Travaux spéciaux" prompt="Cellule aval_x000a_(Largeur [m])" sqref="S272:S281">
      <formula1>0</formula1>
      <formula2>500</formula2>
    </dataValidation>
    <dataValidation allowBlank="1" showInputMessage="1" showErrorMessage="1" errorTitle="Erreur de saisie" error="Saisir une valeur numérique" promptTitle="Travaux spéciaux" prompt="Cellule aval_x000a_(Profondeur [m])" sqref="T272:T281"/>
    <dataValidation allowBlank="1" showInputMessage="1" showErrorMessage="1" promptTitle="Ouvrage spécifique" prompt="Type" sqref="D177:D191"/>
    <dataValidation allowBlank="1" showInputMessage="1" showErrorMessage="1" promptTitle="Ouvrage spécifique" prompt="Description" sqref="H177:H191 J177:J191 I178:I191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0" fitToWidth="0" fitToHeight="0" orientation="landscape" r:id="rId1"/>
  <headerFooter>
    <oddHeader>&amp;L6922 - TCOB - FIA - Travaux à la charge de la Commune de Bernex</oddHeader>
    <oddFooter>&amp;L&amp;"Arial,Italique"&amp;8sdig / 01.04.2019&amp;R&amp;"Arial,Gras"&amp;8&amp;F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T472"/>
  <sheetViews>
    <sheetView showGridLines="0" zoomScale="70" zoomScaleNormal="70" zoomScaleSheetLayoutView="100" workbookViewId="0">
      <pane ySplit="8" topLeftCell="A9" activePane="bottomLeft" state="frozen"/>
      <selection activeCell="J26" sqref="J26"/>
      <selection pane="bottomLeft" activeCell="C307" sqref="C307"/>
    </sheetView>
  </sheetViews>
  <sheetFormatPr baseColWidth="10" defaultColWidth="11.453125" defaultRowHeight="14" x14ac:dyDescent="0.3"/>
  <cols>
    <col min="1" max="1" width="2.26953125" style="38" customWidth="1"/>
    <col min="2" max="2" width="7.7265625" style="15" customWidth="1"/>
    <col min="3" max="3" width="58.54296875" style="16" customWidth="1"/>
    <col min="4" max="4" width="30.26953125" style="17" customWidth="1"/>
    <col min="5" max="5" width="2.26953125" style="17" customWidth="1"/>
    <col min="6" max="6" width="9.453125" style="18" customWidth="1"/>
    <col min="7" max="7" width="2.1796875" style="18" customWidth="1"/>
    <col min="8" max="8" width="12.81640625" style="43" bestFit="1" customWidth="1"/>
    <col min="9" max="9" width="2.453125" style="43" customWidth="1"/>
    <col min="10" max="10" width="16.453125" style="45" customWidth="1"/>
    <col min="11" max="11" width="2.453125" style="45" customWidth="1"/>
    <col min="12" max="12" width="15.1796875" style="39" customWidth="1"/>
    <col min="13" max="13" width="7.54296875" style="39" customWidth="1"/>
    <col min="14" max="14" width="4.26953125" style="39" customWidth="1"/>
    <col min="15" max="15" width="73.81640625" style="39" customWidth="1"/>
    <col min="16" max="16" width="11.453125" style="38"/>
    <col min="17" max="17" width="11.453125" style="39"/>
    <col min="18" max="18" width="12.453125" style="39" bestFit="1" customWidth="1"/>
    <col min="19" max="16384" width="11.453125" style="39"/>
  </cols>
  <sheetData>
    <row r="1" spans="1:20" ht="15" customHeight="1" x14ac:dyDescent="0.3">
      <c r="B1" s="33" t="s">
        <v>199</v>
      </c>
      <c r="C1" s="28" t="s">
        <v>217</v>
      </c>
      <c r="D1" s="41"/>
      <c r="E1" s="41"/>
      <c r="F1" s="42"/>
      <c r="G1" s="42"/>
      <c r="J1" s="43"/>
      <c r="K1" s="43"/>
      <c r="R1" s="544"/>
    </row>
    <row r="2" spans="1:20" x14ac:dyDescent="0.3">
      <c r="B2" s="34" t="s">
        <v>198</v>
      </c>
      <c r="C2" s="32" t="s">
        <v>345</v>
      </c>
      <c r="D2" s="41"/>
      <c r="E2" s="41"/>
      <c r="F2" s="34"/>
      <c r="G2" s="34"/>
      <c r="H2" s="48"/>
      <c r="I2" s="48"/>
      <c r="J2" s="48"/>
      <c r="K2" s="48"/>
      <c r="Q2" s="549"/>
      <c r="R2" s="545"/>
    </row>
    <row r="3" spans="1:20" ht="14.5" x14ac:dyDescent="0.3">
      <c r="B3" s="34" t="s">
        <v>197</v>
      </c>
      <c r="C3" s="32" t="s">
        <v>174</v>
      </c>
      <c r="D3" s="44"/>
      <c r="E3" s="44"/>
      <c r="F3" s="38"/>
      <c r="G3" s="38"/>
      <c r="H3" s="451"/>
      <c r="Q3" s="549"/>
      <c r="R3" s="550"/>
    </row>
    <row r="4" spans="1:20" ht="14.5" x14ac:dyDescent="0.3">
      <c r="B4" s="34"/>
      <c r="C4" s="32"/>
      <c r="D4" s="44"/>
      <c r="E4" s="44"/>
      <c r="F4" s="38"/>
      <c r="G4" s="38"/>
      <c r="H4" s="38"/>
      <c r="Q4" s="549"/>
      <c r="R4" s="545"/>
    </row>
    <row r="5" spans="1:20" ht="15.5" x14ac:dyDescent="0.3">
      <c r="B5" s="157" t="s">
        <v>28</v>
      </c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4"/>
      <c r="Q5" s="549"/>
      <c r="R5" s="550"/>
      <c r="T5" s="547"/>
    </row>
    <row r="6" spans="1:20" ht="19.5" customHeight="1" x14ac:dyDescent="0.3">
      <c r="B6" s="157" t="s">
        <v>556</v>
      </c>
      <c r="D6" s="55"/>
      <c r="E6" s="57"/>
      <c r="F6" s="57"/>
      <c r="G6" s="57"/>
      <c r="H6" s="57"/>
      <c r="I6" s="57"/>
      <c r="J6" s="57"/>
      <c r="K6" s="57"/>
      <c r="L6" s="57"/>
      <c r="M6" s="57"/>
      <c r="N6" s="40"/>
      <c r="O6" s="57"/>
      <c r="P6" s="39"/>
      <c r="R6" s="545"/>
      <c r="T6" s="547"/>
    </row>
    <row r="7" spans="1:20" s="161" customFormat="1" ht="11.25" customHeight="1" x14ac:dyDescent="0.3">
      <c r="A7" s="145"/>
      <c r="B7" s="15"/>
      <c r="C7" s="16"/>
      <c r="D7" s="17"/>
      <c r="E7" s="17"/>
      <c r="F7" s="151"/>
      <c r="G7" s="151"/>
      <c r="H7" s="151"/>
      <c r="I7" s="151"/>
      <c r="J7" s="151"/>
      <c r="K7" s="151"/>
      <c r="L7" s="145"/>
      <c r="M7" s="145"/>
      <c r="N7" s="40"/>
      <c r="P7" s="145"/>
      <c r="R7" s="546"/>
    </row>
    <row r="8" spans="1:20" s="46" customFormat="1" ht="34.5" customHeight="1" x14ac:dyDescent="0.25">
      <c r="A8" s="49"/>
      <c r="B8" s="49"/>
      <c r="C8" s="208" t="s">
        <v>64</v>
      </c>
      <c r="D8" s="209" t="s">
        <v>679</v>
      </c>
      <c r="E8" s="209"/>
      <c r="F8" s="210" t="s">
        <v>26</v>
      </c>
      <c r="G8" s="210"/>
      <c r="H8" s="599" t="s">
        <v>27</v>
      </c>
      <c r="I8" s="599"/>
      <c r="J8" s="209" t="s">
        <v>333</v>
      </c>
      <c r="K8" s="209"/>
      <c r="L8" s="599" t="s">
        <v>334</v>
      </c>
      <c r="M8" s="599"/>
      <c r="N8" s="209"/>
      <c r="O8" s="212" t="s">
        <v>530</v>
      </c>
      <c r="P8" s="143"/>
      <c r="R8" s="548"/>
      <c r="S8" s="548"/>
      <c r="T8" s="548"/>
    </row>
    <row r="9" spans="1:20" ht="20.5" customHeight="1" x14ac:dyDescent="0.3">
      <c r="B9" s="38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0"/>
      <c r="O9" s="34"/>
      <c r="P9" s="39"/>
    </row>
    <row r="10" spans="1:20" s="35" customFormat="1" ht="17.149999999999999" customHeight="1" x14ac:dyDescent="0.25">
      <c r="A10" s="53"/>
      <c r="B10" s="52" t="s">
        <v>65</v>
      </c>
      <c r="C10" s="53" t="s">
        <v>328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20" s="35" customFormat="1" ht="17.149999999999999" customHeight="1" x14ac:dyDescent="0.25">
      <c r="B11" s="162"/>
      <c r="D11" s="163"/>
      <c r="E11" s="163"/>
      <c r="F11" s="3"/>
      <c r="G11" s="163"/>
      <c r="H11" s="164"/>
      <c r="I11" s="163"/>
      <c r="J11" s="165"/>
      <c r="K11" s="163"/>
      <c r="L11" s="164"/>
      <c r="M11" s="163"/>
      <c r="O11" s="163"/>
    </row>
    <row r="12" spans="1:20" s="47" customFormat="1" ht="17.149999999999999" customHeight="1" thickBot="1" x14ac:dyDescent="0.3">
      <c r="B12" s="166" t="s">
        <v>67</v>
      </c>
      <c r="C12" s="167" t="s">
        <v>329</v>
      </c>
      <c r="D12" s="168"/>
      <c r="E12" s="168"/>
      <c r="F12" s="169"/>
      <c r="G12" s="168"/>
      <c r="H12" s="170"/>
      <c r="I12" s="168"/>
      <c r="J12" s="171"/>
      <c r="K12" s="168"/>
      <c r="L12" s="170"/>
      <c r="M12" s="168"/>
      <c r="O12" s="168"/>
    </row>
    <row r="13" spans="1:20" s="4" customFormat="1" ht="17.149999999999999" customHeight="1" thickTop="1" x14ac:dyDescent="0.25">
      <c r="B13" s="64" t="s">
        <v>68</v>
      </c>
      <c r="C13" s="75" t="s">
        <v>212</v>
      </c>
      <c r="D13" s="172"/>
      <c r="E13" s="172"/>
      <c r="F13" s="173"/>
      <c r="G13" s="172"/>
      <c r="H13" s="174"/>
      <c r="I13" s="172"/>
      <c r="J13" s="175"/>
      <c r="K13" s="172"/>
      <c r="L13" s="174"/>
      <c r="M13" s="172"/>
      <c r="O13" s="176"/>
    </row>
    <row r="14" spans="1:20" s="4" customFormat="1" ht="17.149999999999999" customHeight="1" x14ac:dyDescent="0.25">
      <c r="B14" s="177" t="s">
        <v>45</v>
      </c>
      <c r="C14" s="60" t="s">
        <v>31</v>
      </c>
      <c r="D14" s="199" t="s">
        <v>332</v>
      </c>
      <c r="E14" s="178"/>
      <c r="F14" s="179" t="s">
        <v>70</v>
      </c>
      <c r="G14" s="178"/>
      <c r="H14" s="200">
        <v>0</v>
      </c>
      <c r="I14" s="178"/>
      <c r="J14" s="200">
        <v>0</v>
      </c>
      <c r="K14" s="178"/>
      <c r="L14" s="180">
        <f>0.01*H14*J14</f>
        <v>0</v>
      </c>
      <c r="M14" s="178"/>
      <c r="O14" s="201"/>
    </row>
    <row r="15" spans="1:20" s="4" customFormat="1" ht="17.149999999999999" customHeight="1" x14ac:dyDescent="0.25">
      <c r="B15" s="177" t="s">
        <v>74</v>
      </c>
      <c r="C15" s="202" t="s">
        <v>255</v>
      </c>
      <c r="D15" s="199"/>
      <c r="E15" s="178"/>
      <c r="F15" s="203" t="s">
        <v>1</v>
      </c>
      <c r="G15" s="178"/>
      <c r="H15" s="200">
        <v>0</v>
      </c>
      <c r="I15" s="178"/>
      <c r="J15" s="200">
        <v>0</v>
      </c>
      <c r="K15" s="178"/>
      <c r="L15" s="180">
        <f>IF(F15="%",0.01*H15*J15,H15*J15)</f>
        <v>0</v>
      </c>
      <c r="M15" s="178"/>
      <c r="O15" s="204"/>
    </row>
    <row r="16" spans="1:20" s="4" customFormat="1" ht="17.149999999999999" customHeight="1" x14ac:dyDescent="0.25">
      <c r="B16" s="177" t="s">
        <v>75</v>
      </c>
      <c r="C16" s="202" t="s">
        <v>255</v>
      </c>
      <c r="D16" s="199"/>
      <c r="E16" s="178"/>
      <c r="F16" s="203" t="s">
        <v>1</v>
      </c>
      <c r="G16" s="178"/>
      <c r="H16" s="200">
        <v>0</v>
      </c>
      <c r="I16" s="178"/>
      <c r="J16" s="200">
        <v>0</v>
      </c>
      <c r="K16" s="178"/>
      <c r="L16" s="180">
        <f>IF(F16="%",0.01*H16*J16,H16*J16)</f>
        <v>0</v>
      </c>
      <c r="M16" s="178"/>
      <c r="O16" s="204"/>
    </row>
    <row r="17" spans="2:15" s="35" customFormat="1" ht="17.149999999999999" customHeight="1" x14ac:dyDescent="0.25">
      <c r="B17" s="162"/>
      <c r="C17" s="540"/>
      <c r="D17" s="163"/>
      <c r="E17" s="163"/>
      <c r="F17" s="3"/>
      <c r="G17" s="163"/>
      <c r="H17" s="164"/>
      <c r="I17" s="163"/>
      <c r="J17" s="165"/>
      <c r="K17" s="163"/>
      <c r="L17" s="164"/>
      <c r="M17" s="163"/>
      <c r="O17" s="163"/>
    </row>
    <row r="18" spans="2:15" s="47" customFormat="1" ht="17.149999999999999" customHeight="1" thickBot="1" x14ac:dyDescent="0.3">
      <c r="B18" s="166" t="s">
        <v>80</v>
      </c>
      <c r="C18" s="167" t="s">
        <v>330</v>
      </c>
      <c r="D18" s="168"/>
      <c r="E18" s="168"/>
      <c r="F18" s="169"/>
      <c r="G18" s="168"/>
      <c r="H18" s="170"/>
      <c r="I18" s="168"/>
      <c r="J18" s="171"/>
      <c r="K18" s="168"/>
      <c r="L18" s="170"/>
      <c r="M18" s="168"/>
      <c r="O18" s="168"/>
    </row>
    <row r="19" spans="2:15" s="4" customFormat="1" ht="17.149999999999999" customHeight="1" thickTop="1" x14ac:dyDescent="0.25">
      <c r="B19" s="64" t="s">
        <v>68</v>
      </c>
      <c r="C19" s="75" t="s">
        <v>72</v>
      </c>
      <c r="D19" s="172"/>
      <c r="E19" s="172"/>
      <c r="F19" s="173"/>
      <c r="G19" s="172"/>
      <c r="H19" s="174"/>
      <c r="I19" s="172"/>
      <c r="J19" s="175"/>
      <c r="K19" s="172"/>
      <c r="L19" s="174"/>
      <c r="M19" s="172"/>
      <c r="O19" s="176"/>
    </row>
    <row r="20" spans="2:15" s="4" customFormat="1" ht="17.149999999999999" customHeight="1" x14ac:dyDescent="0.25">
      <c r="B20" s="177" t="s">
        <v>45</v>
      </c>
      <c r="C20" s="60" t="s">
        <v>73</v>
      </c>
      <c r="D20" s="229"/>
      <c r="E20" s="178"/>
      <c r="F20" s="179" t="s">
        <v>218</v>
      </c>
      <c r="G20" s="178"/>
      <c r="H20" s="200">
        <v>0</v>
      </c>
      <c r="I20" s="178"/>
      <c r="J20" s="200">
        <v>0</v>
      </c>
      <c r="K20" s="178"/>
      <c r="L20" s="180">
        <f>H20*J20</f>
        <v>0</v>
      </c>
      <c r="M20" s="178"/>
      <c r="O20" s="201"/>
    </row>
    <row r="21" spans="2:15" s="4" customFormat="1" ht="17.149999999999999" customHeight="1" x14ac:dyDescent="0.25">
      <c r="B21" s="177" t="s">
        <v>74</v>
      </c>
      <c r="C21" s="60" t="s">
        <v>525</v>
      </c>
      <c r="D21" s="199"/>
      <c r="E21" s="178"/>
      <c r="F21" s="179" t="s">
        <v>218</v>
      </c>
      <c r="G21" s="178"/>
      <c r="H21" s="200">
        <v>0</v>
      </c>
      <c r="I21" s="178"/>
      <c r="J21" s="200">
        <v>0</v>
      </c>
      <c r="K21" s="178"/>
      <c r="L21" s="180">
        <f>H21*J21</f>
        <v>0</v>
      </c>
      <c r="M21" s="178"/>
      <c r="O21" s="204"/>
    </row>
    <row r="22" spans="2:15" s="4" customFormat="1" ht="17.149999999999999" customHeight="1" x14ac:dyDescent="0.25">
      <c r="B22" s="177" t="s">
        <v>75</v>
      </c>
      <c r="C22" s="60" t="s">
        <v>76</v>
      </c>
      <c r="D22" s="199"/>
      <c r="E22" s="178"/>
      <c r="F22" s="179" t="s">
        <v>77</v>
      </c>
      <c r="G22" s="178"/>
      <c r="H22" s="200">
        <v>0</v>
      </c>
      <c r="I22" s="178"/>
      <c r="J22" s="200">
        <v>0</v>
      </c>
      <c r="K22" s="178"/>
      <c r="L22" s="180">
        <f>H22*J22</f>
        <v>0</v>
      </c>
      <c r="M22" s="178"/>
      <c r="O22" s="204"/>
    </row>
    <row r="23" spans="2:15" s="4" customFormat="1" ht="17.149999999999999" customHeight="1" x14ac:dyDescent="0.25">
      <c r="B23" s="177" t="s">
        <v>102</v>
      </c>
      <c r="C23" s="202" t="s">
        <v>255</v>
      </c>
      <c r="D23" s="199"/>
      <c r="E23" s="178"/>
      <c r="F23" s="203" t="s">
        <v>1</v>
      </c>
      <c r="G23" s="178"/>
      <c r="H23" s="200">
        <v>0</v>
      </c>
      <c r="I23" s="178"/>
      <c r="J23" s="200">
        <v>0</v>
      </c>
      <c r="K23" s="178"/>
      <c r="L23" s="180">
        <f>IF(F23="%",0.01*H23*J23,H23*J23)</f>
        <v>0</v>
      </c>
      <c r="M23" s="178"/>
      <c r="O23" s="204"/>
    </row>
    <row r="24" spans="2:15" s="4" customFormat="1" ht="17.149999999999999" customHeight="1" x14ac:dyDescent="0.25">
      <c r="B24" s="177" t="s">
        <v>116</v>
      </c>
      <c r="C24" s="202" t="s">
        <v>255</v>
      </c>
      <c r="D24" s="199"/>
      <c r="E24" s="178"/>
      <c r="F24" s="203" t="s">
        <v>1</v>
      </c>
      <c r="G24" s="178"/>
      <c r="H24" s="200">
        <v>0</v>
      </c>
      <c r="I24" s="178"/>
      <c r="J24" s="200">
        <v>0</v>
      </c>
      <c r="K24" s="178"/>
      <c r="L24" s="180">
        <f>IF(F24="%",0.01*H24*J24,H24*J24)</f>
        <v>0</v>
      </c>
      <c r="M24" s="178"/>
      <c r="O24" s="204"/>
    </row>
    <row r="25" spans="2:15" s="35" customFormat="1" ht="17.149999999999999" customHeight="1" x14ac:dyDescent="0.25">
      <c r="B25" s="162"/>
      <c r="C25" s="540"/>
      <c r="D25" s="163"/>
      <c r="E25" s="163"/>
      <c r="F25" s="3"/>
      <c r="G25" s="163"/>
      <c r="H25" s="164"/>
      <c r="I25" s="163"/>
      <c r="J25" s="165"/>
      <c r="K25" s="163"/>
      <c r="L25" s="164"/>
      <c r="M25" s="163"/>
      <c r="O25" s="163"/>
    </row>
    <row r="26" spans="2:15" s="4" customFormat="1" ht="17.149999999999999" customHeight="1" x14ac:dyDescent="0.25">
      <c r="B26" s="58" t="s">
        <v>71</v>
      </c>
      <c r="C26" s="59" t="s">
        <v>42</v>
      </c>
      <c r="D26" s="181"/>
      <c r="E26" s="181"/>
      <c r="F26" s="182"/>
      <c r="G26" s="181"/>
      <c r="H26" s="183"/>
      <c r="I26" s="181"/>
      <c r="J26" s="184"/>
      <c r="K26" s="181"/>
      <c r="L26" s="183"/>
      <c r="M26" s="181"/>
      <c r="O26" s="181"/>
    </row>
    <row r="27" spans="2:15" s="4" customFormat="1" ht="17.149999999999999" customHeight="1" x14ac:dyDescent="0.25">
      <c r="B27" s="185" t="s">
        <v>45</v>
      </c>
      <c r="C27" s="186" t="s">
        <v>31</v>
      </c>
      <c r="D27" s="205" t="s">
        <v>183</v>
      </c>
      <c r="E27" s="187"/>
      <c r="F27" s="188" t="s">
        <v>79</v>
      </c>
      <c r="G27" s="187"/>
      <c r="H27" s="200">
        <v>0</v>
      </c>
      <c r="I27" s="178"/>
      <c r="J27" s="200">
        <v>0</v>
      </c>
      <c r="K27" s="187"/>
      <c r="L27" s="180">
        <f>H27*J27</f>
        <v>0</v>
      </c>
      <c r="M27" s="187"/>
      <c r="O27" s="201"/>
    </row>
    <row r="28" spans="2:15" s="4" customFormat="1" ht="17.149999999999999" customHeight="1" x14ac:dyDescent="0.25">
      <c r="B28" s="177" t="s">
        <v>74</v>
      </c>
      <c r="C28" s="202" t="s">
        <v>255</v>
      </c>
      <c r="D28" s="199"/>
      <c r="E28" s="178"/>
      <c r="F28" s="203" t="s">
        <v>1</v>
      </c>
      <c r="G28" s="178"/>
      <c r="H28" s="200">
        <v>0</v>
      </c>
      <c r="I28" s="178"/>
      <c r="J28" s="200">
        <v>0</v>
      </c>
      <c r="K28" s="178"/>
      <c r="L28" s="180">
        <f>IF(F28="%",0.01*H28*J28,H28*J28)</f>
        <v>0</v>
      </c>
      <c r="M28" s="178"/>
      <c r="O28" s="204"/>
    </row>
    <row r="29" spans="2:15" s="4" customFormat="1" ht="17.149999999999999" customHeight="1" x14ac:dyDescent="0.25">
      <c r="B29" s="177" t="s">
        <v>75</v>
      </c>
      <c r="C29" s="202" t="s">
        <v>255</v>
      </c>
      <c r="D29" s="199"/>
      <c r="E29" s="178"/>
      <c r="F29" s="203" t="s">
        <v>1</v>
      </c>
      <c r="G29" s="178"/>
      <c r="H29" s="200">
        <v>0</v>
      </c>
      <c r="I29" s="178"/>
      <c r="J29" s="200">
        <v>0</v>
      </c>
      <c r="K29" s="178"/>
      <c r="L29" s="180">
        <f t="shared" ref="L29" si="0">IF(F29="%",0.01*H29*J29,H29*J29)</f>
        <v>0</v>
      </c>
      <c r="M29" s="178"/>
      <c r="O29" s="204"/>
    </row>
    <row r="30" spans="2:15" s="35" customFormat="1" ht="17.149999999999999" customHeight="1" x14ac:dyDescent="0.25">
      <c r="B30" s="162"/>
      <c r="C30" s="540"/>
      <c r="D30" s="163"/>
      <c r="E30" s="163"/>
      <c r="F30" s="3"/>
      <c r="G30" s="163"/>
      <c r="H30" s="164"/>
      <c r="I30" s="163"/>
      <c r="J30" s="165"/>
      <c r="K30" s="163"/>
      <c r="L30" s="164"/>
      <c r="M30" s="163"/>
      <c r="O30" s="163"/>
    </row>
    <row r="31" spans="2:15" s="4" customFormat="1" ht="17.149999999999999" customHeight="1" x14ac:dyDescent="0.25">
      <c r="B31" s="58" t="s">
        <v>78</v>
      </c>
      <c r="C31" s="59" t="s">
        <v>178</v>
      </c>
      <c r="D31" s="181"/>
      <c r="E31" s="181"/>
      <c r="F31" s="182"/>
      <c r="G31" s="181"/>
      <c r="H31" s="183"/>
      <c r="I31" s="181"/>
      <c r="J31" s="184"/>
      <c r="K31" s="181"/>
      <c r="L31" s="183"/>
      <c r="M31" s="181"/>
      <c r="O31" s="181"/>
    </row>
    <row r="32" spans="2:15" s="4" customFormat="1" ht="17.149999999999999" customHeight="1" x14ac:dyDescent="0.25">
      <c r="B32" s="185" t="s">
        <v>45</v>
      </c>
      <c r="C32" s="186" t="s">
        <v>81</v>
      </c>
      <c r="D32" s="205"/>
      <c r="E32" s="187"/>
      <c r="F32" s="188" t="s">
        <v>304</v>
      </c>
      <c r="G32" s="187"/>
      <c r="H32" s="200">
        <v>0</v>
      </c>
      <c r="I32" s="178"/>
      <c r="J32" s="200">
        <v>0</v>
      </c>
      <c r="K32" s="187"/>
      <c r="L32" s="180">
        <f t="shared" ref="L32" si="1">H32*J32</f>
        <v>0</v>
      </c>
      <c r="M32" s="187"/>
      <c r="O32" s="201"/>
    </row>
    <row r="33" spans="2:15" s="4" customFormat="1" ht="17.149999999999999" customHeight="1" x14ac:dyDescent="0.25">
      <c r="B33" s="177" t="s">
        <v>74</v>
      </c>
      <c r="C33" s="60" t="s">
        <v>83</v>
      </c>
      <c r="D33" s="199"/>
      <c r="E33" s="178"/>
      <c r="F33" s="179" t="s">
        <v>218</v>
      </c>
      <c r="G33" s="178"/>
      <c r="H33" s="200">
        <v>0</v>
      </c>
      <c r="I33" s="178"/>
      <c r="J33" s="200">
        <v>0</v>
      </c>
      <c r="K33" s="178"/>
      <c r="L33" s="180">
        <f>H33*J33</f>
        <v>0</v>
      </c>
      <c r="M33" s="178"/>
      <c r="O33" s="204"/>
    </row>
    <row r="34" spans="2:15" s="4" customFormat="1" ht="17.149999999999999" customHeight="1" x14ac:dyDescent="0.25">
      <c r="B34" s="177" t="s">
        <v>75</v>
      </c>
      <c r="C34" s="60" t="s">
        <v>84</v>
      </c>
      <c r="D34" s="199"/>
      <c r="E34" s="178"/>
      <c r="F34" s="179" t="s">
        <v>85</v>
      </c>
      <c r="G34" s="178"/>
      <c r="H34" s="200">
        <v>0</v>
      </c>
      <c r="I34" s="178"/>
      <c r="J34" s="200">
        <v>0</v>
      </c>
      <c r="K34" s="178"/>
      <c r="L34" s="180">
        <f>H34*J34</f>
        <v>0</v>
      </c>
      <c r="M34" s="178"/>
      <c r="O34" s="204"/>
    </row>
    <row r="35" spans="2:15" s="4" customFormat="1" ht="17.149999999999999" customHeight="1" x14ac:dyDescent="0.25">
      <c r="B35" s="177" t="s">
        <v>102</v>
      </c>
      <c r="C35" s="60" t="s">
        <v>86</v>
      </c>
      <c r="D35" s="199"/>
      <c r="E35" s="178"/>
      <c r="F35" s="179" t="s">
        <v>85</v>
      </c>
      <c r="G35" s="178"/>
      <c r="H35" s="200">
        <v>0</v>
      </c>
      <c r="I35" s="178"/>
      <c r="J35" s="200">
        <v>0</v>
      </c>
      <c r="K35" s="178"/>
      <c r="L35" s="180">
        <f>H35*J35</f>
        <v>0</v>
      </c>
      <c r="M35" s="178"/>
      <c r="O35" s="204"/>
    </row>
    <row r="36" spans="2:15" s="4" customFormat="1" ht="17.149999999999999" customHeight="1" x14ac:dyDescent="0.25">
      <c r="B36" s="177" t="s">
        <v>116</v>
      </c>
      <c r="C36" s="60" t="s">
        <v>87</v>
      </c>
      <c r="D36" s="199"/>
      <c r="E36" s="178"/>
      <c r="F36" s="179" t="s">
        <v>85</v>
      </c>
      <c r="G36" s="178"/>
      <c r="H36" s="200">
        <v>0</v>
      </c>
      <c r="I36" s="178"/>
      <c r="J36" s="200">
        <v>0</v>
      </c>
      <c r="K36" s="178"/>
      <c r="L36" s="180">
        <f>H36*J36</f>
        <v>0</v>
      </c>
      <c r="M36" s="178"/>
      <c r="O36" s="204"/>
    </row>
    <row r="37" spans="2:15" s="4" customFormat="1" ht="17.149999999999999" customHeight="1" x14ac:dyDescent="0.25">
      <c r="B37" s="177" t="s">
        <v>117</v>
      </c>
      <c r="C37" s="202" t="s">
        <v>255</v>
      </c>
      <c r="D37" s="199"/>
      <c r="E37" s="178"/>
      <c r="F37" s="203" t="s">
        <v>1</v>
      </c>
      <c r="G37" s="178"/>
      <c r="H37" s="200">
        <v>0</v>
      </c>
      <c r="I37" s="178"/>
      <c r="J37" s="200">
        <v>0</v>
      </c>
      <c r="K37" s="178"/>
      <c r="L37" s="180">
        <f>IF(F37="%",0.01*H37*J37,H37*J37)</f>
        <v>0</v>
      </c>
      <c r="M37" s="178"/>
      <c r="O37" s="204"/>
    </row>
    <row r="38" spans="2:15" s="4" customFormat="1" ht="17.149999999999999" customHeight="1" x14ac:dyDescent="0.25">
      <c r="B38" s="177" t="s">
        <v>118</v>
      </c>
      <c r="C38" s="202" t="s">
        <v>255</v>
      </c>
      <c r="D38" s="199"/>
      <c r="E38" s="178"/>
      <c r="F38" s="203" t="s">
        <v>1</v>
      </c>
      <c r="G38" s="178"/>
      <c r="H38" s="200">
        <v>0</v>
      </c>
      <c r="I38" s="178"/>
      <c r="J38" s="200">
        <v>0</v>
      </c>
      <c r="K38" s="178"/>
      <c r="L38" s="180">
        <f>IF(F38="%",0.01*H38*J38,H38*J38)</f>
        <v>0</v>
      </c>
      <c r="M38" s="178"/>
      <c r="O38" s="204"/>
    </row>
    <row r="39" spans="2:15" s="35" customFormat="1" ht="17.149999999999999" customHeight="1" x14ac:dyDescent="0.25">
      <c r="B39" s="162"/>
      <c r="C39" s="540"/>
      <c r="D39" s="163"/>
      <c r="E39" s="163"/>
      <c r="F39" s="3"/>
      <c r="G39" s="163"/>
      <c r="H39" s="164"/>
      <c r="I39" s="163"/>
      <c r="J39" s="165"/>
      <c r="K39" s="163"/>
      <c r="L39" s="164"/>
      <c r="M39" s="163"/>
      <c r="O39" s="163"/>
    </row>
    <row r="40" spans="2:15" s="4" customFormat="1" ht="17.149999999999999" customHeight="1" x14ac:dyDescent="0.25">
      <c r="B40" s="58" t="s">
        <v>113</v>
      </c>
      <c r="C40" s="59" t="s">
        <v>211</v>
      </c>
      <c r="D40" s="181"/>
      <c r="E40" s="181"/>
      <c r="F40" s="182"/>
      <c r="G40" s="181"/>
      <c r="H40" s="183"/>
      <c r="I40" s="181"/>
      <c r="J40" s="184"/>
      <c r="K40" s="181"/>
      <c r="L40" s="183"/>
      <c r="M40" s="181"/>
      <c r="O40" s="181"/>
    </row>
    <row r="41" spans="2:15" s="4" customFormat="1" ht="17.149999999999999" customHeight="1" x14ac:dyDescent="0.25">
      <c r="B41" s="185" t="s">
        <v>45</v>
      </c>
      <c r="C41" s="186" t="s">
        <v>88</v>
      </c>
      <c r="D41" s="205"/>
      <c r="E41" s="187"/>
      <c r="F41" s="188" t="s">
        <v>89</v>
      </c>
      <c r="G41" s="187"/>
      <c r="H41" s="200">
        <v>0</v>
      </c>
      <c r="I41" s="178"/>
      <c r="J41" s="200">
        <v>0</v>
      </c>
      <c r="K41" s="178"/>
      <c r="L41" s="180">
        <f>H41*J41</f>
        <v>0</v>
      </c>
      <c r="M41" s="187"/>
      <c r="O41" s="201"/>
    </row>
    <row r="42" spans="2:15" s="4" customFormat="1" ht="17.149999999999999" customHeight="1" x14ac:dyDescent="0.25">
      <c r="B42" s="177" t="s">
        <v>74</v>
      </c>
      <c r="C42" s="202" t="s">
        <v>255</v>
      </c>
      <c r="D42" s="199"/>
      <c r="E42" s="178"/>
      <c r="F42" s="203" t="s">
        <v>1</v>
      </c>
      <c r="G42" s="178"/>
      <c r="H42" s="200">
        <v>0</v>
      </c>
      <c r="I42" s="178"/>
      <c r="J42" s="200">
        <v>0</v>
      </c>
      <c r="K42" s="178"/>
      <c r="L42" s="180">
        <f>IF(F42="%",0.01*H42*J42,H42*J42)</f>
        <v>0</v>
      </c>
      <c r="M42" s="178"/>
      <c r="O42" s="204"/>
    </row>
    <row r="43" spans="2:15" s="35" customFormat="1" ht="17.149999999999999" customHeight="1" x14ac:dyDescent="0.25">
      <c r="B43" s="162"/>
      <c r="C43" s="540"/>
      <c r="D43" s="163"/>
      <c r="E43" s="163"/>
      <c r="F43" s="3"/>
      <c r="G43" s="163"/>
      <c r="H43" s="164"/>
      <c r="I43" s="163"/>
      <c r="J43" s="165"/>
      <c r="K43" s="163"/>
      <c r="L43" s="164"/>
      <c r="M43" s="163"/>
      <c r="O43" s="163"/>
    </row>
    <row r="44" spans="2:15" s="4" customFormat="1" ht="17.149999999999999" customHeight="1" x14ac:dyDescent="0.25">
      <c r="B44" s="58" t="s">
        <v>115</v>
      </c>
      <c r="C44" s="59" t="s">
        <v>90</v>
      </c>
      <c r="D44" s="181"/>
      <c r="E44" s="181"/>
      <c r="F44" s="182"/>
      <c r="G44" s="181"/>
      <c r="H44" s="183"/>
      <c r="I44" s="181"/>
      <c r="J44" s="184"/>
      <c r="K44" s="181"/>
      <c r="L44" s="183"/>
      <c r="M44" s="181"/>
      <c r="O44" s="181"/>
    </row>
    <row r="45" spans="2:15" s="4" customFormat="1" ht="17.149999999999999" customHeight="1" x14ac:dyDescent="0.25">
      <c r="B45" s="185" t="s">
        <v>45</v>
      </c>
      <c r="C45" s="186" t="s">
        <v>181</v>
      </c>
      <c r="D45" s="205"/>
      <c r="E45" s="187"/>
      <c r="F45" s="188" t="s">
        <v>85</v>
      </c>
      <c r="G45" s="187"/>
      <c r="H45" s="200">
        <v>0</v>
      </c>
      <c r="I45" s="178"/>
      <c r="J45" s="200">
        <v>0</v>
      </c>
      <c r="L45" s="180">
        <f>H45*J45</f>
        <v>0</v>
      </c>
      <c r="M45" s="187"/>
      <c r="O45" s="201"/>
    </row>
    <row r="46" spans="2:15" s="4" customFormat="1" ht="17.149999999999999" customHeight="1" x14ac:dyDescent="0.25">
      <c r="B46" s="177" t="s">
        <v>74</v>
      </c>
      <c r="C46" s="60" t="s">
        <v>179</v>
      </c>
      <c r="D46" s="199"/>
      <c r="E46" s="178"/>
      <c r="F46" s="179" t="s">
        <v>85</v>
      </c>
      <c r="G46" s="178"/>
      <c r="H46" s="200">
        <v>0</v>
      </c>
      <c r="I46" s="178"/>
      <c r="J46" s="200">
        <v>0</v>
      </c>
      <c r="K46" s="178"/>
      <c r="L46" s="180">
        <f>H46*J46</f>
        <v>0</v>
      </c>
      <c r="M46" s="178"/>
      <c r="O46" s="204"/>
    </row>
    <row r="47" spans="2:15" s="4" customFormat="1" ht="17.149999999999999" customHeight="1" x14ac:dyDescent="0.25">
      <c r="B47" s="177" t="s">
        <v>75</v>
      </c>
      <c r="C47" s="60" t="s">
        <v>180</v>
      </c>
      <c r="D47" s="199"/>
      <c r="E47" s="178"/>
      <c r="F47" s="179" t="s">
        <v>85</v>
      </c>
      <c r="G47" s="178"/>
      <c r="H47" s="200">
        <v>0</v>
      </c>
      <c r="I47" s="178"/>
      <c r="J47" s="200">
        <v>0</v>
      </c>
      <c r="K47" s="178"/>
      <c r="L47" s="180">
        <f>H47*J47</f>
        <v>0</v>
      </c>
      <c r="M47" s="178"/>
      <c r="O47" s="204"/>
    </row>
    <row r="48" spans="2:15" s="4" customFormat="1" ht="17.149999999999999" customHeight="1" x14ac:dyDescent="0.25">
      <c r="B48" s="177" t="s">
        <v>102</v>
      </c>
      <c r="C48" s="202" t="s">
        <v>255</v>
      </c>
      <c r="D48" s="199"/>
      <c r="E48" s="178"/>
      <c r="F48" s="203" t="s">
        <v>1</v>
      </c>
      <c r="G48" s="178"/>
      <c r="H48" s="200">
        <v>0</v>
      </c>
      <c r="I48" s="178"/>
      <c r="J48" s="200">
        <v>0</v>
      </c>
      <c r="K48" s="178"/>
      <c r="L48" s="180">
        <f>IF(F48="%",0.01*H48*J48,H48*J48)</f>
        <v>0</v>
      </c>
      <c r="M48" s="178"/>
      <c r="O48" s="204"/>
    </row>
    <row r="49" spans="2:15" s="4" customFormat="1" ht="17.149999999999999" customHeight="1" x14ac:dyDescent="0.25">
      <c r="B49" s="177" t="s">
        <v>116</v>
      </c>
      <c r="C49" s="202" t="s">
        <v>255</v>
      </c>
      <c r="D49" s="199"/>
      <c r="E49" s="178"/>
      <c r="F49" s="203" t="s">
        <v>1</v>
      </c>
      <c r="G49" s="178"/>
      <c r="H49" s="200">
        <v>0</v>
      </c>
      <c r="I49" s="178"/>
      <c r="J49" s="200">
        <v>0</v>
      </c>
      <c r="K49" s="178"/>
      <c r="L49" s="180">
        <f>IF(F49="%",0.01*H49*J49,H49*J49)</f>
        <v>0</v>
      </c>
      <c r="M49" s="178"/>
      <c r="O49" s="204"/>
    </row>
    <row r="50" spans="2:15" s="35" customFormat="1" ht="17.149999999999999" customHeight="1" x14ac:dyDescent="0.25">
      <c r="B50" s="162"/>
      <c r="C50" s="540"/>
      <c r="D50" s="163"/>
      <c r="E50" s="163"/>
      <c r="F50" s="3"/>
      <c r="G50" s="163"/>
      <c r="H50" s="164"/>
      <c r="I50" s="163"/>
      <c r="J50" s="165"/>
      <c r="K50" s="163"/>
      <c r="L50" s="164"/>
      <c r="M50" s="163"/>
      <c r="O50" s="163"/>
    </row>
    <row r="51" spans="2:15" s="4" customFormat="1" ht="17.149999999999999" customHeight="1" x14ac:dyDescent="0.25">
      <c r="B51" s="58" t="s">
        <v>119</v>
      </c>
      <c r="C51" s="59" t="s">
        <v>91</v>
      </c>
      <c r="D51" s="181"/>
      <c r="E51" s="181"/>
      <c r="F51" s="182"/>
      <c r="G51" s="181"/>
      <c r="H51" s="183"/>
      <c r="I51" s="181"/>
      <c r="J51" s="184"/>
      <c r="K51" s="181"/>
      <c r="L51" s="183"/>
      <c r="M51" s="181"/>
      <c r="O51" s="181"/>
    </row>
    <row r="52" spans="2:15" s="4" customFormat="1" ht="17.149999999999999" customHeight="1" x14ac:dyDescent="0.25">
      <c r="B52" s="185" t="s">
        <v>45</v>
      </c>
      <c r="C52" s="186" t="s">
        <v>92</v>
      </c>
      <c r="D52" s="205"/>
      <c r="E52" s="187"/>
      <c r="F52" s="188" t="s">
        <v>218</v>
      </c>
      <c r="G52" s="187"/>
      <c r="H52" s="200">
        <v>0</v>
      </c>
      <c r="I52" s="178"/>
      <c r="J52" s="200">
        <v>0</v>
      </c>
      <c r="K52" s="178"/>
      <c r="L52" s="180">
        <f>H52*J52</f>
        <v>0</v>
      </c>
      <c r="M52" s="187"/>
      <c r="O52" s="201"/>
    </row>
    <row r="53" spans="2:15" s="4" customFormat="1" ht="17.149999999999999" customHeight="1" x14ac:dyDescent="0.25">
      <c r="B53" s="177" t="s">
        <v>74</v>
      </c>
      <c r="C53" s="202" t="s">
        <v>255</v>
      </c>
      <c r="D53" s="199"/>
      <c r="E53" s="178"/>
      <c r="F53" s="203" t="s">
        <v>1</v>
      </c>
      <c r="G53" s="178"/>
      <c r="H53" s="200">
        <v>0</v>
      </c>
      <c r="I53" s="178"/>
      <c r="J53" s="200">
        <v>0</v>
      </c>
      <c r="K53" s="178"/>
      <c r="L53" s="180">
        <f>IF(F53="%",0.01*H53*J53,H53*J53)</f>
        <v>0</v>
      </c>
      <c r="M53" s="178"/>
      <c r="O53" s="204"/>
    </row>
    <row r="54" spans="2:15" s="4" customFormat="1" ht="17.149999999999999" customHeight="1" x14ac:dyDescent="0.25">
      <c r="B54" s="177" t="s">
        <v>75</v>
      </c>
      <c r="C54" s="202" t="s">
        <v>255</v>
      </c>
      <c r="D54" s="199"/>
      <c r="E54" s="178"/>
      <c r="F54" s="203" t="s">
        <v>1</v>
      </c>
      <c r="G54" s="178"/>
      <c r="H54" s="200">
        <v>0</v>
      </c>
      <c r="I54" s="178"/>
      <c r="J54" s="200">
        <v>0</v>
      </c>
      <c r="K54" s="178"/>
      <c r="L54" s="180">
        <f>IF(F54="%",0.01*H54*J54,H54*J54)</f>
        <v>0</v>
      </c>
      <c r="M54" s="178"/>
      <c r="O54" s="204"/>
    </row>
    <row r="55" spans="2:15" s="35" customFormat="1" ht="17.149999999999999" customHeight="1" x14ac:dyDescent="0.25">
      <c r="B55" s="162"/>
      <c r="C55" s="540"/>
      <c r="D55" s="163"/>
      <c r="E55" s="163"/>
      <c r="F55" s="3"/>
      <c r="G55" s="163"/>
      <c r="H55" s="164"/>
      <c r="I55" s="163"/>
      <c r="J55" s="165"/>
      <c r="K55" s="163"/>
      <c r="L55" s="164"/>
      <c r="M55" s="163"/>
      <c r="O55" s="163"/>
    </row>
    <row r="56" spans="2:15" s="4" customFormat="1" ht="17.149999999999999" customHeight="1" x14ac:dyDescent="0.25">
      <c r="B56" s="58" t="s">
        <v>120</v>
      </c>
      <c r="C56" s="59" t="s">
        <v>43</v>
      </c>
      <c r="D56" s="181"/>
      <c r="E56" s="181"/>
      <c r="F56" s="182"/>
      <c r="G56" s="181"/>
      <c r="H56" s="183"/>
      <c r="I56" s="181"/>
      <c r="J56" s="184"/>
      <c r="K56" s="181"/>
      <c r="L56" s="183"/>
      <c r="M56" s="181"/>
      <c r="O56" s="181"/>
    </row>
    <row r="57" spans="2:15" s="4" customFormat="1" ht="17.149999999999999" customHeight="1" x14ac:dyDescent="0.25">
      <c r="B57" s="185" t="s">
        <v>45</v>
      </c>
      <c r="C57" s="186" t="s">
        <v>182</v>
      </c>
      <c r="D57" s="205"/>
      <c r="E57" s="187"/>
      <c r="F57" s="188" t="s">
        <v>146</v>
      </c>
      <c r="G57" s="187"/>
      <c r="H57" s="200">
        <v>0</v>
      </c>
      <c r="I57" s="178"/>
      <c r="J57" s="200">
        <v>0</v>
      </c>
      <c r="K57" s="178"/>
      <c r="L57" s="180">
        <f>H57*J57</f>
        <v>0</v>
      </c>
      <c r="M57" s="187"/>
      <c r="O57" s="201"/>
    </row>
    <row r="58" spans="2:15" s="4" customFormat="1" ht="17.149999999999999" customHeight="1" x14ac:dyDescent="0.25">
      <c r="B58" s="177" t="s">
        <v>74</v>
      </c>
      <c r="C58" s="202" t="s">
        <v>255</v>
      </c>
      <c r="D58" s="199"/>
      <c r="E58" s="178"/>
      <c r="F58" s="203" t="s">
        <v>1</v>
      </c>
      <c r="G58" s="178"/>
      <c r="H58" s="200">
        <v>0</v>
      </c>
      <c r="I58" s="178"/>
      <c r="J58" s="200">
        <v>0</v>
      </c>
      <c r="K58" s="178"/>
      <c r="L58" s="180">
        <f>IF(F58="%",0.01*H58*J58,H58*J58)</f>
        <v>0</v>
      </c>
      <c r="M58" s="178"/>
      <c r="O58" s="204"/>
    </row>
    <row r="59" spans="2:15" s="35" customFormat="1" ht="17.149999999999999" customHeight="1" x14ac:dyDescent="0.25">
      <c r="B59" s="162"/>
      <c r="C59" s="540"/>
      <c r="D59" s="163"/>
      <c r="E59" s="163"/>
      <c r="F59" s="3"/>
      <c r="G59" s="163"/>
      <c r="H59" s="164"/>
      <c r="I59" s="163"/>
      <c r="J59" s="165"/>
      <c r="K59" s="163"/>
      <c r="L59" s="164"/>
      <c r="M59" s="163"/>
      <c r="O59" s="163"/>
    </row>
    <row r="60" spans="2:15" s="4" customFormat="1" ht="17.149999999999999" customHeight="1" x14ac:dyDescent="0.25">
      <c r="B60" s="58" t="s">
        <v>121</v>
      </c>
      <c r="C60" s="59" t="s">
        <v>93</v>
      </c>
      <c r="D60" s="181"/>
      <c r="E60" s="181"/>
      <c r="F60" s="182"/>
      <c r="G60" s="181"/>
      <c r="H60" s="183"/>
      <c r="I60" s="181"/>
      <c r="J60" s="184"/>
      <c r="K60" s="181"/>
      <c r="L60" s="183"/>
      <c r="M60" s="181"/>
      <c r="O60" s="181"/>
    </row>
    <row r="61" spans="2:15" s="4" customFormat="1" ht="17.149999999999999" customHeight="1" x14ac:dyDescent="0.25">
      <c r="B61" s="185" t="s">
        <v>45</v>
      </c>
      <c r="C61" s="186" t="s">
        <v>219</v>
      </c>
      <c r="D61" s="205"/>
      <c r="E61" s="187"/>
      <c r="F61" s="188" t="s">
        <v>218</v>
      </c>
      <c r="G61" s="187"/>
      <c r="H61" s="200">
        <v>0</v>
      </c>
      <c r="I61" s="178"/>
      <c r="J61" s="200">
        <v>0</v>
      </c>
      <c r="K61" s="178"/>
      <c r="L61" s="180">
        <f>H61*J61</f>
        <v>0</v>
      </c>
      <c r="M61" s="187"/>
      <c r="O61" s="201"/>
    </row>
    <row r="62" spans="2:15" s="4" customFormat="1" ht="17.149999999999999" customHeight="1" x14ac:dyDescent="0.25">
      <c r="B62" s="177" t="s">
        <v>74</v>
      </c>
      <c r="C62" s="202" t="s">
        <v>255</v>
      </c>
      <c r="D62" s="199"/>
      <c r="E62" s="178"/>
      <c r="F62" s="203" t="s">
        <v>1</v>
      </c>
      <c r="G62" s="178"/>
      <c r="H62" s="200">
        <v>0</v>
      </c>
      <c r="I62" s="178"/>
      <c r="J62" s="200">
        <v>0</v>
      </c>
      <c r="K62" s="178"/>
      <c r="L62" s="180">
        <f>IF(F62="%",0.01*H62*J62,H62*J62)</f>
        <v>0</v>
      </c>
      <c r="M62" s="178"/>
      <c r="O62" s="204"/>
    </row>
    <row r="63" spans="2:15" s="4" customFormat="1" ht="17.149999999999999" customHeight="1" x14ac:dyDescent="0.25">
      <c r="B63" s="177" t="s">
        <v>75</v>
      </c>
      <c r="C63" s="202" t="s">
        <v>255</v>
      </c>
      <c r="D63" s="199"/>
      <c r="E63" s="178"/>
      <c r="F63" s="203" t="s">
        <v>1</v>
      </c>
      <c r="G63" s="178"/>
      <c r="H63" s="200">
        <v>0</v>
      </c>
      <c r="I63" s="178"/>
      <c r="J63" s="200">
        <v>0</v>
      </c>
      <c r="K63" s="178"/>
      <c r="L63" s="180">
        <f>IF(F63="%",0.01*H63*J63,H63*J63)</f>
        <v>0</v>
      </c>
      <c r="M63" s="178"/>
      <c r="O63" s="204"/>
    </row>
    <row r="64" spans="2:15" s="35" customFormat="1" ht="17.149999999999999" customHeight="1" x14ac:dyDescent="0.25">
      <c r="B64" s="162"/>
      <c r="C64" s="540"/>
      <c r="D64" s="163"/>
      <c r="E64" s="163"/>
      <c r="F64" s="3"/>
      <c r="G64" s="163"/>
      <c r="H64" s="164"/>
      <c r="I64" s="163"/>
      <c r="J64" s="165"/>
      <c r="K64" s="163"/>
      <c r="L64" s="164"/>
      <c r="M64" s="163"/>
      <c r="O64" s="163"/>
    </row>
    <row r="65" spans="1:15" s="40" customFormat="1" ht="14.5" x14ac:dyDescent="0.35">
      <c r="B65" s="193"/>
      <c r="C65" s="194" t="s">
        <v>66</v>
      </c>
      <c r="D65" s="193"/>
      <c r="E65" s="193"/>
      <c r="F65" s="193"/>
      <c r="G65" s="193"/>
      <c r="H65" s="193"/>
      <c r="I65" s="193"/>
      <c r="J65" s="193"/>
      <c r="K65" s="193"/>
      <c r="L65" s="51">
        <f>SUM(L14:L63)</f>
        <v>0</v>
      </c>
      <c r="M65" s="50" t="s">
        <v>317</v>
      </c>
      <c r="O65" s="163"/>
    </row>
    <row r="66" spans="1:15" s="35" customFormat="1" ht="17.149999999999999" customHeight="1" x14ac:dyDescent="0.25">
      <c r="B66" s="162"/>
      <c r="D66" s="163"/>
      <c r="E66" s="163"/>
      <c r="F66" s="3"/>
      <c r="G66" s="163"/>
      <c r="H66" s="164"/>
      <c r="I66" s="163"/>
      <c r="J66" s="165"/>
      <c r="K66" s="163"/>
      <c r="L66" s="164"/>
      <c r="M66" s="163"/>
      <c r="O66" s="163"/>
    </row>
    <row r="67" spans="1:15" s="35" customFormat="1" ht="17.149999999999999" customHeight="1" x14ac:dyDescent="0.25">
      <c r="A67" s="53"/>
      <c r="B67" s="52" t="s">
        <v>94</v>
      </c>
      <c r="C67" s="53" t="s">
        <v>326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</row>
    <row r="68" spans="1:15" s="35" customFormat="1" ht="17.149999999999999" customHeight="1" x14ac:dyDescent="0.25">
      <c r="B68" s="162"/>
      <c r="D68" s="163"/>
      <c r="E68" s="163"/>
      <c r="F68" s="3"/>
      <c r="G68" s="163"/>
      <c r="H68" s="164"/>
      <c r="I68" s="163"/>
      <c r="J68" s="165"/>
      <c r="K68" s="163"/>
      <c r="L68" s="164"/>
      <c r="M68" s="163"/>
      <c r="O68" s="163"/>
    </row>
    <row r="69" spans="1:15" s="47" customFormat="1" ht="17.149999999999999" customHeight="1" thickBot="1" x14ac:dyDescent="0.3">
      <c r="B69" s="166" t="s">
        <v>96</v>
      </c>
      <c r="C69" s="167" t="s">
        <v>327</v>
      </c>
      <c r="D69" s="168"/>
      <c r="E69" s="168"/>
      <c r="F69" s="169"/>
      <c r="G69" s="168"/>
      <c r="H69" s="170"/>
      <c r="I69" s="168"/>
      <c r="J69" s="171"/>
      <c r="K69" s="168"/>
      <c r="L69" s="170"/>
      <c r="M69" s="168"/>
      <c r="O69" s="168"/>
    </row>
    <row r="70" spans="1:15" s="4" customFormat="1" ht="17.149999999999999" customHeight="1" thickTop="1" x14ac:dyDescent="0.25">
      <c r="B70" s="64" t="s">
        <v>68</v>
      </c>
      <c r="C70" s="75" t="s">
        <v>97</v>
      </c>
      <c r="D70" s="172"/>
      <c r="E70" s="172"/>
      <c r="F70" s="173"/>
      <c r="G70" s="172"/>
      <c r="H70" s="174"/>
      <c r="I70" s="172"/>
      <c r="J70" s="175"/>
      <c r="K70" s="172"/>
      <c r="L70" s="174"/>
      <c r="M70" s="172"/>
      <c r="O70" s="176"/>
    </row>
    <row r="71" spans="1:15" s="4" customFormat="1" ht="17.149999999999999" customHeight="1" x14ac:dyDescent="0.25">
      <c r="B71" s="185" t="s">
        <v>45</v>
      </c>
      <c r="C71" s="186" t="s">
        <v>675</v>
      </c>
      <c r="D71" s="205" t="s">
        <v>183</v>
      </c>
      <c r="E71" s="187"/>
      <c r="F71" s="188" t="s">
        <v>79</v>
      </c>
      <c r="G71" s="187"/>
      <c r="H71" s="206">
        <v>0</v>
      </c>
      <c r="I71" s="187"/>
      <c r="J71" s="206">
        <v>0</v>
      </c>
      <c r="K71" s="187"/>
      <c r="L71" s="189">
        <f>H71*J71</f>
        <v>0</v>
      </c>
      <c r="M71" s="187"/>
      <c r="O71" s="201"/>
    </row>
    <row r="72" spans="1:15" s="4" customFormat="1" ht="17.149999999999999" customHeight="1" x14ac:dyDescent="0.25">
      <c r="B72" s="177" t="s">
        <v>74</v>
      </c>
      <c r="C72" s="202" t="s">
        <v>255</v>
      </c>
      <c r="D72" s="199"/>
      <c r="E72" s="178"/>
      <c r="F72" s="203" t="s">
        <v>1</v>
      </c>
      <c r="G72" s="178"/>
      <c r="H72" s="200">
        <v>0</v>
      </c>
      <c r="I72" s="178"/>
      <c r="J72" s="200">
        <v>0</v>
      </c>
      <c r="K72" s="178"/>
      <c r="L72" s="180">
        <f>IF(F72="%",0.01*H72*J72,H72*J72)</f>
        <v>0</v>
      </c>
      <c r="M72" s="178"/>
      <c r="O72" s="204"/>
    </row>
    <row r="73" spans="1:15" s="4" customFormat="1" ht="17.149999999999999" customHeight="1" x14ac:dyDescent="0.25">
      <c r="B73" s="177" t="s">
        <v>75</v>
      </c>
      <c r="C73" s="202" t="s">
        <v>255</v>
      </c>
      <c r="D73" s="199"/>
      <c r="E73" s="178"/>
      <c r="F73" s="203" t="s">
        <v>1</v>
      </c>
      <c r="G73" s="178"/>
      <c r="H73" s="200">
        <v>0</v>
      </c>
      <c r="I73" s="178"/>
      <c r="J73" s="200">
        <v>0</v>
      </c>
      <c r="K73" s="178"/>
      <c r="L73" s="180">
        <f>H73*J73</f>
        <v>0</v>
      </c>
      <c r="M73" s="178"/>
      <c r="O73" s="204"/>
    </row>
    <row r="74" spans="1:15" s="35" customFormat="1" ht="17.149999999999999" customHeight="1" x14ac:dyDescent="0.25">
      <c r="B74" s="162"/>
      <c r="C74" s="540"/>
      <c r="D74" s="163"/>
      <c r="E74" s="163"/>
      <c r="F74" s="3"/>
      <c r="G74" s="163"/>
      <c r="H74" s="164"/>
      <c r="I74" s="163"/>
      <c r="J74" s="165"/>
      <c r="K74" s="163"/>
      <c r="L74" s="164"/>
      <c r="M74" s="163"/>
      <c r="O74" s="163"/>
    </row>
    <row r="75" spans="1:15" s="4" customFormat="1" ht="17.149999999999999" customHeight="1" x14ac:dyDescent="0.25">
      <c r="B75" s="58" t="s">
        <v>71</v>
      </c>
      <c r="C75" s="59" t="s">
        <v>98</v>
      </c>
      <c r="D75" s="181"/>
      <c r="E75" s="181"/>
      <c r="F75" s="182"/>
      <c r="G75" s="181"/>
      <c r="H75" s="183"/>
      <c r="I75" s="181"/>
      <c r="J75" s="184"/>
      <c r="K75" s="181"/>
      <c r="L75" s="183"/>
      <c r="M75" s="181"/>
      <c r="O75" s="181"/>
    </row>
    <row r="76" spans="1:15" s="4" customFormat="1" ht="17.149999999999999" customHeight="1" x14ac:dyDescent="0.25">
      <c r="B76" s="185" t="s">
        <v>45</v>
      </c>
      <c r="C76" s="186" t="s">
        <v>31</v>
      </c>
      <c r="D76" s="205"/>
      <c r="E76" s="187"/>
      <c r="F76" s="188" t="s">
        <v>218</v>
      </c>
      <c r="G76" s="187"/>
      <c r="H76" s="200">
        <v>0</v>
      </c>
      <c r="I76" s="178"/>
      <c r="J76" s="200">
        <v>0</v>
      </c>
      <c r="K76" s="178"/>
      <c r="L76" s="180">
        <f>H76*J76</f>
        <v>0</v>
      </c>
      <c r="M76" s="187"/>
      <c r="O76" s="201"/>
    </row>
    <row r="77" spans="1:15" s="4" customFormat="1" ht="17.149999999999999" customHeight="1" x14ac:dyDescent="0.25">
      <c r="B77" s="177" t="s">
        <v>74</v>
      </c>
      <c r="C77" s="202" t="s">
        <v>255</v>
      </c>
      <c r="D77" s="199"/>
      <c r="E77" s="178"/>
      <c r="F77" s="203" t="s">
        <v>1</v>
      </c>
      <c r="G77" s="178"/>
      <c r="H77" s="200">
        <v>0</v>
      </c>
      <c r="I77" s="178"/>
      <c r="J77" s="200">
        <v>0</v>
      </c>
      <c r="K77" s="178"/>
      <c r="L77" s="180">
        <f>IF(F77="%",0.01*H77*J77,H77*J77)</f>
        <v>0</v>
      </c>
      <c r="M77" s="178"/>
      <c r="O77" s="204"/>
    </row>
    <row r="78" spans="1:15" s="4" customFormat="1" ht="17.149999999999999" customHeight="1" x14ac:dyDescent="0.25">
      <c r="B78" s="177" t="s">
        <v>75</v>
      </c>
      <c r="C78" s="202" t="s">
        <v>255</v>
      </c>
      <c r="D78" s="199"/>
      <c r="E78" s="178"/>
      <c r="F78" s="203" t="s">
        <v>1</v>
      </c>
      <c r="G78" s="178"/>
      <c r="H78" s="200">
        <v>0</v>
      </c>
      <c r="I78" s="178"/>
      <c r="J78" s="200">
        <v>0</v>
      </c>
      <c r="K78" s="178"/>
      <c r="L78" s="180">
        <f>IF(F78="%",0.01*H78*J78,H78*J78)</f>
        <v>0</v>
      </c>
      <c r="M78" s="178"/>
      <c r="O78" s="204"/>
    </row>
    <row r="79" spans="1:15" s="4" customFormat="1" ht="17.149999999999999" customHeight="1" x14ac:dyDescent="0.25">
      <c r="B79" s="177" t="s">
        <v>102</v>
      </c>
      <c r="C79" s="202" t="s">
        <v>255</v>
      </c>
      <c r="D79" s="199"/>
      <c r="E79" s="178"/>
      <c r="F79" s="203" t="s">
        <v>1</v>
      </c>
      <c r="G79" s="178"/>
      <c r="H79" s="200">
        <v>0</v>
      </c>
      <c r="I79" s="178"/>
      <c r="J79" s="200">
        <v>0</v>
      </c>
      <c r="K79" s="178"/>
      <c r="L79" s="180">
        <f>IF(F79="%",0.01*H79*J79,H79*J79)</f>
        <v>0</v>
      </c>
      <c r="M79" s="178"/>
      <c r="O79" s="204"/>
    </row>
    <row r="80" spans="1:15" s="35" customFormat="1" ht="17.149999999999999" customHeight="1" x14ac:dyDescent="0.25">
      <c r="B80" s="162"/>
      <c r="C80" s="540"/>
      <c r="D80" s="163"/>
      <c r="E80" s="163"/>
      <c r="F80" s="3"/>
      <c r="G80" s="163"/>
      <c r="H80" s="164"/>
      <c r="I80" s="163"/>
      <c r="J80" s="165"/>
      <c r="K80" s="163"/>
      <c r="L80" s="164"/>
      <c r="M80" s="163"/>
      <c r="O80" s="163"/>
    </row>
    <row r="81" spans="2:15" s="4" customFormat="1" ht="17.149999999999999" customHeight="1" x14ac:dyDescent="0.25">
      <c r="B81" s="58" t="s">
        <v>78</v>
      </c>
      <c r="C81" s="59" t="s">
        <v>99</v>
      </c>
      <c r="D81" s="181"/>
      <c r="E81" s="181"/>
      <c r="F81" s="182"/>
      <c r="G81" s="181"/>
      <c r="H81" s="183"/>
      <c r="I81" s="181"/>
      <c r="J81" s="184"/>
      <c r="K81" s="181"/>
      <c r="L81" s="183"/>
      <c r="M81" s="181"/>
      <c r="O81" s="181"/>
    </row>
    <row r="82" spans="2:15" s="4" customFormat="1" ht="17.149999999999999" customHeight="1" x14ac:dyDescent="0.25">
      <c r="B82" s="185" t="s">
        <v>45</v>
      </c>
      <c r="C82" s="186" t="s">
        <v>331</v>
      </c>
      <c r="D82" s="205"/>
      <c r="E82" s="187"/>
      <c r="F82" s="188" t="s">
        <v>85</v>
      </c>
      <c r="G82" s="187"/>
      <c r="H82" s="200">
        <v>0</v>
      </c>
      <c r="I82" s="178"/>
      <c r="J82" s="200">
        <v>0</v>
      </c>
      <c r="K82" s="178"/>
      <c r="L82" s="180">
        <f>H82*J82</f>
        <v>0</v>
      </c>
      <c r="M82" s="187"/>
      <c r="O82" s="201"/>
    </row>
    <row r="83" spans="2:15" s="4" customFormat="1" ht="17.149999999999999" customHeight="1" x14ac:dyDescent="0.25">
      <c r="B83" s="177" t="s">
        <v>74</v>
      </c>
      <c r="C83" s="202" t="s">
        <v>255</v>
      </c>
      <c r="D83" s="199"/>
      <c r="E83" s="178"/>
      <c r="F83" s="203" t="s">
        <v>1</v>
      </c>
      <c r="G83" s="178"/>
      <c r="H83" s="200">
        <v>0</v>
      </c>
      <c r="I83" s="178"/>
      <c r="J83" s="200">
        <v>0</v>
      </c>
      <c r="K83" s="178"/>
      <c r="L83" s="180">
        <f t="shared" ref="L83:L87" si="2">IF(F83="%",0.01*H83*J83,H83*J83)</f>
        <v>0</v>
      </c>
      <c r="M83" s="178"/>
      <c r="O83" s="204"/>
    </row>
    <row r="84" spans="2:15" s="4" customFormat="1" ht="17.149999999999999" customHeight="1" x14ac:dyDescent="0.25">
      <c r="B84" s="177" t="s">
        <v>75</v>
      </c>
      <c r="C84" s="202" t="s">
        <v>255</v>
      </c>
      <c r="D84" s="199"/>
      <c r="E84" s="178"/>
      <c r="F84" s="203" t="s">
        <v>1</v>
      </c>
      <c r="G84" s="178"/>
      <c r="H84" s="200">
        <v>0</v>
      </c>
      <c r="I84" s="178"/>
      <c r="J84" s="200">
        <v>0</v>
      </c>
      <c r="K84" s="178"/>
      <c r="L84" s="180">
        <f t="shared" si="2"/>
        <v>0</v>
      </c>
      <c r="M84" s="178"/>
      <c r="O84" s="204"/>
    </row>
    <row r="85" spans="2:15" s="4" customFormat="1" ht="17.149999999999999" customHeight="1" x14ac:dyDescent="0.25">
      <c r="B85" s="177" t="s">
        <v>102</v>
      </c>
      <c r="C85" s="202" t="s">
        <v>255</v>
      </c>
      <c r="D85" s="199"/>
      <c r="E85" s="178"/>
      <c r="F85" s="203" t="s">
        <v>1</v>
      </c>
      <c r="G85" s="178"/>
      <c r="H85" s="200">
        <v>0</v>
      </c>
      <c r="I85" s="178"/>
      <c r="J85" s="200">
        <v>0</v>
      </c>
      <c r="K85" s="178"/>
      <c r="L85" s="180">
        <f t="shared" si="2"/>
        <v>0</v>
      </c>
      <c r="M85" s="178"/>
      <c r="O85" s="204"/>
    </row>
    <row r="86" spans="2:15" s="4" customFormat="1" ht="17.149999999999999" customHeight="1" x14ac:dyDescent="0.25">
      <c r="B86" s="177" t="s">
        <v>116</v>
      </c>
      <c r="C86" s="202" t="s">
        <v>255</v>
      </c>
      <c r="D86" s="199"/>
      <c r="E86" s="178"/>
      <c r="F86" s="203" t="s">
        <v>1</v>
      </c>
      <c r="G86" s="178"/>
      <c r="H86" s="200">
        <v>0</v>
      </c>
      <c r="I86" s="178"/>
      <c r="J86" s="200">
        <v>0</v>
      </c>
      <c r="K86" s="178"/>
      <c r="L86" s="180">
        <f t="shared" si="2"/>
        <v>0</v>
      </c>
      <c r="M86" s="178"/>
      <c r="O86" s="204"/>
    </row>
    <row r="87" spans="2:15" s="4" customFormat="1" ht="17.149999999999999" customHeight="1" x14ac:dyDescent="0.25">
      <c r="B87" s="177" t="s">
        <v>117</v>
      </c>
      <c r="C87" s="202" t="s">
        <v>255</v>
      </c>
      <c r="D87" s="199"/>
      <c r="E87" s="178"/>
      <c r="F87" s="203" t="s">
        <v>1</v>
      </c>
      <c r="G87" s="178"/>
      <c r="H87" s="200">
        <v>0</v>
      </c>
      <c r="I87" s="178"/>
      <c r="J87" s="200">
        <v>0</v>
      </c>
      <c r="K87" s="178"/>
      <c r="L87" s="180">
        <f t="shared" si="2"/>
        <v>0</v>
      </c>
      <c r="M87" s="178"/>
      <c r="O87" s="204"/>
    </row>
    <row r="88" spans="2:15" s="35" customFormat="1" ht="17.149999999999999" customHeight="1" x14ac:dyDescent="0.25">
      <c r="B88" s="162"/>
      <c r="C88" s="540"/>
      <c r="D88" s="163"/>
      <c r="E88" s="163"/>
      <c r="F88" s="3"/>
      <c r="G88" s="163"/>
      <c r="H88" s="164"/>
      <c r="I88" s="163"/>
      <c r="J88" s="165"/>
      <c r="K88" s="163"/>
      <c r="L88" s="164"/>
      <c r="M88" s="163"/>
      <c r="O88" s="163"/>
    </row>
    <row r="89" spans="2:15" s="47" customFormat="1" ht="17.149999999999999" customHeight="1" thickBot="1" x14ac:dyDescent="0.3">
      <c r="B89" s="166" t="s">
        <v>103</v>
      </c>
      <c r="C89" s="167" t="s">
        <v>302</v>
      </c>
      <c r="D89" s="168"/>
      <c r="E89" s="168"/>
      <c r="F89" s="169"/>
      <c r="G89" s="168"/>
      <c r="H89" s="170"/>
      <c r="I89" s="168"/>
      <c r="J89" s="171"/>
      <c r="K89" s="168"/>
      <c r="L89" s="170"/>
      <c r="M89" s="168"/>
      <c r="O89" s="168"/>
    </row>
    <row r="90" spans="2:15" s="4" customFormat="1" ht="17.149999999999999" customHeight="1" thickTop="1" x14ac:dyDescent="0.25">
      <c r="B90" s="64" t="s">
        <v>68</v>
      </c>
      <c r="C90" s="75" t="s">
        <v>104</v>
      </c>
      <c r="D90" s="172"/>
      <c r="E90" s="172"/>
      <c r="F90" s="173"/>
      <c r="G90" s="172"/>
      <c r="H90" s="174"/>
      <c r="I90" s="172"/>
      <c r="J90" s="175"/>
      <c r="K90" s="172"/>
      <c r="L90" s="174"/>
      <c r="M90" s="172"/>
      <c r="O90" s="172"/>
    </row>
    <row r="91" spans="2:15" s="4" customFormat="1" ht="17.149999999999999" customHeight="1" x14ac:dyDescent="0.25">
      <c r="B91" s="185" t="s">
        <v>45</v>
      </c>
      <c r="C91" s="186" t="s">
        <v>252</v>
      </c>
      <c r="D91" s="205" t="s">
        <v>106</v>
      </c>
      <c r="E91" s="187"/>
      <c r="F91" s="188" t="s">
        <v>79</v>
      </c>
      <c r="G91" s="187"/>
      <c r="H91" s="206">
        <v>0</v>
      </c>
      <c r="I91" s="187"/>
      <c r="J91" s="206">
        <v>0</v>
      </c>
      <c r="K91" s="187"/>
      <c r="L91" s="189">
        <f t="shared" ref="L91:L94" si="3">H91*J91</f>
        <v>0</v>
      </c>
      <c r="M91" s="187"/>
      <c r="O91" s="201"/>
    </row>
    <row r="92" spans="2:15" s="4" customFormat="1" ht="17.149999999999999" customHeight="1" x14ac:dyDescent="0.25">
      <c r="B92" s="177" t="s">
        <v>74</v>
      </c>
      <c r="C92" s="60" t="s">
        <v>253</v>
      </c>
      <c r="D92" s="199" t="s">
        <v>106</v>
      </c>
      <c r="E92" s="178"/>
      <c r="F92" s="179" t="s">
        <v>303</v>
      </c>
      <c r="G92" s="178"/>
      <c r="H92" s="200">
        <v>0</v>
      </c>
      <c r="I92" s="178"/>
      <c r="J92" s="200">
        <v>0</v>
      </c>
      <c r="K92" s="178"/>
      <c r="L92" s="180">
        <f t="shared" si="3"/>
        <v>0</v>
      </c>
      <c r="M92" s="178"/>
      <c r="O92" s="204"/>
    </row>
    <row r="93" spans="2:15" s="4" customFormat="1" ht="17.149999999999999" customHeight="1" x14ac:dyDescent="0.25">
      <c r="B93" s="177" t="s">
        <v>75</v>
      </c>
      <c r="C93" s="60" t="s">
        <v>254</v>
      </c>
      <c r="D93" s="199" t="s">
        <v>106</v>
      </c>
      <c r="E93" s="178"/>
      <c r="F93" s="179" t="s">
        <v>303</v>
      </c>
      <c r="G93" s="178"/>
      <c r="H93" s="200">
        <v>0</v>
      </c>
      <c r="I93" s="178"/>
      <c r="J93" s="200">
        <v>0</v>
      </c>
      <c r="K93" s="178"/>
      <c r="L93" s="180">
        <f t="shared" si="3"/>
        <v>0</v>
      </c>
      <c r="M93" s="178"/>
      <c r="O93" s="204"/>
    </row>
    <row r="94" spans="2:15" s="4" customFormat="1" ht="17.149999999999999" customHeight="1" x14ac:dyDescent="0.25">
      <c r="B94" s="177" t="s">
        <v>102</v>
      </c>
      <c r="C94" s="60" t="s">
        <v>112</v>
      </c>
      <c r="D94" s="199"/>
      <c r="E94" s="178"/>
      <c r="F94" s="179" t="s">
        <v>304</v>
      </c>
      <c r="G94" s="178"/>
      <c r="H94" s="200">
        <v>0</v>
      </c>
      <c r="I94" s="178"/>
      <c r="J94" s="200">
        <v>0</v>
      </c>
      <c r="K94" s="178"/>
      <c r="L94" s="180">
        <f t="shared" si="3"/>
        <v>0</v>
      </c>
      <c r="M94" s="178"/>
      <c r="O94" s="204"/>
    </row>
    <row r="95" spans="2:15" s="4" customFormat="1" ht="17.149999999999999" customHeight="1" x14ac:dyDescent="0.25">
      <c r="B95" s="177" t="s">
        <v>116</v>
      </c>
      <c r="C95" s="202" t="s">
        <v>255</v>
      </c>
      <c r="D95" s="199"/>
      <c r="E95" s="178"/>
      <c r="F95" s="203" t="s">
        <v>1</v>
      </c>
      <c r="G95" s="178"/>
      <c r="H95" s="200">
        <v>0</v>
      </c>
      <c r="I95" s="178"/>
      <c r="J95" s="200">
        <v>0</v>
      </c>
      <c r="K95" s="178"/>
      <c r="L95" s="180">
        <f>IF(F95="%",0.01*H95*J95,H95*J95)</f>
        <v>0</v>
      </c>
      <c r="M95" s="178"/>
      <c r="O95" s="204"/>
    </row>
    <row r="96" spans="2:15" s="4" customFormat="1" ht="17.149999999999999" customHeight="1" x14ac:dyDescent="0.25">
      <c r="B96" s="177" t="s">
        <v>117</v>
      </c>
      <c r="C96" s="202" t="s">
        <v>255</v>
      </c>
      <c r="D96" s="199"/>
      <c r="E96" s="178"/>
      <c r="F96" s="203" t="s">
        <v>1</v>
      </c>
      <c r="G96" s="178"/>
      <c r="H96" s="200">
        <v>0</v>
      </c>
      <c r="I96" s="178"/>
      <c r="J96" s="200">
        <v>0</v>
      </c>
      <c r="K96" s="178"/>
      <c r="L96" s="180">
        <f t="shared" ref="L96:L97" si="4">IF(F96="%",0.01*H96*J96,H96*J96)</f>
        <v>0</v>
      </c>
      <c r="M96" s="178"/>
      <c r="O96" s="204"/>
    </row>
    <row r="97" spans="2:15" s="4" customFormat="1" ht="17.149999999999999" customHeight="1" x14ac:dyDescent="0.25">
      <c r="B97" s="177" t="s">
        <v>118</v>
      </c>
      <c r="C97" s="202" t="s">
        <v>255</v>
      </c>
      <c r="D97" s="199"/>
      <c r="E97" s="178"/>
      <c r="F97" s="203" t="s">
        <v>1</v>
      </c>
      <c r="G97" s="178"/>
      <c r="H97" s="200">
        <v>0</v>
      </c>
      <c r="I97" s="178"/>
      <c r="J97" s="200">
        <v>0</v>
      </c>
      <c r="K97" s="178"/>
      <c r="L97" s="180">
        <f t="shared" si="4"/>
        <v>0</v>
      </c>
      <c r="M97" s="178"/>
      <c r="O97" s="204"/>
    </row>
    <row r="98" spans="2:15" s="35" customFormat="1" ht="17.149999999999999" customHeight="1" x14ac:dyDescent="0.25">
      <c r="B98" s="162"/>
      <c r="C98" s="540"/>
      <c r="D98" s="163"/>
      <c r="E98" s="163"/>
      <c r="F98" s="3"/>
      <c r="G98" s="163"/>
      <c r="H98" s="164"/>
      <c r="I98" s="163"/>
      <c r="J98" s="165"/>
      <c r="K98" s="163"/>
      <c r="L98" s="164"/>
      <c r="M98" s="163"/>
      <c r="O98" s="163"/>
    </row>
    <row r="99" spans="2:15" s="4" customFormat="1" ht="17.149999999999999" customHeight="1" x14ac:dyDescent="0.25">
      <c r="B99" s="58" t="s">
        <v>71</v>
      </c>
      <c r="C99" s="59" t="s">
        <v>108</v>
      </c>
      <c r="D99" s="181"/>
      <c r="E99" s="181"/>
      <c r="F99" s="182"/>
      <c r="G99" s="181"/>
      <c r="H99" s="183"/>
      <c r="I99" s="181"/>
      <c r="J99" s="184"/>
      <c r="K99" s="181"/>
      <c r="L99" s="183"/>
      <c r="M99" s="181"/>
      <c r="O99" s="181"/>
    </row>
    <row r="100" spans="2:15" s="4" customFormat="1" ht="17.149999999999999" customHeight="1" x14ac:dyDescent="0.25">
      <c r="B100" s="185" t="s">
        <v>45</v>
      </c>
      <c r="C100" s="186" t="s">
        <v>109</v>
      </c>
      <c r="D100" s="205"/>
      <c r="E100" s="187"/>
      <c r="F100" s="188" t="s">
        <v>82</v>
      </c>
      <c r="G100" s="187"/>
      <c r="H100" s="200">
        <v>0</v>
      </c>
      <c r="I100" s="178"/>
      <c r="J100" s="200">
        <v>0</v>
      </c>
      <c r="K100" s="178"/>
      <c r="L100" s="189">
        <f>H100*J100</f>
        <v>0</v>
      </c>
      <c r="M100" s="187"/>
      <c r="O100" s="201"/>
    </row>
    <row r="101" spans="2:15" s="4" customFormat="1" ht="17.149999999999999" customHeight="1" x14ac:dyDescent="0.25">
      <c r="B101" s="177" t="s">
        <v>74</v>
      </c>
      <c r="C101" s="60" t="s">
        <v>110</v>
      </c>
      <c r="D101" s="199"/>
      <c r="E101" s="178"/>
      <c r="F101" s="179" t="s">
        <v>82</v>
      </c>
      <c r="G101" s="178"/>
      <c r="H101" s="200">
        <v>0</v>
      </c>
      <c r="I101" s="178"/>
      <c r="J101" s="200">
        <v>0</v>
      </c>
      <c r="K101" s="178"/>
      <c r="L101" s="180">
        <f>H101*J101</f>
        <v>0</v>
      </c>
      <c r="M101" s="178"/>
      <c r="O101" s="204"/>
    </row>
    <row r="102" spans="2:15" s="4" customFormat="1" ht="17.149999999999999" customHeight="1" x14ac:dyDescent="0.25">
      <c r="B102" s="177" t="s">
        <v>75</v>
      </c>
      <c r="C102" s="202" t="s">
        <v>255</v>
      </c>
      <c r="D102" s="199"/>
      <c r="E102" s="178"/>
      <c r="F102" s="203" t="s">
        <v>1</v>
      </c>
      <c r="G102" s="178"/>
      <c r="H102" s="200">
        <v>0</v>
      </c>
      <c r="I102" s="178"/>
      <c r="J102" s="200">
        <v>0</v>
      </c>
      <c r="K102" s="178"/>
      <c r="L102" s="180">
        <f>IF(F102="%",0.01*H102*J102,H102*J102)</f>
        <v>0</v>
      </c>
      <c r="M102" s="178"/>
      <c r="O102" s="204"/>
    </row>
    <row r="103" spans="2:15" s="35" customFormat="1" ht="17.149999999999999" customHeight="1" x14ac:dyDescent="0.25">
      <c r="B103" s="3"/>
      <c r="C103" s="540"/>
      <c r="D103" s="3"/>
      <c r="E103" s="3"/>
      <c r="F103" s="3"/>
      <c r="G103" s="3"/>
      <c r="H103" s="164"/>
      <c r="I103" s="3"/>
      <c r="J103" s="165"/>
      <c r="K103" s="3"/>
      <c r="L103" s="164"/>
      <c r="M103" s="3"/>
      <c r="O103" s="3"/>
    </row>
    <row r="104" spans="2:15" s="4" customFormat="1" ht="17.149999999999999" customHeight="1" x14ac:dyDescent="0.25">
      <c r="B104" s="58" t="s">
        <v>78</v>
      </c>
      <c r="C104" s="59" t="s">
        <v>111</v>
      </c>
      <c r="D104" s="181"/>
      <c r="E104" s="181"/>
      <c r="F104" s="182"/>
      <c r="G104" s="181"/>
      <c r="H104" s="183"/>
      <c r="I104" s="181"/>
      <c r="J104" s="184"/>
      <c r="K104" s="181"/>
      <c r="L104" s="183"/>
      <c r="M104" s="181"/>
      <c r="O104" s="181"/>
    </row>
    <row r="105" spans="2:15" s="4" customFormat="1" ht="17.149999999999999" customHeight="1" x14ac:dyDescent="0.25">
      <c r="B105" s="185" t="s">
        <v>45</v>
      </c>
      <c r="C105" s="186" t="s">
        <v>105</v>
      </c>
      <c r="D105" s="205" t="s">
        <v>106</v>
      </c>
      <c r="E105" s="187"/>
      <c r="F105" s="188" t="s">
        <v>79</v>
      </c>
      <c r="G105" s="187"/>
      <c r="H105" s="200">
        <v>0</v>
      </c>
      <c r="I105" s="178"/>
      <c r="J105" s="200">
        <v>0</v>
      </c>
      <c r="K105" s="178"/>
      <c r="L105" s="180">
        <f>H105*J105</f>
        <v>0</v>
      </c>
      <c r="M105" s="187"/>
      <c r="O105" s="201"/>
    </row>
    <row r="106" spans="2:15" s="4" customFormat="1" ht="17.149999999999999" customHeight="1" x14ac:dyDescent="0.25">
      <c r="B106" s="177" t="s">
        <v>74</v>
      </c>
      <c r="C106" s="60" t="s">
        <v>107</v>
      </c>
      <c r="D106" s="199" t="s">
        <v>106</v>
      </c>
      <c r="E106" s="178"/>
      <c r="F106" s="179" t="s">
        <v>89</v>
      </c>
      <c r="G106" s="178"/>
      <c r="H106" s="200">
        <v>0</v>
      </c>
      <c r="I106" s="178"/>
      <c r="J106" s="200">
        <v>0</v>
      </c>
      <c r="K106" s="178"/>
      <c r="L106" s="180">
        <f>H106*J106</f>
        <v>0</v>
      </c>
      <c r="M106" s="178"/>
      <c r="O106" s="204"/>
    </row>
    <row r="107" spans="2:15" s="4" customFormat="1" ht="17.149999999999999" customHeight="1" x14ac:dyDescent="0.25">
      <c r="B107" s="177" t="s">
        <v>75</v>
      </c>
      <c r="C107" s="60" t="s">
        <v>112</v>
      </c>
      <c r="D107" s="199"/>
      <c r="E107" s="178"/>
      <c r="F107" s="179" t="s">
        <v>82</v>
      </c>
      <c r="G107" s="178"/>
      <c r="H107" s="200">
        <v>0</v>
      </c>
      <c r="I107" s="178"/>
      <c r="J107" s="200">
        <v>0</v>
      </c>
      <c r="K107" s="178"/>
      <c r="L107" s="180">
        <f>H107*J107</f>
        <v>0</v>
      </c>
      <c r="M107" s="178"/>
      <c r="O107" s="204"/>
    </row>
    <row r="108" spans="2:15" s="4" customFormat="1" ht="17.149999999999999" customHeight="1" x14ac:dyDescent="0.25">
      <c r="B108" s="177" t="s">
        <v>102</v>
      </c>
      <c r="C108" s="202" t="s">
        <v>255</v>
      </c>
      <c r="D108" s="199"/>
      <c r="E108" s="178"/>
      <c r="F108" s="203" t="s">
        <v>1</v>
      </c>
      <c r="G108" s="178"/>
      <c r="H108" s="200">
        <v>0</v>
      </c>
      <c r="I108" s="178"/>
      <c r="J108" s="200">
        <v>0</v>
      </c>
      <c r="K108" s="178"/>
      <c r="L108" s="180">
        <f>IF(F108="%",0.01*H108*J108,H108*J108)</f>
        <v>0</v>
      </c>
      <c r="M108" s="178"/>
      <c r="O108" s="204"/>
    </row>
    <row r="109" spans="2:15" s="35" customFormat="1" ht="17.149999999999999" customHeight="1" x14ac:dyDescent="0.25">
      <c r="B109" s="3"/>
      <c r="C109" s="540"/>
      <c r="D109" s="3"/>
      <c r="E109" s="3"/>
      <c r="F109" s="3"/>
      <c r="G109" s="3"/>
      <c r="H109" s="164"/>
      <c r="I109" s="3"/>
      <c r="J109" s="165"/>
      <c r="K109" s="3"/>
      <c r="L109" s="164"/>
      <c r="M109" s="3"/>
      <c r="O109" s="3"/>
    </row>
    <row r="110" spans="2:15" s="4" customFormat="1" ht="17.149999999999999" customHeight="1" x14ac:dyDescent="0.25">
      <c r="B110" s="58" t="s">
        <v>113</v>
      </c>
      <c r="C110" s="59" t="s">
        <v>301</v>
      </c>
      <c r="D110" s="181"/>
      <c r="E110" s="181"/>
      <c r="F110" s="182"/>
      <c r="G110" s="181"/>
      <c r="H110" s="183"/>
      <c r="I110" s="181"/>
      <c r="J110" s="184"/>
      <c r="K110" s="181"/>
      <c r="L110" s="183"/>
      <c r="M110" s="181"/>
      <c r="O110" s="181"/>
    </row>
    <row r="111" spans="2:15" s="4" customFormat="1" ht="17.149999999999999" customHeight="1" x14ac:dyDescent="0.25">
      <c r="B111" s="185" t="s">
        <v>45</v>
      </c>
      <c r="C111" s="186" t="s">
        <v>105</v>
      </c>
      <c r="D111" s="205" t="s">
        <v>106</v>
      </c>
      <c r="E111" s="187"/>
      <c r="F111" s="188" t="s">
        <v>79</v>
      </c>
      <c r="G111" s="187"/>
      <c r="H111" s="200">
        <v>0</v>
      </c>
      <c r="I111" s="178"/>
      <c r="J111" s="200">
        <v>0</v>
      </c>
      <c r="K111" s="178"/>
      <c r="L111" s="180">
        <f>H111*J111</f>
        <v>0</v>
      </c>
      <c r="M111" s="187"/>
      <c r="O111" s="201"/>
    </row>
    <row r="112" spans="2:15" s="4" customFormat="1" ht="17.149999999999999" customHeight="1" x14ac:dyDescent="0.25">
      <c r="B112" s="177" t="s">
        <v>74</v>
      </c>
      <c r="C112" s="60" t="s">
        <v>107</v>
      </c>
      <c r="D112" s="199" t="s">
        <v>106</v>
      </c>
      <c r="E112" s="178"/>
      <c r="F112" s="179" t="s">
        <v>89</v>
      </c>
      <c r="G112" s="178"/>
      <c r="H112" s="200">
        <v>0</v>
      </c>
      <c r="I112" s="178"/>
      <c r="J112" s="200">
        <v>0</v>
      </c>
      <c r="K112" s="178"/>
      <c r="L112" s="180">
        <f>H112*J112</f>
        <v>0</v>
      </c>
      <c r="M112" s="178"/>
      <c r="O112" s="204"/>
    </row>
    <row r="113" spans="2:15" s="4" customFormat="1" ht="17.149999999999999" customHeight="1" x14ac:dyDescent="0.25">
      <c r="B113" s="177" t="s">
        <v>75</v>
      </c>
      <c r="C113" s="60" t="s">
        <v>112</v>
      </c>
      <c r="D113" s="199"/>
      <c r="E113" s="178"/>
      <c r="F113" s="179" t="s">
        <v>82</v>
      </c>
      <c r="G113" s="178"/>
      <c r="H113" s="200">
        <v>0</v>
      </c>
      <c r="I113" s="178"/>
      <c r="J113" s="200">
        <v>0</v>
      </c>
      <c r="K113" s="178"/>
      <c r="L113" s="180">
        <f>H113*J113</f>
        <v>0</v>
      </c>
      <c r="M113" s="178"/>
      <c r="O113" s="204"/>
    </row>
    <row r="114" spans="2:15" s="4" customFormat="1" ht="17.149999999999999" customHeight="1" x14ac:dyDescent="0.25">
      <c r="B114" s="177" t="s">
        <v>102</v>
      </c>
      <c r="C114" s="202" t="s">
        <v>255</v>
      </c>
      <c r="D114" s="199"/>
      <c r="E114" s="178"/>
      <c r="F114" s="203" t="s">
        <v>1</v>
      </c>
      <c r="G114" s="178"/>
      <c r="H114" s="200">
        <v>0</v>
      </c>
      <c r="I114" s="178"/>
      <c r="J114" s="200">
        <v>0</v>
      </c>
      <c r="K114" s="178"/>
      <c r="L114" s="180">
        <f>IF(F114="%",0.01*H114*J114,H114*J114)</f>
        <v>0</v>
      </c>
      <c r="M114" s="178"/>
      <c r="O114" s="204"/>
    </row>
    <row r="115" spans="2:15" s="35" customFormat="1" ht="17.149999999999999" customHeight="1" x14ac:dyDescent="0.25">
      <c r="B115" s="3"/>
      <c r="C115" s="540"/>
      <c r="D115" s="3"/>
      <c r="E115" s="3"/>
      <c r="F115" s="3"/>
      <c r="G115" s="3"/>
      <c r="H115" s="164"/>
      <c r="I115" s="3"/>
      <c r="J115" s="165"/>
      <c r="K115" s="3"/>
      <c r="L115" s="164"/>
      <c r="M115" s="3"/>
      <c r="O115" s="3"/>
    </row>
    <row r="116" spans="2:15" s="4" customFormat="1" ht="17.149999999999999" customHeight="1" x14ac:dyDescent="0.25">
      <c r="B116" s="58" t="s">
        <v>115</v>
      </c>
      <c r="C116" s="59" t="s">
        <v>305</v>
      </c>
      <c r="D116" s="181"/>
      <c r="E116" s="181"/>
      <c r="F116" s="182"/>
      <c r="G116" s="181"/>
      <c r="H116" s="183"/>
      <c r="I116" s="181"/>
      <c r="J116" s="184"/>
      <c r="K116" s="181"/>
      <c r="L116" s="183"/>
      <c r="M116" s="181"/>
      <c r="O116" s="181"/>
    </row>
    <row r="117" spans="2:15" s="4" customFormat="1" ht="17.149999999999999" customHeight="1" x14ac:dyDescent="0.25">
      <c r="B117" s="185" t="s">
        <v>45</v>
      </c>
      <c r="C117" s="202" t="s">
        <v>255</v>
      </c>
      <c r="D117" s="205"/>
      <c r="E117" s="187"/>
      <c r="F117" s="203" t="s">
        <v>1</v>
      </c>
      <c r="G117" s="187"/>
      <c r="H117" s="200">
        <v>0</v>
      </c>
      <c r="I117" s="178"/>
      <c r="J117" s="200">
        <v>0</v>
      </c>
      <c r="K117" s="178"/>
      <c r="L117" s="180">
        <f t="shared" ref="L117:L121" si="5">IF(F117="%",0.01*H117*J117,H117*J117)</f>
        <v>0</v>
      </c>
      <c r="M117" s="187"/>
      <c r="O117" s="201"/>
    </row>
    <row r="118" spans="2:15" s="4" customFormat="1" ht="17.149999999999999" customHeight="1" x14ac:dyDescent="0.25">
      <c r="B118" s="177" t="s">
        <v>74</v>
      </c>
      <c r="C118" s="202" t="s">
        <v>255</v>
      </c>
      <c r="D118" s="199"/>
      <c r="E118" s="178"/>
      <c r="F118" s="203" t="s">
        <v>1</v>
      </c>
      <c r="G118" s="178"/>
      <c r="H118" s="200">
        <v>0</v>
      </c>
      <c r="I118" s="178"/>
      <c r="J118" s="200">
        <v>0</v>
      </c>
      <c r="K118" s="178"/>
      <c r="L118" s="180">
        <f t="shared" si="5"/>
        <v>0</v>
      </c>
      <c r="M118" s="178"/>
      <c r="O118" s="204"/>
    </row>
    <row r="119" spans="2:15" s="4" customFormat="1" ht="17.149999999999999" customHeight="1" x14ac:dyDescent="0.25">
      <c r="B119" s="177" t="s">
        <v>75</v>
      </c>
      <c r="C119" s="202" t="s">
        <v>255</v>
      </c>
      <c r="D119" s="199"/>
      <c r="E119" s="178"/>
      <c r="F119" s="203" t="s">
        <v>1</v>
      </c>
      <c r="G119" s="178"/>
      <c r="H119" s="200">
        <v>0</v>
      </c>
      <c r="I119" s="178"/>
      <c r="J119" s="200">
        <v>0</v>
      </c>
      <c r="K119" s="178"/>
      <c r="L119" s="180">
        <f t="shared" si="5"/>
        <v>0</v>
      </c>
      <c r="M119" s="178"/>
      <c r="O119" s="204"/>
    </row>
    <row r="120" spans="2:15" s="4" customFormat="1" ht="17.149999999999999" customHeight="1" x14ac:dyDescent="0.25">
      <c r="B120" s="177" t="s">
        <v>102</v>
      </c>
      <c r="C120" s="202" t="s">
        <v>255</v>
      </c>
      <c r="D120" s="199"/>
      <c r="E120" s="178"/>
      <c r="F120" s="203" t="s">
        <v>1</v>
      </c>
      <c r="G120" s="178"/>
      <c r="H120" s="200">
        <v>0</v>
      </c>
      <c r="I120" s="178"/>
      <c r="J120" s="200">
        <v>0</v>
      </c>
      <c r="K120" s="178"/>
      <c r="L120" s="180">
        <f t="shared" si="5"/>
        <v>0</v>
      </c>
      <c r="M120" s="178"/>
      <c r="O120" s="204"/>
    </row>
    <row r="121" spans="2:15" s="4" customFormat="1" ht="17.149999999999999" customHeight="1" x14ac:dyDescent="0.25">
      <c r="B121" s="177" t="s">
        <v>116</v>
      </c>
      <c r="C121" s="202" t="s">
        <v>255</v>
      </c>
      <c r="D121" s="199"/>
      <c r="E121" s="178"/>
      <c r="F121" s="203" t="s">
        <v>1</v>
      </c>
      <c r="G121" s="178"/>
      <c r="H121" s="200">
        <v>0</v>
      </c>
      <c r="I121" s="178"/>
      <c r="J121" s="200">
        <v>0</v>
      </c>
      <c r="K121" s="178"/>
      <c r="L121" s="180">
        <f t="shared" si="5"/>
        <v>0</v>
      </c>
      <c r="M121" s="178"/>
      <c r="O121" s="204"/>
    </row>
    <row r="122" spans="2:15" s="35" customFormat="1" ht="17.149999999999999" customHeight="1" x14ac:dyDescent="0.25">
      <c r="B122" s="3"/>
      <c r="C122" s="540"/>
      <c r="D122" s="3"/>
      <c r="E122" s="3"/>
      <c r="F122" s="3"/>
      <c r="G122" s="3"/>
      <c r="H122" s="164"/>
      <c r="I122" s="3"/>
      <c r="J122" s="165"/>
      <c r="K122" s="3"/>
      <c r="L122" s="164"/>
      <c r="M122" s="3"/>
      <c r="O122" s="3"/>
    </row>
    <row r="123" spans="2:15" s="47" customFormat="1" ht="17.149999999999999" customHeight="1" thickBot="1" x14ac:dyDescent="0.3">
      <c r="B123" s="166" t="s">
        <v>122</v>
      </c>
      <c r="C123" s="167" t="s">
        <v>306</v>
      </c>
      <c r="D123" s="168"/>
      <c r="E123" s="168"/>
      <c r="F123" s="169"/>
      <c r="G123" s="168"/>
      <c r="H123" s="170"/>
      <c r="I123" s="168"/>
      <c r="J123" s="171"/>
      <c r="K123" s="168"/>
      <c r="L123" s="170"/>
      <c r="M123" s="168"/>
      <c r="O123" s="168"/>
    </row>
    <row r="124" spans="2:15" s="4" customFormat="1" ht="17.149999999999999" customHeight="1" thickTop="1" x14ac:dyDescent="0.25">
      <c r="B124" s="64" t="s">
        <v>68</v>
      </c>
      <c r="C124" s="75" t="s">
        <v>21</v>
      </c>
      <c r="D124" s="172"/>
      <c r="E124" s="172"/>
      <c r="F124" s="173"/>
      <c r="G124" s="172"/>
      <c r="H124" s="174"/>
      <c r="I124" s="172"/>
      <c r="J124" s="175"/>
      <c r="K124" s="172"/>
      <c r="L124" s="174"/>
      <c r="M124" s="172"/>
      <c r="O124" s="172"/>
    </row>
    <row r="125" spans="2:15" s="4" customFormat="1" ht="17.149999999999999" customHeight="1" x14ac:dyDescent="0.25">
      <c r="B125" s="185" t="s">
        <v>45</v>
      </c>
      <c r="C125" s="186" t="s">
        <v>123</v>
      </c>
      <c r="D125" s="205" t="s">
        <v>106</v>
      </c>
      <c r="E125" s="187"/>
      <c r="F125" s="188" t="s">
        <v>82</v>
      </c>
      <c r="G125" s="187"/>
      <c r="H125" s="206">
        <v>0</v>
      </c>
      <c r="I125" s="187"/>
      <c r="J125" s="206">
        <v>0</v>
      </c>
      <c r="K125" s="187"/>
      <c r="L125" s="180">
        <f>H125*J125</f>
        <v>0</v>
      </c>
      <c r="M125" s="187"/>
      <c r="O125" s="201"/>
    </row>
    <row r="126" spans="2:15" s="4" customFormat="1" ht="17.149999999999999" customHeight="1" x14ac:dyDescent="0.25">
      <c r="B126" s="177" t="s">
        <v>74</v>
      </c>
      <c r="C126" s="202" t="s">
        <v>255</v>
      </c>
      <c r="D126" s="199"/>
      <c r="E126" s="178"/>
      <c r="F126" s="203" t="s">
        <v>1</v>
      </c>
      <c r="G126" s="178"/>
      <c r="H126" s="200">
        <v>0</v>
      </c>
      <c r="I126" s="178"/>
      <c r="J126" s="200">
        <v>0</v>
      </c>
      <c r="K126" s="178"/>
      <c r="L126" s="180">
        <f>IF(F126="%",0.01*H126*J126,H126*J126)</f>
        <v>0</v>
      </c>
      <c r="M126" s="178"/>
      <c r="O126" s="204"/>
    </row>
    <row r="127" spans="2:15" s="4" customFormat="1" ht="17.149999999999999" customHeight="1" x14ac:dyDescent="0.25">
      <c r="B127" s="177" t="s">
        <v>75</v>
      </c>
      <c r="C127" s="202" t="s">
        <v>255</v>
      </c>
      <c r="D127" s="199"/>
      <c r="E127" s="178"/>
      <c r="F127" s="203" t="s">
        <v>1</v>
      </c>
      <c r="G127" s="178"/>
      <c r="H127" s="200">
        <v>0</v>
      </c>
      <c r="I127" s="178"/>
      <c r="J127" s="200">
        <v>0</v>
      </c>
      <c r="K127" s="178"/>
      <c r="L127" s="180">
        <f>IF(F127="%",0.01*H127*J127,H127*J127)</f>
        <v>0</v>
      </c>
      <c r="M127" s="178"/>
      <c r="O127" s="204"/>
    </row>
    <row r="128" spans="2:15" s="4" customFormat="1" ht="17.149999999999999" customHeight="1" x14ac:dyDescent="0.25">
      <c r="B128" s="177" t="s">
        <v>102</v>
      </c>
      <c r="C128" s="202" t="s">
        <v>255</v>
      </c>
      <c r="D128" s="199"/>
      <c r="E128" s="178"/>
      <c r="F128" s="203" t="s">
        <v>1</v>
      </c>
      <c r="G128" s="178"/>
      <c r="H128" s="200">
        <v>0</v>
      </c>
      <c r="I128" s="178"/>
      <c r="J128" s="200">
        <v>0</v>
      </c>
      <c r="K128" s="178"/>
      <c r="L128" s="180">
        <f>IF(F128="%",0.01*H128*J128,H128*J128)</f>
        <v>0</v>
      </c>
      <c r="M128" s="178"/>
      <c r="O128" s="204"/>
    </row>
    <row r="129" spans="2:15" s="35" customFormat="1" ht="17.149999999999999" customHeight="1" x14ac:dyDescent="0.25">
      <c r="B129" s="3"/>
      <c r="C129" s="540"/>
      <c r="D129" s="3"/>
      <c r="E129" s="3"/>
      <c r="F129" s="3"/>
      <c r="G129" s="3"/>
      <c r="H129" s="164"/>
      <c r="I129" s="3"/>
      <c r="J129" s="165"/>
      <c r="K129" s="3"/>
      <c r="L129" s="164"/>
      <c r="M129" s="3"/>
      <c r="O129" s="3"/>
    </row>
    <row r="130" spans="2:15" s="4" customFormat="1" ht="17.149999999999999" customHeight="1" x14ac:dyDescent="0.25">
      <c r="B130" s="58" t="s">
        <v>71</v>
      </c>
      <c r="C130" s="59" t="s">
        <v>184</v>
      </c>
      <c r="D130" s="181"/>
      <c r="E130" s="181"/>
      <c r="F130" s="182"/>
      <c r="G130" s="181"/>
      <c r="H130" s="183"/>
      <c r="I130" s="181"/>
      <c r="J130" s="184"/>
      <c r="K130" s="181"/>
      <c r="L130" s="183"/>
      <c r="M130" s="181"/>
      <c r="O130" s="181"/>
    </row>
    <row r="131" spans="2:15" s="4" customFormat="1" ht="17.149999999999999" customHeight="1" x14ac:dyDescent="0.25">
      <c r="B131" s="185" t="s">
        <v>45</v>
      </c>
      <c r="C131" s="186" t="s">
        <v>749</v>
      </c>
      <c r="D131" s="205"/>
      <c r="E131" s="187"/>
      <c r="F131" s="188" t="s">
        <v>82</v>
      </c>
      <c r="G131" s="187"/>
      <c r="H131" s="200">
        <v>0</v>
      </c>
      <c r="I131" s="178"/>
      <c r="J131" s="200">
        <v>0</v>
      </c>
      <c r="K131" s="178"/>
      <c r="L131" s="180">
        <f>H131*J131</f>
        <v>0</v>
      </c>
      <c r="M131" s="187"/>
      <c r="O131" s="201"/>
    </row>
    <row r="132" spans="2:15" s="4" customFormat="1" ht="17.149999999999999" customHeight="1" x14ac:dyDescent="0.25">
      <c r="B132" s="177" t="s">
        <v>74</v>
      </c>
      <c r="C132" s="60" t="s">
        <v>750</v>
      </c>
      <c r="D132" s="199"/>
      <c r="E132" s="178"/>
      <c r="F132" s="179" t="s">
        <v>82</v>
      </c>
      <c r="G132" s="178"/>
      <c r="H132" s="200">
        <v>0</v>
      </c>
      <c r="I132" s="178"/>
      <c r="J132" s="200">
        <v>0</v>
      </c>
      <c r="K132" s="178"/>
      <c r="L132" s="180">
        <f>H132*J132</f>
        <v>0</v>
      </c>
      <c r="M132" s="178"/>
      <c r="O132" s="204"/>
    </row>
    <row r="133" spans="2:15" s="4" customFormat="1" ht="17.149999999999999" customHeight="1" x14ac:dyDescent="0.25">
      <c r="B133" s="177" t="s">
        <v>75</v>
      </c>
      <c r="C133" s="60" t="s">
        <v>491</v>
      </c>
      <c r="D133" s="199"/>
      <c r="E133" s="178"/>
      <c r="F133" s="179" t="s">
        <v>82</v>
      </c>
      <c r="G133" s="178"/>
      <c r="H133" s="200">
        <v>0</v>
      </c>
      <c r="I133" s="178"/>
      <c r="J133" s="200">
        <v>0</v>
      </c>
      <c r="K133" s="178"/>
      <c r="L133" s="180">
        <f>H133*J133</f>
        <v>0</v>
      </c>
      <c r="M133" s="178"/>
      <c r="O133" s="204"/>
    </row>
    <row r="134" spans="2:15" s="4" customFormat="1" ht="17.149999999999999" customHeight="1" x14ac:dyDescent="0.25">
      <c r="B134" s="177" t="s">
        <v>102</v>
      </c>
      <c r="C134" s="202" t="s">
        <v>255</v>
      </c>
      <c r="D134" s="199"/>
      <c r="E134" s="178"/>
      <c r="F134" s="203" t="s">
        <v>1</v>
      </c>
      <c r="G134" s="178"/>
      <c r="H134" s="200">
        <v>0</v>
      </c>
      <c r="I134" s="178"/>
      <c r="J134" s="200">
        <v>0</v>
      </c>
      <c r="K134" s="178"/>
      <c r="L134" s="180">
        <f t="shared" ref="L134:L137" si="6">IF(F134="%",0.01*H134*J134,H134*J134)</f>
        <v>0</v>
      </c>
      <c r="M134" s="178"/>
      <c r="O134" s="204"/>
    </row>
    <row r="135" spans="2:15" s="4" customFormat="1" ht="17.149999999999999" customHeight="1" x14ac:dyDescent="0.25">
      <c r="B135" s="177" t="s">
        <v>116</v>
      </c>
      <c r="C135" s="202" t="s">
        <v>255</v>
      </c>
      <c r="D135" s="199"/>
      <c r="E135" s="178"/>
      <c r="F135" s="203" t="s">
        <v>1</v>
      </c>
      <c r="G135" s="178"/>
      <c r="H135" s="200">
        <v>0</v>
      </c>
      <c r="I135" s="178"/>
      <c r="J135" s="200">
        <v>0</v>
      </c>
      <c r="K135" s="178"/>
      <c r="L135" s="180">
        <f t="shared" si="6"/>
        <v>0</v>
      </c>
      <c r="M135" s="178"/>
      <c r="O135" s="204"/>
    </row>
    <row r="136" spans="2:15" s="4" customFormat="1" ht="17.149999999999999" customHeight="1" x14ac:dyDescent="0.25">
      <c r="B136" s="177" t="s">
        <v>117</v>
      </c>
      <c r="C136" s="202" t="s">
        <v>255</v>
      </c>
      <c r="D136" s="199"/>
      <c r="E136" s="178"/>
      <c r="F136" s="203" t="s">
        <v>1</v>
      </c>
      <c r="G136" s="178"/>
      <c r="H136" s="200">
        <v>0</v>
      </c>
      <c r="I136" s="178"/>
      <c r="J136" s="200">
        <v>0</v>
      </c>
      <c r="K136" s="178"/>
      <c r="L136" s="180">
        <f t="shared" si="6"/>
        <v>0</v>
      </c>
      <c r="M136" s="178"/>
      <c r="O136" s="204"/>
    </row>
    <row r="137" spans="2:15" s="4" customFormat="1" ht="17.149999999999999" customHeight="1" x14ac:dyDescent="0.25">
      <c r="B137" s="177" t="s">
        <v>118</v>
      </c>
      <c r="C137" s="202" t="s">
        <v>255</v>
      </c>
      <c r="D137" s="199"/>
      <c r="E137" s="178"/>
      <c r="F137" s="203" t="s">
        <v>1</v>
      </c>
      <c r="G137" s="178"/>
      <c r="H137" s="200">
        <v>0</v>
      </c>
      <c r="I137" s="178"/>
      <c r="J137" s="200">
        <v>0</v>
      </c>
      <c r="K137" s="178"/>
      <c r="L137" s="180">
        <f t="shared" si="6"/>
        <v>0</v>
      </c>
      <c r="M137" s="178"/>
      <c r="O137" s="204"/>
    </row>
    <row r="138" spans="2:15" s="35" customFormat="1" ht="17.149999999999999" customHeight="1" x14ac:dyDescent="0.25">
      <c r="B138" s="3"/>
      <c r="C138" s="540"/>
      <c r="D138" s="3"/>
      <c r="E138" s="3"/>
      <c r="F138" s="3"/>
      <c r="G138" s="3"/>
      <c r="H138" s="164"/>
      <c r="I138" s="3"/>
      <c r="J138" s="165"/>
      <c r="K138" s="3"/>
      <c r="L138" s="164"/>
      <c r="M138" s="3"/>
      <c r="O138" s="3"/>
    </row>
    <row r="139" spans="2:15" s="4" customFormat="1" ht="17.149999999999999" customHeight="1" x14ac:dyDescent="0.25">
      <c r="B139" s="58" t="s">
        <v>78</v>
      </c>
      <c r="C139" s="59" t="s">
        <v>124</v>
      </c>
      <c r="D139" s="181"/>
      <c r="E139" s="181"/>
      <c r="F139" s="182"/>
      <c r="G139" s="181"/>
      <c r="H139" s="183"/>
      <c r="I139" s="181"/>
      <c r="J139" s="184"/>
      <c r="K139" s="181"/>
      <c r="L139" s="183"/>
      <c r="M139" s="181"/>
      <c r="O139" s="181"/>
    </row>
    <row r="140" spans="2:15" s="4" customFormat="1" ht="17.149999999999999" customHeight="1" x14ac:dyDescent="0.25">
      <c r="B140" s="185" t="s">
        <v>45</v>
      </c>
      <c r="C140" s="186" t="s">
        <v>256</v>
      </c>
      <c r="D140" s="205"/>
      <c r="E140" s="187"/>
      <c r="F140" s="188" t="s">
        <v>82</v>
      </c>
      <c r="G140" s="187"/>
      <c r="H140" s="200">
        <v>0</v>
      </c>
      <c r="I140" s="178"/>
      <c r="J140" s="539">
        <v>0</v>
      </c>
      <c r="K140" s="178"/>
      <c r="L140" s="180">
        <f t="shared" ref="L140:L141" si="7">H140*J140</f>
        <v>0</v>
      </c>
      <c r="M140" s="187"/>
      <c r="O140" s="201"/>
    </row>
    <row r="141" spans="2:15" s="4" customFormat="1" ht="17.149999999999999" customHeight="1" x14ac:dyDescent="0.25">
      <c r="B141" s="177" t="s">
        <v>74</v>
      </c>
      <c r="C141" s="60" t="s">
        <v>126</v>
      </c>
      <c r="D141" s="199"/>
      <c r="E141" s="178"/>
      <c r="F141" s="179" t="s">
        <v>82</v>
      </c>
      <c r="G141" s="178"/>
      <c r="H141" s="200">
        <v>0</v>
      </c>
      <c r="I141" s="178"/>
      <c r="J141" s="200">
        <v>0</v>
      </c>
      <c r="K141" s="178"/>
      <c r="L141" s="180">
        <f t="shared" si="7"/>
        <v>0</v>
      </c>
      <c r="M141" s="178"/>
      <c r="O141" s="204"/>
    </row>
    <row r="142" spans="2:15" s="4" customFormat="1" ht="17.149999999999999" customHeight="1" x14ac:dyDescent="0.25">
      <c r="B142" s="177" t="s">
        <v>75</v>
      </c>
      <c r="C142" s="202" t="s">
        <v>255</v>
      </c>
      <c r="D142" s="199"/>
      <c r="E142" s="178"/>
      <c r="F142" s="203" t="s">
        <v>1</v>
      </c>
      <c r="G142" s="178"/>
      <c r="H142" s="200">
        <v>0</v>
      </c>
      <c r="I142" s="178"/>
      <c r="J142" s="200">
        <v>0</v>
      </c>
      <c r="K142" s="178"/>
      <c r="L142" s="180">
        <f t="shared" ref="L142:L145" si="8">IF(F142="%",0.01*H142*J142,H142*J142)</f>
        <v>0</v>
      </c>
      <c r="M142" s="178"/>
      <c r="O142" s="204"/>
    </row>
    <row r="143" spans="2:15" s="4" customFormat="1" ht="17.149999999999999" customHeight="1" x14ac:dyDescent="0.25">
      <c r="B143" s="177" t="s">
        <v>102</v>
      </c>
      <c r="C143" s="202" t="s">
        <v>255</v>
      </c>
      <c r="D143" s="199"/>
      <c r="E143" s="178"/>
      <c r="F143" s="203" t="s">
        <v>1</v>
      </c>
      <c r="G143" s="178"/>
      <c r="H143" s="200">
        <v>0</v>
      </c>
      <c r="I143" s="178"/>
      <c r="J143" s="200">
        <v>0</v>
      </c>
      <c r="K143" s="178"/>
      <c r="L143" s="180">
        <f t="shared" si="8"/>
        <v>0</v>
      </c>
      <c r="M143" s="178"/>
      <c r="O143" s="204"/>
    </row>
    <row r="144" spans="2:15" s="4" customFormat="1" ht="17.149999999999999" customHeight="1" x14ac:dyDescent="0.25">
      <c r="B144" s="177" t="s">
        <v>116</v>
      </c>
      <c r="C144" s="202" t="s">
        <v>255</v>
      </c>
      <c r="D144" s="199"/>
      <c r="E144" s="178"/>
      <c r="F144" s="203" t="s">
        <v>1</v>
      </c>
      <c r="G144" s="178"/>
      <c r="H144" s="200">
        <v>0</v>
      </c>
      <c r="I144" s="178"/>
      <c r="J144" s="200">
        <v>0</v>
      </c>
      <c r="K144" s="178"/>
      <c r="L144" s="180">
        <f t="shared" si="8"/>
        <v>0</v>
      </c>
      <c r="M144" s="178"/>
      <c r="O144" s="204"/>
    </row>
    <row r="145" spans="2:15" s="4" customFormat="1" ht="17.149999999999999" customHeight="1" x14ac:dyDescent="0.25">
      <c r="B145" s="177" t="s">
        <v>117</v>
      </c>
      <c r="C145" s="202" t="s">
        <v>255</v>
      </c>
      <c r="D145" s="199"/>
      <c r="E145" s="178"/>
      <c r="F145" s="203" t="s">
        <v>1</v>
      </c>
      <c r="G145" s="178"/>
      <c r="H145" s="200">
        <v>0</v>
      </c>
      <c r="I145" s="178"/>
      <c r="J145" s="200">
        <v>0</v>
      </c>
      <c r="K145" s="178"/>
      <c r="L145" s="180">
        <f t="shared" si="8"/>
        <v>0</v>
      </c>
      <c r="M145" s="178"/>
      <c r="O145" s="204"/>
    </row>
    <row r="146" spans="2:15" s="35" customFormat="1" ht="17.149999999999999" customHeight="1" x14ac:dyDescent="0.25">
      <c r="B146" s="3"/>
      <c r="C146" s="540"/>
      <c r="D146" s="3"/>
      <c r="E146" s="3"/>
      <c r="F146" s="3"/>
      <c r="G146" s="3"/>
      <c r="H146" s="164"/>
      <c r="I146" s="3"/>
      <c r="J146" s="165"/>
      <c r="K146" s="3"/>
      <c r="L146" s="164"/>
      <c r="M146" s="3"/>
      <c r="O146" s="3"/>
    </row>
    <row r="147" spans="2:15" s="4" customFormat="1" ht="17.149999999999999" customHeight="1" x14ac:dyDescent="0.25">
      <c r="B147" s="58" t="s">
        <v>113</v>
      </c>
      <c r="C147" s="59" t="s">
        <v>745</v>
      </c>
      <c r="D147" s="181"/>
      <c r="E147" s="181"/>
      <c r="F147" s="182"/>
      <c r="G147" s="181"/>
      <c r="H147" s="183"/>
      <c r="I147" s="181"/>
      <c r="J147" s="184"/>
      <c r="K147" s="181"/>
      <c r="L147" s="183"/>
      <c r="M147" s="181"/>
      <c r="O147" s="181"/>
    </row>
    <row r="148" spans="2:15" s="4" customFormat="1" ht="17.149999999999999" customHeight="1" x14ac:dyDescent="0.25">
      <c r="B148" s="185" t="s">
        <v>45</v>
      </c>
      <c r="C148" s="186" t="s">
        <v>676</v>
      </c>
      <c r="D148" s="205" t="s">
        <v>183</v>
      </c>
      <c r="E148" s="187"/>
      <c r="F148" s="188" t="s">
        <v>89</v>
      </c>
      <c r="G148" s="187"/>
      <c r="H148" s="200">
        <v>0</v>
      </c>
      <c r="I148" s="178"/>
      <c r="J148" s="200">
        <v>0</v>
      </c>
      <c r="K148" s="178"/>
      <c r="L148" s="180">
        <f>H148*J148</f>
        <v>0</v>
      </c>
      <c r="M148" s="187"/>
      <c r="O148" s="201"/>
    </row>
    <row r="149" spans="2:15" s="4" customFormat="1" ht="17.149999999999999" customHeight="1" x14ac:dyDescent="0.25">
      <c r="B149" s="177" t="s">
        <v>74</v>
      </c>
      <c r="C149" s="202" t="s">
        <v>255</v>
      </c>
      <c r="D149" s="199"/>
      <c r="E149" s="178"/>
      <c r="F149" s="203" t="s">
        <v>1</v>
      </c>
      <c r="G149" s="178"/>
      <c r="H149" s="200">
        <v>0</v>
      </c>
      <c r="I149" s="178"/>
      <c r="J149" s="200">
        <v>0</v>
      </c>
      <c r="K149" s="178"/>
      <c r="L149" s="180">
        <f>H149*J149</f>
        <v>0</v>
      </c>
      <c r="M149" s="178"/>
      <c r="O149" s="204"/>
    </row>
    <row r="150" spans="2:15" s="4" customFormat="1" ht="17.149999999999999" customHeight="1" x14ac:dyDescent="0.25">
      <c r="B150" s="177" t="s">
        <v>75</v>
      </c>
      <c r="C150" s="202" t="s">
        <v>255</v>
      </c>
      <c r="D150" s="199"/>
      <c r="E150" s="178"/>
      <c r="F150" s="203" t="s">
        <v>1</v>
      </c>
      <c r="G150" s="178"/>
      <c r="H150" s="200">
        <v>0</v>
      </c>
      <c r="I150" s="178"/>
      <c r="J150" s="200">
        <v>0</v>
      </c>
      <c r="K150" s="178"/>
      <c r="L150" s="180">
        <f>IF(F150="%",0.01*H150*J150,H150*J150)</f>
        <v>0</v>
      </c>
      <c r="M150" s="178"/>
      <c r="O150" s="204"/>
    </row>
    <row r="151" spans="2:15" s="4" customFormat="1" ht="17.149999999999999" customHeight="1" x14ac:dyDescent="0.25">
      <c r="B151" s="177" t="s">
        <v>102</v>
      </c>
      <c r="C151" s="202" t="s">
        <v>255</v>
      </c>
      <c r="D151" s="199"/>
      <c r="E151" s="178"/>
      <c r="F151" s="203" t="s">
        <v>1</v>
      </c>
      <c r="G151" s="178"/>
      <c r="H151" s="200">
        <v>0</v>
      </c>
      <c r="I151" s="178"/>
      <c r="J151" s="200">
        <v>0</v>
      </c>
      <c r="K151" s="178"/>
      <c r="L151" s="180">
        <f t="shared" ref="L151:L152" si="9">IF(F151="%",0.01*H151*J151,H151*J151)</f>
        <v>0</v>
      </c>
      <c r="M151" s="178"/>
      <c r="O151" s="204"/>
    </row>
    <row r="152" spans="2:15" s="4" customFormat="1" ht="17.149999999999999" customHeight="1" x14ac:dyDescent="0.25">
      <c r="B152" s="177" t="s">
        <v>116</v>
      </c>
      <c r="C152" s="202" t="s">
        <v>255</v>
      </c>
      <c r="D152" s="199"/>
      <c r="E152" s="178"/>
      <c r="F152" s="203" t="s">
        <v>1</v>
      </c>
      <c r="G152" s="178"/>
      <c r="H152" s="200">
        <v>0</v>
      </c>
      <c r="I152" s="178"/>
      <c r="J152" s="200">
        <v>0</v>
      </c>
      <c r="K152" s="178"/>
      <c r="L152" s="180">
        <f t="shared" si="9"/>
        <v>0</v>
      </c>
      <c r="M152" s="178"/>
      <c r="O152" s="204"/>
    </row>
    <row r="153" spans="2:15" s="35" customFormat="1" ht="17.149999999999999" customHeight="1" x14ac:dyDescent="0.25">
      <c r="B153" s="3"/>
      <c r="C153" s="540"/>
      <c r="D153" s="3"/>
      <c r="E153" s="3"/>
      <c r="F153" s="3"/>
      <c r="G153" s="3"/>
      <c r="H153" s="164"/>
      <c r="I153" s="3"/>
      <c r="J153" s="165"/>
      <c r="K153" s="3"/>
      <c r="L153" s="164"/>
      <c r="M153" s="3"/>
      <c r="O153" s="3"/>
    </row>
    <row r="154" spans="2:15" s="4" customFormat="1" ht="17.149999999999999" customHeight="1" x14ac:dyDescent="0.25">
      <c r="B154" s="58" t="s">
        <v>115</v>
      </c>
      <c r="C154" s="59" t="s">
        <v>746</v>
      </c>
      <c r="D154" s="181"/>
      <c r="E154" s="181"/>
      <c r="F154" s="182"/>
      <c r="G154" s="181"/>
      <c r="H154" s="183"/>
      <c r="I154" s="181"/>
      <c r="J154" s="184"/>
      <c r="K154" s="181"/>
      <c r="L154" s="183"/>
      <c r="M154" s="181"/>
      <c r="O154" s="181"/>
    </row>
    <row r="155" spans="2:15" s="4" customFormat="1" ht="17.149999999999999" customHeight="1" x14ac:dyDescent="0.25">
      <c r="B155" s="185" t="s">
        <v>45</v>
      </c>
      <c r="C155" s="186" t="s">
        <v>213</v>
      </c>
      <c r="D155" s="205" t="s">
        <v>183</v>
      </c>
      <c r="E155" s="187"/>
      <c r="F155" s="188" t="s">
        <v>89</v>
      </c>
      <c r="G155" s="187"/>
      <c r="H155" s="200">
        <v>0</v>
      </c>
      <c r="I155" s="178"/>
      <c r="J155" s="200">
        <v>0</v>
      </c>
      <c r="K155" s="178"/>
      <c r="L155" s="180">
        <f>H155*J155</f>
        <v>0</v>
      </c>
      <c r="M155" s="187"/>
      <c r="O155" s="201"/>
    </row>
    <row r="156" spans="2:15" s="4" customFormat="1" ht="17.149999999999999" customHeight="1" x14ac:dyDescent="0.25">
      <c r="B156" s="177" t="s">
        <v>74</v>
      </c>
      <c r="C156" s="202" t="s">
        <v>255</v>
      </c>
      <c r="D156" s="199"/>
      <c r="E156" s="178"/>
      <c r="F156" s="203" t="s">
        <v>1</v>
      </c>
      <c r="G156" s="178"/>
      <c r="H156" s="200">
        <v>0</v>
      </c>
      <c r="I156" s="178"/>
      <c r="J156" s="200">
        <v>0</v>
      </c>
      <c r="K156" s="178"/>
      <c r="L156" s="180">
        <f>IF(F156="%",0.01*H156*J156,H156*J156)</f>
        <v>0</v>
      </c>
      <c r="M156" s="178"/>
      <c r="O156" s="204"/>
    </row>
    <row r="157" spans="2:15" s="4" customFormat="1" ht="17.149999999999999" customHeight="1" x14ac:dyDescent="0.25">
      <c r="B157" s="177" t="s">
        <v>75</v>
      </c>
      <c r="C157" s="202" t="s">
        <v>255</v>
      </c>
      <c r="D157" s="199"/>
      <c r="E157" s="178"/>
      <c r="F157" s="203" t="s">
        <v>1</v>
      </c>
      <c r="G157" s="178"/>
      <c r="H157" s="200">
        <v>0</v>
      </c>
      <c r="I157" s="178"/>
      <c r="J157" s="200">
        <v>0</v>
      </c>
      <c r="K157" s="178"/>
      <c r="L157" s="180">
        <f t="shared" ref="L157:L158" si="10">IF(F157="%",0.01*H157*J157,H157*J157)</f>
        <v>0</v>
      </c>
      <c r="M157" s="178"/>
      <c r="O157" s="204"/>
    </row>
    <row r="158" spans="2:15" s="4" customFormat="1" ht="17.149999999999999" customHeight="1" x14ac:dyDescent="0.25">
      <c r="B158" s="177" t="s">
        <v>102</v>
      </c>
      <c r="C158" s="202" t="s">
        <v>255</v>
      </c>
      <c r="D158" s="199"/>
      <c r="E158" s="178"/>
      <c r="F158" s="203" t="s">
        <v>1</v>
      </c>
      <c r="G158" s="178"/>
      <c r="H158" s="200">
        <v>0</v>
      </c>
      <c r="I158" s="178"/>
      <c r="J158" s="200">
        <v>0</v>
      </c>
      <c r="K158" s="178"/>
      <c r="L158" s="180">
        <f t="shared" si="10"/>
        <v>0</v>
      </c>
      <c r="M158" s="178"/>
      <c r="O158" s="204"/>
    </row>
    <row r="159" spans="2:15" s="35" customFormat="1" ht="17.149999999999999" customHeight="1" x14ac:dyDescent="0.25">
      <c r="B159" s="3"/>
      <c r="C159" s="540"/>
      <c r="D159" s="3"/>
      <c r="E159" s="3"/>
      <c r="F159" s="3"/>
      <c r="G159" s="3"/>
      <c r="H159" s="164"/>
      <c r="I159" s="3"/>
      <c r="J159" s="165"/>
      <c r="K159" s="3"/>
      <c r="L159" s="164"/>
      <c r="M159" s="3"/>
      <c r="O159" s="3"/>
    </row>
    <row r="160" spans="2:15" s="4" customFormat="1" ht="17.149999999999999" customHeight="1" x14ac:dyDescent="0.25">
      <c r="B160" s="58" t="s">
        <v>119</v>
      </c>
      <c r="C160" s="59" t="s">
        <v>308</v>
      </c>
      <c r="D160" s="181"/>
      <c r="E160" s="181"/>
      <c r="F160" s="182"/>
      <c r="G160" s="181"/>
      <c r="H160" s="183"/>
      <c r="I160" s="181"/>
      <c r="J160" s="184"/>
      <c r="K160" s="181"/>
      <c r="L160" s="183"/>
      <c r="M160" s="181"/>
      <c r="O160" s="181"/>
    </row>
    <row r="161" spans="2:15" s="4" customFormat="1" ht="17.149999999999999" customHeight="1" x14ac:dyDescent="0.25">
      <c r="B161" s="185" t="s">
        <v>45</v>
      </c>
      <c r="C161" s="186" t="s">
        <v>214</v>
      </c>
      <c r="D161" s="205" t="s">
        <v>183</v>
      </c>
      <c r="E161" s="187"/>
      <c r="F161" s="188" t="s">
        <v>89</v>
      </c>
      <c r="G161" s="187"/>
      <c r="H161" s="200">
        <v>0</v>
      </c>
      <c r="I161" s="178"/>
      <c r="J161" s="200">
        <v>0</v>
      </c>
      <c r="K161" s="178"/>
      <c r="L161" s="180">
        <f t="shared" ref="L161:L162" si="11">H161*J161</f>
        <v>0</v>
      </c>
      <c r="M161" s="187"/>
      <c r="O161" s="201"/>
    </row>
    <row r="162" spans="2:15" s="4" customFormat="1" ht="17.149999999999999" customHeight="1" x14ac:dyDescent="0.25">
      <c r="B162" s="177" t="s">
        <v>74</v>
      </c>
      <c r="C162" s="60" t="s">
        <v>185</v>
      </c>
      <c r="D162" s="199" t="s">
        <v>183</v>
      </c>
      <c r="E162" s="178"/>
      <c r="F162" s="179" t="s">
        <v>89</v>
      </c>
      <c r="G162" s="178"/>
      <c r="H162" s="200">
        <v>0</v>
      </c>
      <c r="I162" s="178"/>
      <c r="J162" s="200">
        <v>0</v>
      </c>
      <c r="K162" s="178"/>
      <c r="L162" s="180">
        <f t="shared" si="11"/>
        <v>0</v>
      </c>
      <c r="M162" s="178"/>
      <c r="O162" s="204"/>
    </row>
    <row r="163" spans="2:15" s="4" customFormat="1" ht="17.149999999999999" customHeight="1" x14ac:dyDescent="0.25">
      <c r="B163" s="177" t="s">
        <v>75</v>
      </c>
      <c r="C163" s="202" t="s">
        <v>255</v>
      </c>
      <c r="D163" s="199"/>
      <c r="E163" s="178"/>
      <c r="F163" s="203" t="s">
        <v>1</v>
      </c>
      <c r="G163" s="178"/>
      <c r="H163" s="200">
        <v>0</v>
      </c>
      <c r="I163" s="178"/>
      <c r="J163" s="200">
        <v>0</v>
      </c>
      <c r="K163" s="178"/>
      <c r="L163" s="180">
        <f>IF(F163="%",0.01*H163*J163,H163*J163)</f>
        <v>0</v>
      </c>
      <c r="M163" s="178"/>
      <c r="O163" s="204"/>
    </row>
    <row r="164" spans="2:15" s="4" customFormat="1" ht="17.149999999999999" customHeight="1" x14ac:dyDescent="0.25">
      <c r="B164" s="177" t="s">
        <v>102</v>
      </c>
      <c r="C164" s="202" t="s">
        <v>255</v>
      </c>
      <c r="D164" s="199"/>
      <c r="E164" s="178"/>
      <c r="F164" s="203" t="s">
        <v>1</v>
      </c>
      <c r="G164" s="178"/>
      <c r="H164" s="200">
        <v>0</v>
      </c>
      <c r="I164" s="178"/>
      <c r="J164" s="200">
        <v>0</v>
      </c>
      <c r="K164" s="178"/>
      <c r="L164" s="180">
        <f t="shared" ref="L164:L165" si="12">IF(F164="%",0.01*H164*J164,H164*J164)</f>
        <v>0</v>
      </c>
      <c r="M164" s="178"/>
      <c r="O164" s="204"/>
    </row>
    <row r="165" spans="2:15" s="4" customFormat="1" ht="17.149999999999999" customHeight="1" x14ac:dyDescent="0.25">
      <c r="B165" s="177" t="s">
        <v>116</v>
      </c>
      <c r="C165" s="202" t="s">
        <v>255</v>
      </c>
      <c r="D165" s="199"/>
      <c r="E165" s="178"/>
      <c r="F165" s="203" t="s">
        <v>1</v>
      </c>
      <c r="G165" s="178"/>
      <c r="H165" s="200">
        <v>0</v>
      </c>
      <c r="I165" s="178"/>
      <c r="J165" s="200">
        <v>0</v>
      </c>
      <c r="K165" s="178"/>
      <c r="L165" s="180">
        <f t="shared" si="12"/>
        <v>0</v>
      </c>
      <c r="M165" s="178"/>
      <c r="O165" s="204"/>
    </row>
    <row r="166" spans="2:15" s="35" customFormat="1" ht="17.149999999999999" customHeight="1" x14ac:dyDescent="0.25">
      <c r="B166" s="3"/>
      <c r="C166" s="540"/>
      <c r="D166" s="3"/>
      <c r="E166" s="3"/>
      <c r="F166" s="3"/>
      <c r="G166" s="3"/>
      <c r="H166" s="164"/>
      <c r="I166" s="3"/>
      <c r="J166" s="165"/>
      <c r="K166" s="3"/>
      <c r="L166" s="164"/>
      <c r="M166" s="3"/>
      <c r="O166" s="3"/>
    </row>
    <row r="167" spans="2:15" s="4" customFormat="1" ht="17.149999999999999" customHeight="1" x14ac:dyDescent="0.25">
      <c r="B167" s="58" t="s">
        <v>120</v>
      </c>
      <c r="C167" s="59" t="s">
        <v>63</v>
      </c>
      <c r="D167" s="181"/>
      <c r="E167" s="181"/>
      <c r="F167" s="182"/>
      <c r="G167" s="181"/>
      <c r="H167" s="183"/>
      <c r="I167" s="181"/>
      <c r="J167" s="184"/>
      <c r="K167" s="181"/>
      <c r="L167" s="183"/>
      <c r="M167" s="181"/>
      <c r="O167" s="181"/>
    </row>
    <row r="168" spans="2:15" s="4" customFormat="1" ht="17.149999999999999" customHeight="1" x14ac:dyDescent="0.25">
      <c r="B168" s="185" t="s">
        <v>45</v>
      </c>
      <c r="C168" s="186" t="s">
        <v>127</v>
      </c>
      <c r="D168" s="205"/>
      <c r="E168" s="187"/>
      <c r="F168" s="188" t="s">
        <v>79</v>
      </c>
      <c r="G168" s="187"/>
      <c r="H168" s="200">
        <v>0</v>
      </c>
      <c r="I168" s="178"/>
      <c r="J168" s="200">
        <v>0</v>
      </c>
      <c r="K168" s="178"/>
      <c r="L168" s="180">
        <f t="shared" ref="L168:L169" si="13">H168*J168</f>
        <v>0</v>
      </c>
      <c r="M168" s="187"/>
      <c r="O168" s="201"/>
    </row>
    <row r="169" spans="2:15" s="4" customFormat="1" ht="17.149999999999999" customHeight="1" x14ac:dyDescent="0.25">
      <c r="B169" s="177" t="s">
        <v>74</v>
      </c>
      <c r="C169" s="60" t="s">
        <v>128</v>
      </c>
      <c r="D169" s="199"/>
      <c r="E169" s="178"/>
      <c r="F169" s="179" t="s">
        <v>79</v>
      </c>
      <c r="G169" s="178"/>
      <c r="H169" s="200">
        <v>0</v>
      </c>
      <c r="I169" s="178"/>
      <c r="J169" s="200">
        <v>0</v>
      </c>
      <c r="K169" s="178"/>
      <c r="L169" s="180">
        <f t="shared" si="13"/>
        <v>0</v>
      </c>
      <c r="M169" s="178"/>
      <c r="O169" s="204"/>
    </row>
    <row r="170" spans="2:15" s="4" customFormat="1" ht="17.149999999999999" customHeight="1" x14ac:dyDescent="0.25">
      <c r="B170" s="177" t="s">
        <v>75</v>
      </c>
      <c r="C170" s="202" t="s">
        <v>255</v>
      </c>
      <c r="D170" s="199"/>
      <c r="E170" s="178"/>
      <c r="F170" s="203" t="s">
        <v>1</v>
      </c>
      <c r="G170" s="178"/>
      <c r="H170" s="200">
        <v>0</v>
      </c>
      <c r="I170" s="178"/>
      <c r="J170" s="200">
        <v>0</v>
      </c>
      <c r="K170" s="178"/>
      <c r="L170" s="180">
        <f>IF(F170="%",0.01*H170*J170,H170*J170)</f>
        <v>0</v>
      </c>
      <c r="M170" s="178"/>
      <c r="O170" s="204"/>
    </row>
    <row r="171" spans="2:15" s="4" customFormat="1" ht="17.149999999999999" customHeight="1" x14ac:dyDescent="0.25">
      <c r="B171" s="177" t="s">
        <v>102</v>
      </c>
      <c r="C171" s="202" t="s">
        <v>255</v>
      </c>
      <c r="D171" s="199"/>
      <c r="E171" s="178"/>
      <c r="F171" s="203" t="s">
        <v>1</v>
      </c>
      <c r="G171" s="178"/>
      <c r="H171" s="200">
        <v>0</v>
      </c>
      <c r="I171" s="178"/>
      <c r="J171" s="200">
        <v>0</v>
      </c>
      <c r="K171" s="178"/>
      <c r="L171" s="180">
        <f t="shared" ref="L171:L172" si="14">IF(F171="%",0.01*H171*J171,H171*J171)</f>
        <v>0</v>
      </c>
      <c r="M171" s="178"/>
      <c r="O171" s="204"/>
    </row>
    <row r="172" spans="2:15" s="4" customFormat="1" ht="17.149999999999999" customHeight="1" x14ac:dyDescent="0.25">
      <c r="B172" s="177" t="s">
        <v>116</v>
      </c>
      <c r="C172" s="202" t="s">
        <v>255</v>
      </c>
      <c r="D172" s="199"/>
      <c r="E172" s="178"/>
      <c r="F172" s="203" t="s">
        <v>1</v>
      </c>
      <c r="G172" s="178"/>
      <c r="H172" s="200">
        <v>0</v>
      </c>
      <c r="I172" s="178"/>
      <c r="J172" s="200">
        <v>0</v>
      </c>
      <c r="K172" s="178"/>
      <c r="L172" s="180">
        <f t="shared" si="14"/>
        <v>0</v>
      </c>
      <c r="M172" s="178"/>
      <c r="O172" s="204"/>
    </row>
    <row r="173" spans="2:15" s="35" customFormat="1" ht="17.149999999999999" customHeight="1" x14ac:dyDescent="0.25">
      <c r="B173" s="3"/>
      <c r="C173" s="540"/>
      <c r="D173" s="3"/>
      <c r="E173" s="3"/>
      <c r="F173" s="3"/>
      <c r="G173" s="3"/>
      <c r="H173" s="164"/>
      <c r="I173" s="3"/>
      <c r="J173" s="165"/>
      <c r="K173" s="3"/>
      <c r="L173" s="164"/>
      <c r="M173" s="3"/>
      <c r="O173" s="3"/>
    </row>
    <row r="174" spans="2:15" s="47" customFormat="1" ht="17.149999999999999" customHeight="1" thickBot="1" x14ac:dyDescent="0.3">
      <c r="B174" s="166" t="s">
        <v>129</v>
      </c>
      <c r="C174" s="167" t="s">
        <v>309</v>
      </c>
      <c r="D174" s="168"/>
      <c r="E174" s="168"/>
      <c r="F174" s="169"/>
      <c r="G174" s="168"/>
      <c r="H174" s="170"/>
      <c r="I174" s="168"/>
      <c r="J174" s="171"/>
      <c r="K174" s="168"/>
      <c r="L174" s="170"/>
      <c r="M174" s="168"/>
      <c r="O174" s="168"/>
    </row>
    <row r="175" spans="2:15" s="4" customFormat="1" ht="17.149999999999999" customHeight="1" thickTop="1" x14ac:dyDescent="0.25">
      <c r="B175" s="64" t="s">
        <v>68</v>
      </c>
      <c r="C175" s="75" t="s">
        <v>307</v>
      </c>
      <c r="D175" s="190" t="s">
        <v>233</v>
      </c>
      <c r="E175" s="172"/>
      <c r="F175" s="173"/>
      <c r="G175" s="172"/>
      <c r="H175" s="174"/>
      <c r="I175" s="172"/>
      <c r="J175" s="175"/>
      <c r="K175" s="172"/>
      <c r="L175" s="174"/>
      <c r="M175" s="172"/>
      <c r="O175" s="172"/>
    </row>
    <row r="176" spans="2:15" s="4" customFormat="1" ht="17.149999999999999" customHeight="1" x14ac:dyDescent="0.25">
      <c r="B176" s="213" t="s">
        <v>45</v>
      </c>
      <c r="C176" s="230" t="s">
        <v>1</v>
      </c>
      <c r="D176" s="230" t="s">
        <v>1</v>
      </c>
      <c r="E176" s="214"/>
      <c r="F176" s="215" t="s">
        <v>79</v>
      </c>
      <c r="G176" s="214"/>
      <c r="H176" s="231">
        <v>0</v>
      </c>
      <c r="I176" s="214"/>
      <c r="J176" s="231">
        <v>0</v>
      </c>
      <c r="K176" s="214"/>
      <c r="L176" s="551">
        <f t="shared" ref="L176:L195" si="15">H176*J176</f>
        <v>0</v>
      </c>
      <c r="M176" s="214"/>
      <c r="O176" s="201"/>
    </row>
    <row r="177" spans="2:15" s="4" customFormat="1" ht="17.149999999999999" customHeight="1" x14ac:dyDescent="0.25">
      <c r="B177" s="177" t="s">
        <v>74</v>
      </c>
      <c r="C177" s="232" t="s">
        <v>1</v>
      </c>
      <c r="D177" s="232" t="s">
        <v>1</v>
      </c>
      <c r="E177" s="191"/>
      <c r="F177" s="179" t="s">
        <v>79</v>
      </c>
      <c r="G177" s="191"/>
      <c r="H177" s="200">
        <v>0</v>
      </c>
      <c r="I177" s="191"/>
      <c r="J177" s="200">
        <v>0</v>
      </c>
      <c r="K177" s="191"/>
      <c r="L177" s="180">
        <f t="shared" si="15"/>
        <v>0</v>
      </c>
      <c r="M177" s="191"/>
      <c r="O177" s="204"/>
    </row>
    <row r="178" spans="2:15" s="4" customFormat="1" ht="17.149999999999999" customHeight="1" x14ac:dyDescent="0.25">
      <c r="B178" s="177" t="s">
        <v>75</v>
      </c>
      <c r="C178" s="232" t="s">
        <v>1</v>
      </c>
      <c r="D178" s="232" t="s">
        <v>1</v>
      </c>
      <c r="E178" s="191"/>
      <c r="F178" s="179" t="s">
        <v>79</v>
      </c>
      <c r="G178" s="191"/>
      <c r="H178" s="200">
        <v>0</v>
      </c>
      <c r="I178" s="191"/>
      <c r="J178" s="200">
        <v>0</v>
      </c>
      <c r="K178" s="191"/>
      <c r="L178" s="180">
        <f t="shared" si="15"/>
        <v>0</v>
      </c>
      <c r="M178" s="191"/>
      <c r="O178" s="204"/>
    </row>
    <row r="179" spans="2:15" s="4" customFormat="1" ht="17.149999999999999" customHeight="1" x14ac:dyDescent="0.25">
      <c r="B179" s="177" t="s">
        <v>102</v>
      </c>
      <c r="C179" s="232" t="s">
        <v>1</v>
      </c>
      <c r="D179" s="232" t="s">
        <v>1</v>
      </c>
      <c r="E179" s="191"/>
      <c r="F179" s="179" t="s">
        <v>79</v>
      </c>
      <c r="G179" s="191"/>
      <c r="H179" s="200">
        <v>0</v>
      </c>
      <c r="I179" s="191"/>
      <c r="J179" s="200">
        <v>0</v>
      </c>
      <c r="K179" s="191"/>
      <c r="L179" s="180">
        <f t="shared" si="15"/>
        <v>0</v>
      </c>
      <c r="M179" s="191"/>
      <c r="O179" s="201"/>
    </row>
    <row r="180" spans="2:15" s="4" customFormat="1" ht="17.149999999999999" customHeight="1" x14ac:dyDescent="0.25">
      <c r="B180" s="177" t="s">
        <v>116</v>
      </c>
      <c r="C180" s="232" t="s">
        <v>1</v>
      </c>
      <c r="D180" s="232" t="s">
        <v>1</v>
      </c>
      <c r="E180" s="191"/>
      <c r="F180" s="179" t="s">
        <v>79</v>
      </c>
      <c r="G180" s="191"/>
      <c r="H180" s="200">
        <v>0</v>
      </c>
      <c r="I180" s="191"/>
      <c r="J180" s="200">
        <v>0</v>
      </c>
      <c r="K180" s="191"/>
      <c r="L180" s="180">
        <f t="shared" si="15"/>
        <v>0</v>
      </c>
      <c r="M180" s="191"/>
      <c r="O180" s="204"/>
    </row>
    <row r="181" spans="2:15" s="4" customFormat="1" ht="17.149999999999999" customHeight="1" x14ac:dyDescent="0.25">
      <c r="B181" s="177" t="s">
        <v>117</v>
      </c>
      <c r="C181" s="232" t="s">
        <v>1</v>
      </c>
      <c r="D181" s="232" t="s">
        <v>1</v>
      </c>
      <c r="E181" s="191"/>
      <c r="F181" s="179" t="s">
        <v>79</v>
      </c>
      <c r="G181" s="191"/>
      <c r="H181" s="200">
        <v>0</v>
      </c>
      <c r="I181" s="191"/>
      <c r="J181" s="200">
        <v>0</v>
      </c>
      <c r="K181" s="191"/>
      <c r="L181" s="180">
        <f t="shared" si="15"/>
        <v>0</v>
      </c>
      <c r="M181" s="191"/>
      <c r="O181" s="204"/>
    </row>
    <row r="182" spans="2:15" s="4" customFormat="1" ht="17.149999999999999" customHeight="1" x14ac:dyDescent="0.25">
      <c r="B182" s="177" t="s">
        <v>118</v>
      </c>
      <c r="C182" s="232" t="s">
        <v>1</v>
      </c>
      <c r="D182" s="232" t="s">
        <v>1</v>
      </c>
      <c r="E182" s="191"/>
      <c r="F182" s="179" t="s">
        <v>79</v>
      </c>
      <c r="G182" s="191"/>
      <c r="H182" s="200">
        <v>0</v>
      </c>
      <c r="I182" s="191"/>
      <c r="J182" s="200">
        <v>0</v>
      </c>
      <c r="K182" s="191"/>
      <c r="L182" s="180">
        <f t="shared" si="15"/>
        <v>0</v>
      </c>
      <c r="M182" s="191"/>
      <c r="O182" s="201"/>
    </row>
    <row r="183" spans="2:15" s="4" customFormat="1" ht="17.149999999999999" customHeight="1" x14ac:dyDescent="0.25">
      <c r="B183" s="177" t="s">
        <v>77</v>
      </c>
      <c r="C183" s="232" t="s">
        <v>1</v>
      </c>
      <c r="D183" s="232" t="s">
        <v>1</v>
      </c>
      <c r="E183" s="191"/>
      <c r="F183" s="179" t="s">
        <v>79</v>
      </c>
      <c r="G183" s="191"/>
      <c r="H183" s="200">
        <v>0</v>
      </c>
      <c r="I183" s="191"/>
      <c r="J183" s="200">
        <v>0</v>
      </c>
      <c r="K183" s="191"/>
      <c r="L183" s="180">
        <f t="shared" si="15"/>
        <v>0</v>
      </c>
      <c r="M183" s="191"/>
      <c r="O183" s="204"/>
    </row>
    <row r="184" spans="2:15" s="4" customFormat="1" ht="17.149999999999999" customHeight="1" x14ac:dyDescent="0.25">
      <c r="B184" s="177" t="s">
        <v>130</v>
      </c>
      <c r="C184" s="232" t="s">
        <v>1</v>
      </c>
      <c r="D184" s="232" t="s">
        <v>1</v>
      </c>
      <c r="E184" s="191"/>
      <c r="F184" s="179" t="s">
        <v>79</v>
      </c>
      <c r="G184" s="191"/>
      <c r="H184" s="200">
        <v>0</v>
      </c>
      <c r="I184" s="191"/>
      <c r="J184" s="200">
        <v>0</v>
      </c>
      <c r="K184" s="191"/>
      <c r="L184" s="180">
        <f t="shared" si="15"/>
        <v>0</v>
      </c>
      <c r="M184" s="191"/>
      <c r="O184" s="204"/>
    </row>
    <row r="185" spans="2:15" s="4" customFormat="1" ht="17.149999999999999" customHeight="1" x14ac:dyDescent="0.25">
      <c r="B185" s="177" t="s">
        <v>147</v>
      </c>
      <c r="C185" s="232" t="s">
        <v>1</v>
      </c>
      <c r="D185" s="232" t="s">
        <v>1</v>
      </c>
      <c r="E185" s="191"/>
      <c r="F185" s="179" t="s">
        <v>79</v>
      </c>
      <c r="G185" s="191"/>
      <c r="H185" s="200">
        <v>0</v>
      </c>
      <c r="I185" s="191"/>
      <c r="J185" s="200">
        <v>0</v>
      </c>
      <c r="K185" s="191"/>
      <c r="L185" s="180">
        <f t="shared" si="15"/>
        <v>0</v>
      </c>
      <c r="M185" s="191"/>
      <c r="O185" s="201"/>
    </row>
    <row r="186" spans="2:15" s="4" customFormat="1" ht="17.149999999999999" customHeight="1" x14ac:dyDescent="0.25">
      <c r="B186" s="177" t="s">
        <v>148</v>
      </c>
      <c r="C186" s="232" t="s">
        <v>1</v>
      </c>
      <c r="D186" s="232" t="s">
        <v>1</v>
      </c>
      <c r="E186" s="191"/>
      <c r="F186" s="179" t="s">
        <v>79</v>
      </c>
      <c r="G186" s="191"/>
      <c r="H186" s="200">
        <v>0</v>
      </c>
      <c r="I186" s="191"/>
      <c r="J186" s="200">
        <v>0</v>
      </c>
      <c r="K186" s="191"/>
      <c r="L186" s="180">
        <f t="shared" si="15"/>
        <v>0</v>
      </c>
      <c r="M186" s="191"/>
      <c r="O186" s="204"/>
    </row>
    <row r="187" spans="2:15" s="4" customFormat="1" ht="17.149999999999999" customHeight="1" x14ac:dyDescent="0.25">
      <c r="B187" s="177" t="s">
        <v>149</v>
      </c>
      <c r="C187" s="232" t="s">
        <v>1</v>
      </c>
      <c r="D187" s="232" t="s">
        <v>1</v>
      </c>
      <c r="E187" s="191"/>
      <c r="F187" s="179" t="s">
        <v>79</v>
      </c>
      <c r="G187" s="191"/>
      <c r="H187" s="200">
        <v>0</v>
      </c>
      <c r="I187" s="191"/>
      <c r="J187" s="200">
        <v>0</v>
      </c>
      <c r="K187" s="191"/>
      <c r="L187" s="180">
        <f t="shared" si="15"/>
        <v>0</v>
      </c>
      <c r="M187" s="191"/>
      <c r="O187" s="204"/>
    </row>
    <row r="188" spans="2:15" s="4" customFormat="1" ht="17.149999999999999" customHeight="1" x14ac:dyDescent="0.25">
      <c r="B188" s="177" t="s">
        <v>79</v>
      </c>
      <c r="C188" s="232" t="s">
        <v>1</v>
      </c>
      <c r="D188" s="232" t="s">
        <v>1</v>
      </c>
      <c r="E188" s="191"/>
      <c r="F188" s="179" t="s">
        <v>79</v>
      </c>
      <c r="G188" s="191"/>
      <c r="H188" s="200">
        <v>0</v>
      </c>
      <c r="I188" s="191"/>
      <c r="J188" s="200">
        <v>0</v>
      </c>
      <c r="K188" s="191"/>
      <c r="L188" s="180">
        <f t="shared" si="15"/>
        <v>0</v>
      </c>
      <c r="M188" s="191"/>
      <c r="O188" s="201"/>
    </row>
    <row r="189" spans="2:15" s="4" customFormat="1" ht="17.149999999999999" customHeight="1" x14ac:dyDescent="0.25">
      <c r="B189" s="177" t="s">
        <v>186</v>
      </c>
      <c r="C189" s="232" t="s">
        <v>1</v>
      </c>
      <c r="D189" s="232" t="s">
        <v>1</v>
      </c>
      <c r="E189" s="191"/>
      <c r="F189" s="179" t="s">
        <v>79</v>
      </c>
      <c r="G189" s="191"/>
      <c r="H189" s="200">
        <v>0</v>
      </c>
      <c r="I189" s="191"/>
      <c r="J189" s="200">
        <v>0</v>
      </c>
      <c r="K189" s="191"/>
      <c r="L189" s="180">
        <f t="shared" si="15"/>
        <v>0</v>
      </c>
      <c r="M189" s="191"/>
      <c r="O189" s="204"/>
    </row>
    <row r="190" spans="2:15" s="4" customFormat="1" ht="17.149999999999999" customHeight="1" x14ac:dyDescent="0.25">
      <c r="B190" s="177" t="s">
        <v>187</v>
      </c>
      <c r="C190" s="232" t="s">
        <v>1</v>
      </c>
      <c r="D190" s="232" t="s">
        <v>1</v>
      </c>
      <c r="E190" s="191"/>
      <c r="F190" s="179" t="s">
        <v>79</v>
      </c>
      <c r="G190" s="191"/>
      <c r="H190" s="200">
        <v>0</v>
      </c>
      <c r="I190" s="191"/>
      <c r="J190" s="200">
        <v>0</v>
      </c>
      <c r="K190" s="191"/>
      <c r="L190" s="180">
        <f t="shared" si="15"/>
        <v>0</v>
      </c>
      <c r="M190" s="191"/>
      <c r="O190" s="204"/>
    </row>
    <row r="191" spans="2:15" s="4" customFormat="1" ht="17.149999999999999" customHeight="1" x14ac:dyDescent="0.25">
      <c r="B191" s="177" t="s">
        <v>188</v>
      </c>
      <c r="C191" s="232" t="s">
        <v>1</v>
      </c>
      <c r="D191" s="232" t="s">
        <v>1</v>
      </c>
      <c r="E191" s="191"/>
      <c r="F191" s="179" t="s">
        <v>79</v>
      </c>
      <c r="G191" s="191"/>
      <c r="H191" s="200">
        <v>0</v>
      </c>
      <c r="I191" s="191"/>
      <c r="J191" s="200">
        <v>0</v>
      </c>
      <c r="K191" s="191"/>
      <c r="L191" s="180">
        <f t="shared" si="15"/>
        <v>0</v>
      </c>
      <c r="M191" s="191"/>
      <c r="O191" s="201"/>
    </row>
    <row r="192" spans="2:15" s="4" customFormat="1" ht="17.149999999999999" customHeight="1" x14ac:dyDescent="0.25">
      <c r="B192" s="177" t="s">
        <v>189</v>
      </c>
      <c r="C192" s="232" t="s">
        <v>1</v>
      </c>
      <c r="D192" s="232" t="s">
        <v>1</v>
      </c>
      <c r="E192" s="191"/>
      <c r="F192" s="179" t="s">
        <v>79</v>
      </c>
      <c r="G192" s="191"/>
      <c r="H192" s="200">
        <v>0</v>
      </c>
      <c r="I192" s="191"/>
      <c r="J192" s="200">
        <v>0</v>
      </c>
      <c r="K192" s="191"/>
      <c r="L192" s="180">
        <f t="shared" si="15"/>
        <v>0</v>
      </c>
      <c r="M192" s="191"/>
      <c r="O192" s="204"/>
    </row>
    <row r="193" spans="2:15" s="4" customFormat="1" ht="17.149999999999999" customHeight="1" x14ac:dyDescent="0.25">
      <c r="B193" s="177" t="s">
        <v>275</v>
      </c>
      <c r="C193" s="232" t="s">
        <v>1</v>
      </c>
      <c r="D193" s="232" t="s">
        <v>1</v>
      </c>
      <c r="E193" s="191"/>
      <c r="F193" s="179" t="s">
        <v>79</v>
      </c>
      <c r="G193" s="191"/>
      <c r="H193" s="200">
        <v>0</v>
      </c>
      <c r="I193" s="191"/>
      <c r="J193" s="200">
        <v>0</v>
      </c>
      <c r="K193" s="191"/>
      <c r="L193" s="180">
        <f t="shared" si="15"/>
        <v>0</v>
      </c>
      <c r="M193" s="191"/>
      <c r="O193" s="204"/>
    </row>
    <row r="194" spans="2:15" s="4" customFormat="1" ht="17.149999999999999" customHeight="1" x14ac:dyDescent="0.25">
      <c r="B194" s="177" t="s">
        <v>276</v>
      </c>
      <c r="C194" s="232" t="s">
        <v>1</v>
      </c>
      <c r="D194" s="232" t="s">
        <v>1</v>
      </c>
      <c r="E194" s="191"/>
      <c r="F194" s="179" t="s">
        <v>79</v>
      </c>
      <c r="G194" s="191"/>
      <c r="H194" s="200">
        <v>0</v>
      </c>
      <c r="I194" s="191"/>
      <c r="J194" s="200">
        <v>0</v>
      </c>
      <c r="K194" s="191"/>
      <c r="L194" s="180">
        <f t="shared" si="15"/>
        <v>0</v>
      </c>
      <c r="M194" s="191"/>
      <c r="O194" s="201"/>
    </row>
    <row r="195" spans="2:15" s="4" customFormat="1" ht="17.149999999999999" customHeight="1" x14ac:dyDescent="0.25">
      <c r="B195" s="177" t="s">
        <v>146</v>
      </c>
      <c r="C195" s="232" t="s">
        <v>1</v>
      </c>
      <c r="D195" s="232" t="s">
        <v>1</v>
      </c>
      <c r="E195" s="191"/>
      <c r="F195" s="179" t="s">
        <v>79</v>
      </c>
      <c r="G195" s="191"/>
      <c r="H195" s="200">
        <v>0</v>
      </c>
      <c r="I195" s="191"/>
      <c r="J195" s="200">
        <v>0</v>
      </c>
      <c r="K195" s="191"/>
      <c r="L195" s="180">
        <f t="shared" si="15"/>
        <v>0</v>
      </c>
      <c r="M195" s="191"/>
      <c r="O195" s="204"/>
    </row>
    <row r="196" spans="2:15" s="4" customFormat="1" ht="17.149999999999999" customHeight="1" x14ac:dyDescent="0.25">
      <c r="B196" s="177" t="s">
        <v>282</v>
      </c>
      <c r="C196" s="202" t="s">
        <v>255</v>
      </c>
      <c r="D196" s="199"/>
      <c r="E196" s="178"/>
      <c r="F196" s="445" t="s">
        <v>1</v>
      </c>
      <c r="G196" s="178"/>
      <c r="H196" s="200">
        <v>0</v>
      </c>
      <c r="I196" s="191"/>
      <c r="J196" s="200">
        <v>0</v>
      </c>
      <c r="K196" s="178"/>
      <c r="L196" s="180">
        <f>IF(F196="%",0.01*H196*J196,H196*J196)</f>
        <v>0</v>
      </c>
      <c r="M196" s="178"/>
      <c r="O196" s="204"/>
    </row>
    <row r="197" spans="2:15" s="4" customFormat="1" ht="17.149999999999999" customHeight="1" x14ac:dyDescent="0.25">
      <c r="B197" s="177" t="s">
        <v>283</v>
      </c>
      <c r="C197" s="202" t="s">
        <v>255</v>
      </c>
      <c r="D197" s="199"/>
      <c r="E197" s="178"/>
      <c r="F197" s="445" t="s">
        <v>1</v>
      </c>
      <c r="G197" s="178"/>
      <c r="H197" s="200">
        <v>0</v>
      </c>
      <c r="I197" s="191"/>
      <c r="J197" s="200">
        <v>0</v>
      </c>
      <c r="K197" s="178"/>
      <c r="L197" s="180">
        <f>IF(F197="%",0.01*H197*J197,H197*J197)</f>
        <v>0</v>
      </c>
      <c r="M197" s="178"/>
      <c r="O197" s="201"/>
    </row>
    <row r="198" spans="2:15" s="4" customFormat="1" ht="17.149999999999999" customHeight="1" x14ac:dyDescent="0.25">
      <c r="B198" s="177" t="s">
        <v>284</v>
      </c>
      <c r="C198" s="202" t="s">
        <v>255</v>
      </c>
      <c r="D198" s="199"/>
      <c r="E198" s="178"/>
      <c r="F198" s="445" t="s">
        <v>1</v>
      </c>
      <c r="G198" s="178"/>
      <c r="H198" s="200">
        <v>0</v>
      </c>
      <c r="I198" s="191"/>
      <c r="J198" s="200">
        <v>0</v>
      </c>
      <c r="K198" s="178"/>
      <c r="L198" s="180">
        <f>IF(F198="%",0.01*H198*J198,H198*J198)</f>
        <v>0</v>
      </c>
      <c r="M198" s="178"/>
      <c r="O198" s="204"/>
    </row>
    <row r="199" spans="2:15" s="35" customFormat="1" ht="17.149999999999999" customHeight="1" x14ac:dyDescent="0.25">
      <c r="B199" s="3"/>
      <c r="C199" s="3"/>
      <c r="D199" s="3"/>
      <c r="E199" s="3"/>
      <c r="F199" s="3"/>
      <c r="G199" s="3"/>
      <c r="H199" s="164"/>
      <c r="I199" s="3"/>
      <c r="J199" s="165"/>
      <c r="K199" s="3"/>
      <c r="L199" s="164"/>
      <c r="M199" s="3"/>
      <c r="O199" s="3"/>
    </row>
    <row r="200" spans="2:15" s="47" customFormat="1" ht="17.149999999999999" customHeight="1" thickBot="1" x14ac:dyDescent="0.3">
      <c r="B200" s="166" t="s">
        <v>131</v>
      </c>
      <c r="C200" s="167" t="s">
        <v>310</v>
      </c>
      <c r="D200" s="168"/>
      <c r="E200" s="168"/>
      <c r="F200" s="169"/>
      <c r="G200" s="168"/>
      <c r="H200" s="170"/>
      <c r="I200" s="168"/>
      <c r="J200" s="171"/>
      <c r="K200" s="168"/>
      <c r="L200" s="170"/>
      <c r="M200" s="168"/>
      <c r="O200" s="168"/>
    </row>
    <row r="201" spans="2:15" s="4" customFormat="1" ht="17.149999999999999" customHeight="1" thickTop="1" x14ac:dyDescent="0.25">
      <c r="B201" s="64" t="s">
        <v>68</v>
      </c>
      <c r="C201" s="75" t="s">
        <v>393</v>
      </c>
      <c r="D201" s="190" t="s">
        <v>281</v>
      </c>
      <c r="E201" s="172"/>
      <c r="F201" s="173"/>
      <c r="G201" s="172"/>
      <c r="H201" s="174"/>
      <c r="I201" s="172"/>
      <c r="J201" s="175"/>
      <c r="K201" s="172"/>
      <c r="L201" s="174"/>
      <c r="M201" s="172"/>
      <c r="O201" s="172"/>
    </row>
    <row r="202" spans="2:15" s="4" customFormat="1" ht="17.149999999999999" customHeight="1" x14ac:dyDescent="0.25">
      <c r="B202" s="213" t="s">
        <v>45</v>
      </c>
      <c r="C202" s="233" t="s">
        <v>1</v>
      </c>
      <c r="D202" s="233" t="s">
        <v>1</v>
      </c>
      <c r="E202" s="214"/>
      <c r="F202" s="215" t="s">
        <v>85</v>
      </c>
      <c r="G202" s="214"/>
      <c r="H202" s="231">
        <v>0</v>
      </c>
      <c r="I202" s="214"/>
      <c r="J202" s="231">
        <v>0</v>
      </c>
      <c r="K202" s="214"/>
      <c r="L202" s="551">
        <f t="shared" ref="L202:L221" si="16">H202*J202</f>
        <v>0</v>
      </c>
      <c r="M202" s="214"/>
      <c r="O202" s="204"/>
    </row>
    <row r="203" spans="2:15" s="4" customFormat="1" ht="17.149999999999999" customHeight="1" x14ac:dyDescent="0.25">
      <c r="B203" s="177" t="s">
        <v>74</v>
      </c>
      <c r="C203" s="232" t="s">
        <v>1</v>
      </c>
      <c r="D203" s="232" t="s">
        <v>1</v>
      </c>
      <c r="E203" s="191"/>
      <c r="F203" s="179" t="s">
        <v>85</v>
      </c>
      <c r="G203" s="191"/>
      <c r="H203" s="200">
        <v>0</v>
      </c>
      <c r="I203" s="191"/>
      <c r="J203" s="200">
        <v>0</v>
      </c>
      <c r="K203" s="191"/>
      <c r="L203" s="180">
        <f t="shared" si="16"/>
        <v>0</v>
      </c>
      <c r="M203" s="191"/>
      <c r="O203" s="204"/>
    </row>
    <row r="204" spans="2:15" s="4" customFormat="1" ht="17.149999999999999" customHeight="1" x14ac:dyDescent="0.25">
      <c r="B204" s="177" t="s">
        <v>75</v>
      </c>
      <c r="C204" s="232" t="s">
        <v>1</v>
      </c>
      <c r="D204" s="232" t="s">
        <v>1</v>
      </c>
      <c r="E204" s="191"/>
      <c r="F204" s="179" t="s">
        <v>85</v>
      </c>
      <c r="G204" s="191"/>
      <c r="H204" s="200">
        <v>0</v>
      </c>
      <c r="I204" s="191"/>
      <c r="J204" s="200">
        <v>0</v>
      </c>
      <c r="K204" s="191"/>
      <c r="L204" s="180">
        <f t="shared" si="16"/>
        <v>0</v>
      </c>
      <c r="M204" s="191"/>
      <c r="O204" s="204"/>
    </row>
    <row r="205" spans="2:15" s="4" customFormat="1" ht="17.149999999999999" customHeight="1" x14ac:dyDescent="0.25">
      <c r="B205" s="177" t="s">
        <v>102</v>
      </c>
      <c r="C205" s="232" t="s">
        <v>1</v>
      </c>
      <c r="D205" s="232" t="s">
        <v>1</v>
      </c>
      <c r="E205" s="191"/>
      <c r="F205" s="179" t="s">
        <v>85</v>
      </c>
      <c r="G205" s="191"/>
      <c r="H205" s="200">
        <v>0</v>
      </c>
      <c r="I205" s="191"/>
      <c r="J205" s="200">
        <v>0</v>
      </c>
      <c r="K205" s="191"/>
      <c r="L205" s="180">
        <f t="shared" si="16"/>
        <v>0</v>
      </c>
      <c r="M205" s="191"/>
      <c r="O205" s="204"/>
    </row>
    <row r="206" spans="2:15" s="4" customFormat="1" ht="17.149999999999999" customHeight="1" x14ac:dyDescent="0.25">
      <c r="B206" s="177" t="s">
        <v>116</v>
      </c>
      <c r="C206" s="232" t="s">
        <v>1</v>
      </c>
      <c r="D206" s="232" t="s">
        <v>1</v>
      </c>
      <c r="E206" s="191"/>
      <c r="F206" s="179" t="s">
        <v>85</v>
      </c>
      <c r="G206" s="191"/>
      <c r="H206" s="200">
        <v>0</v>
      </c>
      <c r="I206" s="191"/>
      <c r="J206" s="200">
        <v>0</v>
      </c>
      <c r="K206" s="191"/>
      <c r="L206" s="180">
        <f t="shared" si="16"/>
        <v>0</v>
      </c>
      <c r="M206" s="191"/>
      <c r="O206" s="204"/>
    </row>
    <row r="207" spans="2:15" s="4" customFormat="1" ht="17.149999999999999" customHeight="1" x14ac:dyDescent="0.25">
      <c r="B207" s="177" t="s">
        <v>117</v>
      </c>
      <c r="C207" s="232" t="s">
        <v>1</v>
      </c>
      <c r="D207" s="232" t="s">
        <v>1</v>
      </c>
      <c r="E207" s="191"/>
      <c r="F207" s="179" t="s">
        <v>85</v>
      </c>
      <c r="G207" s="191"/>
      <c r="H207" s="200">
        <v>0</v>
      </c>
      <c r="I207" s="191"/>
      <c r="J207" s="200">
        <v>0</v>
      </c>
      <c r="K207" s="191"/>
      <c r="L207" s="180">
        <f t="shared" si="16"/>
        <v>0</v>
      </c>
      <c r="M207" s="191"/>
      <c r="O207" s="204"/>
    </row>
    <row r="208" spans="2:15" s="4" customFormat="1" ht="17.149999999999999" customHeight="1" x14ac:dyDescent="0.25">
      <c r="B208" s="177" t="s">
        <v>118</v>
      </c>
      <c r="C208" s="232" t="s">
        <v>1</v>
      </c>
      <c r="D208" s="232" t="s">
        <v>1</v>
      </c>
      <c r="E208" s="191"/>
      <c r="F208" s="179" t="s">
        <v>85</v>
      </c>
      <c r="G208" s="191"/>
      <c r="H208" s="200">
        <v>0</v>
      </c>
      <c r="I208" s="191"/>
      <c r="J208" s="200">
        <v>0</v>
      </c>
      <c r="K208" s="191"/>
      <c r="L208" s="180">
        <f t="shared" si="16"/>
        <v>0</v>
      </c>
      <c r="M208" s="191"/>
      <c r="O208" s="204"/>
    </row>
    <row r="209" spans="2:15" s="4" customFormat="1" ht="17.149999999999999" customHeight="1" x14ac:dyDescent="0.25">
      <c r="B209" s="177" t="s">
        <v>77</v>
      </c>
      <c r="C209" s="232" t="s">
        <v>1</v>
      </c>
      <c r="D209" s="232" t="s">
        <v>1</v>
      </c>
      <c r="E209" s="191"/>
      <c r="F209" s="179" t="s">
        <v>85</v>
      </c>
      <c r="G209" s="191"/>
      <c r="H209" s="200">
        <v>0</v>
      </c>
      <c r="I209" s="191"/>
      <c r="J209" s="200">
        <v>0</v>
      </c>
      <c r="K209" s="191"/>
      <c r="L209" s="180">
        <f t="shared" si="16"/>
        <v>0</v>
      </c>
      <c r="M209" s="191"/>
      <c r="O209" s="204"/>
    </row>
    <row r="210" spans="2:15" s="4" customFormat="1" ht="17.149999999999999" customHeight="1" x14ac:dyDescent="0.25">
      <c r="B210" s="177" t="s">
        <v>130</v>
      </c>
      <c r="C210" s="232" t="s">
        <v>1</v>
      </c>
      <c r="D210" s="232" t="s">
        <v>1</v>
      </c>
      <c r="E210" s="191"/>
      <c r="F210" s="179" t="s">
        <v>85</v>
      </c>
      <c r="G210" s="191"/>
      <c r="H210" s="200">
        <v>0</v>
      </c>
      <c r="I210" s="191"/>
      <c r="J210" s="200">
        <v>0</v>
      </c>
      <c r="K210" s="191"/>
      <c r="L210" s="180">
        <f t="shared" si="16"/>
        <v>0</v>
      </c>
      <c r="M210" s="191"/>
      <c r="O210" s="204"/>
    </row>
    <row r="211" spans="2:15" s="4" customFormat="1" ht="17.149999999999999" customHeight="1" x14ac:dyDescent="0.25">
      <c r="B211" s="177" t="s">
        <v>147</v>
      </c>
      <c r="C211" s="232" t="s">
        <v>1</v>
      </c>
      <c r="D211" s="232" t="s">
        <v>1</v>
      </c>
      <c r="E211" s="191"/>
      <c r="F211" s="179" t="s">
        <v>85</v>
      </c>
      <c r="G211" s="191"/>
      <c r="H211" s="200">
        <v>0</v>
      </c>
      <c r="I211" s="191"/>
      <c r="J211" s="200">
        <v>0</v>
      </c>
      <c r="K211" s="191"/>
      <c r="L211" s="180">
        <f t="shared" si="16"/>
        <v>0</v>
      </c>
      <c r="M211" s="191"/>
      <c r="O211" s="204"/>
    </row>
    <row r="212" spans="2:15" s="4" customFormat="1" ht="17.149999999999999" customHeight="1" x14ac:dyDescent="0.25">
      <c r="B212" s="177" t="s">
        <v>148</v>
      </c>
      <c r="C212" s="232" t="s">
        <v>1</v>
      </c>
      <c r="D212" s="232" t="s">
        <v>1</v>
      </c>
      <c r="E212" s="191"/>
      <c r="F212" s="179" t="s">
        <v>85</v>
      </c>
      <c r="G212" s="191"/>
      <c r="H212" s="200">
        <v>0</v>
      </c>
      <c r="I212" s="191"/>
      <c r="J212" s="200">
        <v>0</v>
      </c>
      <c r="K212" s="191"/>
      <c r="L212" s="180">
        <f t="shared" si="16"/>
        <v>0</v>
      </c>
      <c r="M212" s="191"/>
      <c r="O212" s="204"/>
    </row>
    <row r="213" spans="2:15" s="4" customFormat="1" ht="17.149999999999999" customHeight="1" x14ac:dyDescent="0.25">
      <c r="B213" s="177" t="s">
        <v>149</v>
      </c>
      <c r="C213" s="232" t="s">
        <v>1</v>
      </c>
      <c r="D213" s="232" t="s">
        <v>1</v>
      </c>
      <c r="E213" s="191"/>
      <c r="F213" s="179" t="s">
        <v>85</v>
      </c>
      <c r="G213" s="191"/>
      <c r="H213" s="200">
        <v>0</v>
      </c>
      <c r="I213" s="191"/>
      <c r="J213" s="200">
        <v>0</v>
      </c>
      <c r="K213" s="191"/>
      <c r="L213" s="180">
        <f t="shared" si="16"/>
        <v>0</v>
      </c>
      <c r="M213" s="191"/>
      <c r="O213" s="204"/>
    </row>
    <row r="214" spans="2:15" s="4" customFormat="1" ht="17.149999999999999" customHeight="1" x14ac:dyDescent="0.25">
      <c r="B214" s="177" t="s">
        <v>79</v>
      </c>
      <c r="C214" s="232" t="s">
        <v>1</v>
      </c>
      <c r="D214" s="232" t="s">
        <v>1</v>
      </c>
      <c r="E214" s="191"/>
      <c r="F214" s="179" t="s">
        <v>85</v>
      </c>
      <c r="G214" s="191"/>
      <c r="H214" s="200">
        <v>0</v>
      </c>
      <c r="I214" s="191"/>
      <c r="J214" s="200">
        <v>0</v>
      </c>
      <c r="K214" s="191"/>
      <c r="L214" s="180">
        <f t="shared" si="16"/>
        <v>0</v>
      </c>
      <c r="M214" s="191"/>
      <c r="O214" s="204"/>
    </row>
    <row r="215" spans="2:15" s="4" customFormat="1" ht="17.149999999999999" customHeight="1" x14ac:dyDescent="0.25">
      <c r="B215" s="177" t="s">
        <v>186</v>
      </c>
      <c r="C215" s="232" t="s">
        <v>1</v>
      </c>
      <c r="D215" s="232" t="s">
        <v>1</v>
      </c>
      <c r="E215" s="191"/>
      <c r="F215" s="179" t="s">
        <v>85</v>
      </c>
      <c r="G215" s="191"/>
      <c r="H215" s="200">
        <v>0</v>
      </c>
      <c r="I215" s="191"/>
      <c r="J215" s="200">
        <v>0</v>
      </c>
      <c r="K215" s="191"/>
      <c r="L215" s="180">
        <f t="shared" si="16"/>
        <v>0</v>
      </c>
      <c r="M215" s="191"/>
      <c r="O215" s="204"/>
    </row>
    <row r="216" spans="2:15" s="4" customFormat="1" ht="17.149999999999999" customHeight="1" x14ac:dyDescent="0.25">
      <c r="B216" s="177" t="s">
        <v>187</v>
      </c>
      <c r="C216" s="232" t="s">
        <v>1</v>
      </c>
      <c r="D216" s="232" t="s">
        <v>1</v>
      </c>
      <c r="E216" s="191"/>
      <c r="F216" s="179" t="s">
        <v>85</v>
      </c>
      <c r="G216" s="191"/>
      <c r="H216" s="200">
        <v>0</v>
      </c>
      <c r="I216" s="191"/>
      <c r="J216" s="200">
        <v>0</v>
      </c>
      <c r="K216" s="191"/>
      <c r="L216" s="180">
        <f t="shared" si="16"/>
        <v>0</v>
      </c>
      <c r="M216" s="191"/>
      <c r="O216" s="204"/>
    </row>
    <row r="217" spans="2:15" s="4" customFormat="1" ht="17.149999999999999" customHeight="1" x14ac:dyDescent="0.25">
      <c r="B217" s="177" t="s">
        <v>188</v>
      </c>
      <c r="C217" s="232" t="s">
        <v>1</v>
      </c>
      <c r="D217" s="232" t="s">
        <v>1</v>
      </c>
      <c r="E217" s="191"/>
      <c r="F217" s="179" t="s">
        <v>85</v>
      </c>
      <c r="G217" s="191"/>
      <c r="H217" s="200">
        <v>0</v>
      </c>
      <c r="I217" s="191"/>
      <c r="J217" s="200">
        <v>0</v>
      </c>
      <c r="K217" s="191"/>
      <c r="L217" s="180">
        <f t="shared" si="16"/>
        <v>0</v>
      </c>
      <c r="M217" s="191"/>
      <c r="O217" s="204"/>
    </row>
    <row r="218" spans="2:15" s="4" customFormat="1" ht="17.149999999999999" customHeight="1" x14ac:dyDescent="0.25">
      <c r="B218" s="177" t="s">
        <v>189</v>
      </c>
      <c r="C218" s="232" t="s">
        <v>1</v>
      </c>
      <c r="D218" s="232" t="s">
        <v>1</v>
      </c>
      <c r="E218" s="191"/>
      <c r="F218" s="179" t="s">
        <v>85</v>
      </c>
      <c r="G218" s="191"/>
      <c r="H218" s="200">
        <v>0</v>
      </c>
      <c r="I218" s="191"/>
      <c r="J218" s="200">
        <v>0</v>
      </c>
      <c r="K218" s="191"/>
      <c r="L218" s="180">
        <f t="shared" si="16"/>
        <v>0</v>
      </c>
      <c r="M218" s="191"/>
      <c r="O218" s="204"/>
    </row>
    <row r="219" spans="2:15" s="4" customFormat="1" ht="17.149999999999999" customHeight="1" x14ac:dyDescent="0.25">
      <c r="B219" s="177" t="s">
        <v>275</v>
      </c>
      <c r="C219" s="232" t="s">
        <v>1</v>
      </c>
      <c r="D219" s="232" t="s">
        <v>1</v>
      </c>
      <c r="E219" s="191"/>
      <c r="F219" s="179" t="s">
        <v>85</v>
      </c>
      <c r="G219" s="191"/>
      <c r="H219" s="200">
        <v>0</v>
      </c>
      <c r="I219" s="191"/>
      <c r="J219" s="200">
        <v>0</v>
      </c>
      <c r="K219" s="191"/>
      <c r="L219" s="180">
        <f t="shared" si="16"/>
        <v>0</v>
      </c>
      <c r="M219" s="191"/>
      <c r="O219" s="204"/>
    </row>
    <row r="220" spans="2:15" s="4" customFormat="1" ht="17.149999999999999" customHeight="1" x14ac:dyDescent="0.25">
      <c r="B220" s="177" t="s">
        <v>276</v>
      </c>
      <c r="C220" s="232" t="s">
        <v>1</v>
      </c>
      <c r="D220" s="232" t="s">
        <v>1</v>
      </c>
      <c r="E220" s="191"/>
      <c r="F220" s="179" t="s">
        <v>85</v>
      </c>
      <c r="G220" s="191"/>
      <c r="H220" s="200">
        <v>0</v>
      </c>
      <c r="I220" s="191"/>
      <c r="J220" s="200">
        <v>0</v>
      </c>
      <c r="K220" s="191"/>
      <c r="L220" s="180">
        <f t="shared" si="16"/>
        <v>0</v>
      </c>
      <c r="M220" s="191"/>
      <c r="O220" s="204"/>
    </row>
    <row r="221" spans="2:15" s="4" customFormat="1" ht="17.149999999999999" customHeight="1" x14ac:dyDescent="0.25">
      <c r="B221" s="177" t="s">
        <v>146</v>
      </c>
      <c r="C221" s="232" t="s">
        <v>1</v>
      </c>
      <c r="D221" s="232" t="s">
        <v>1</v>
      </c>
      <c r="E221" s="191"/>
      <c r="F221" s="179" t="s">
        <v>85</v>
      </c>
      <c r="G221" s="191"/>
      <c r="H221" s="200">
        <v>0</v>
      </c>
      <c r="I221" s="191"/>
      <c r="J221" s="200">
        <v>0</v>
      </c>
      <c r="K221" s="191"/>
      <c r="L221" s="180">
        <f t="shared" si="16"/>
        <v>0</v>
      </c>
      <c r="M221" s="191"/>
      <c r="O221" s="204"/>
    </row>
    <row r="222" spans="2:15" s="4" customFormat="1" ht="17.149999999999999" customHeight="1" x14ac:dyDescent="0.25">
      <c r="B222" s="177" t="s">
        <v>282</v>
      </c>
      <c r="C222" s="202" t="s">
        <v>255</v>
      </c>
      <c r="D222" s="199"/>
      <c r="E222" s="178"/>
      <c r="F222" s="203" t="s">
        <v>1</v>
      </c>
      <c r="G222" s="178"/>
      <c r="H222" s="200">
        <v>0</v>
      </c>
      <c r="I222" s="191"/>
      <c r="J222" s="200">
        <v>0</v>
      </c>
      <c r="K222" s="178"/>
      <c r="L222" s="180">
        <f>IF(F222="%",0.01*H222*J222,H222*J222)</f>
        <v>0</v>
      </c>
      <c r="M222" s="178"/>
      <c r="O222" s="204"/>
    </row>
    <row r="223" spans="2:15" s="4" customFormat="1" ht="17.149999999999999" customHeight="1" x14ac:dyDescent="0.25">
      <c r="B223" s="177" t="s">
        <v>283</v>
      </c>
      <c r="C223" s="202" t="s">
        <v>255</v>
      </c>
      <c r="D223" s="199"/>
      <c r="E223" s="178"/>
      <c r="F223" s="203" t="s">
        <v>1</v>
      </c>
      <c r="G223" s="178"/>
      <c r="H223" s="200">
        <v>0</v>
      </c>
      <c r="I223" s="191"/>
      <c r="J223" s="200">
        <v>0</v>
      </c>
      <c r="K223" s="178"/>
      <c r="L223" s="180">
        <f t="shared" ref="L223:L227" si="17">IF(F223="%",0.01*H223*J223,H223*J223)</f>
        <v>0</v>
      </c>
      <c r="M223" s="178"/>
      <c r="O223" s="204"/>
    </row>
    <row r="224" spans="2:15" s="4" customFormat="1" ht="17.149999999999999" customHeight="1" x14ac:dyDescent="0.25">
      <c r="B224" s="177" t="s">
        <v>284</v>
      </c>
      <c r="C224" s="202" t="s">
        <v>255</v>
      </c>
      <c r="D224" s="199"/>
      <c r="E224" s="178"/>
      <c r="F224" s="203" t="s">
        <v>1</v>
      </c>
      <c r="G224" s="178"/>
      <c r="H224" s="200">
        <v>0</v>
      </c>
      <c r="I224" s="191"/>
      <c r="J224" s="200">
        <v>0</v>
      </c>
      <c r="K224" s="178"/>
      <c r="L224" s="180">
        <f t="shared" si="17"/>
        <v>0</v>
      </c>
      <c r="M224" s="178"/>
      <c r="O224" s="204"/>
    </row>
    <row r="225" spans="2:15" s="4" customFormat="1" ht="17.149999999999999" customHeight="1" x14ac:dyDescent="0.25">
      <c r="B225" s="177" t="s">
        <v>680</v>
      </c>
      <c r="C225" s="202" t="s">
        <v>255</v>
      </c>
      <c r="D225" s="199"/>
      <c r="E225" s="178"/>
      <c r="F225" s="203" t="s">
        <v>1</v>
      </c>
      <c r="G225" s="178"/>
      <c r="H225" s="200">
        <v>0</v>
      </c>
      <c r="I225" s="178"/>
      <c r="J225" s="200">
        <v>0</v>
      </c>
      <c r="K225" s="178"/>
      <c r="L225" s="180">
        <f t="shared" si="17"/>
        <v>0</v>
      </c>
      <c r="M225" s="178"/>
      <c r="O225" s="204"/>
    </row>
    <row r="226" spans="2:15" s="4" customFormat="1" ht="17.149999999999999" customHeight="1" x14ac:dyDescent="0.25">
      <c r="B226" s="177" t="s">
        <v>681</v>
      </c>
      <c r="C226" s="202" t="s">
        <v>255</v>
      </c>
      <c r="D226" s="199"/>
      <c r="E226" s="178"/>
      <c r="F226" s="203" t="s">
        <v>1</v>
      </c>
      <c r="G226" s="178"/>
      <c r="H226" s="200">
        <v>0</v>
      </c>
      <c r="I226" s="178"/>
      <c r="J226" s="200">
        <v>0</v>
      </c>
      <c r="K226" s="178"/>
      <c r="L226" s="180">
        <f t="shared" si="17"/>
        <v>0</v>
      </c>
      <c r="M226" s="178"/>
      <c r="O226" s="204"/>
    </row>
    <row r="227" spans="2:15" s="4" customFormat="1" ht="17.149999999999999" customHeight="1" x14ac:dyDescent="0.25">
      <c r="B227" s="177" t="s">
        <v>682</v>
      </c>
      <c r="C227" s="202" t="s">
        <v>255</v>
      </c>
      <c r="D227" s="199"/>
      <c r="E227" s="178"/>
      <c r="F227" s="203" t="s">
        <v>1</v>
      </c>
      <c r="G227" s="178"/>
      <c r="H227" s="200">
        <v>0</v>
      </c>
      <c r="I227" s="178"/>
      <c r="J227" s="200">
        <v>0</v>
      </c>
      <c r="K227" s="178"/>
      <c r="L227" s="180">
        <f t="shared" si="17"/>
        <v>0</v>
      </c>
      <c r="M227" s="178"/>
      <c r="O227" s="204"/>
    </row>
    <row r="228" spans="2:15" s="35" customFormat="1" ht="17.149999999999999" customHeight="1" x14ac:dyDescent="0.25">
      <c r="B228" s="3"/>
      <c r="C228" s="540"/>
      <c r="D228" s="3"/>
      <c r="E228" s="3"/>
      <c r="F228" s="3"/>
      <c r="G228" s="3"/>
      <c r="H228" s="164"/>
      <c r="I228" s="3"/>
      <c r="J228" s="165"/>
      <c r="K228" s="3"/>
      <c r="L228" s="164"/>
      <c r="M228" s="3"/>
      <c r="O228" s="3"/>
    </row>
    <row r="229" spans="2:15" s="4" customFormat="1" ht="17.149999999999999" customHeight="1" x14ac:dyDescent="0.25">
      <c r="B229" s="58" t="s">
        <v>71</v>
      </c>
      <c r="C229" s="59" t="s">
        <v>132</v>
      </c>
      <c r="D229" s="181"/>
      <c r="E229" s="181"/>
      <c r="F229" s="182"/>
      <c r="G229" s="181"/>
      <c r="H229" s="183"/>
      <c r="I229" s="181"/>
      <c r="J229" s="184"/>
      <c r="K229" s="181"/>
      <c r="L229" s="183"/>
      <c r="M229" s="181"/>
      <c r="O229" s="181"/>
    </row>
    <row r="230" spans="2:15" s="4" customFormat="1" ht="17.149999999999999" customHeight="1" x14ac:dyDescent="0.25">
      <c r="B230" s="213" t="s">
        <v>45</v>
      </c>
      <c r="C230" s="186" t="s">
        <v>190</v>
      </c>
      <c r="D230" s="233"/>
      <c r="E230" s="214"/>
      <c r="F230" s="215" t="s">
        <v>85</v>
      </c>
      <c r="G230" s="214"/>
      <c r="H230" s="231">
        <v>0</v>
      </c>
      <c r="I230" s="214"/>
      <c r="J230" s="231">
        <v>0</v>
      </c>
      <c r="K230" s="214"/>
      <c r="L230" s="551">
        <f t="shared" ref="L230:L233" si="18">H230*J230</f>
        <v>0</v>
      </c>
      <c r="M230" s="214"/>
      <c r="O230" s="204"/>
    </row>
    <row r="231" spans="2:15" s="4" customFormat="1" ht="17.149999999999999" customHeight="1" x14ac:dyDescent="0.25">
      <c r="B231" s="177" t="s">
        <v>74</v>
      </c>
      <c r="C231" s="60" t="s">
        <v>295</v>
      </c>
      <c r="D231" s="232"/>
      <c r="E231" s="191"/>
      <c r="F231" s="179" t="s">
        <v>85</v>
      </c>
      <c r="G231" s="191"/>
      <c r="H231" s="200">
        <v>0</v>
      </c>
      <c r="I231" s="191"/>
      <c r="J231" s="200">
        <v>0</v>
      </c>
      <c r="K231" s="191"/>
      <c r="L231" s="180">
        <f t="shared" si="18"/>
        <v>0</v>
      </c>
      <c r="M231" s="191"/>
      <c r="O231" s="204"/>
    </row>
    <row r="232" spans="2:15" s="4" customFormat="1" ht="17.149999999999999" customHeight="1" x14ac:dyDescent="0.25">
      <c r="B232" s="177" t="s">
        <v>75</v>
      </c>
      <c r="C232" s="202" t="s">
        <v>255</v>
      </c>
      <c r="D232" s="199"/>
      <c r="E232" s="178"/>
      <c r="F232" s="203" t="s">
        <v>1</v>
      </c>
      <c r="G232" s="178"/>
      <c r="H232" s="200">
        <v>0</v>
      </c>
      <c r="I232" s="191"/>
      <c r="J232" s="200">
        <v>0</v>
      </c>
      <c r="L232" s="180">
        <f>IF(F232="%",0.01*H232*J232,H232*J232)</f>
        <v>0</v>
      </c>
      <c r="M232" s="178"/>
      <c r="O232" s="204"/>
    </row>
    <row r="233" spans="2:15" s="4" customFormat="1" ht="17.149999999999999" customHeight="1" x14ac:dyDescent="0.25">
      <c r="B233" s="177" t="s">
        <v>102</v>
      </c>
      <c r="C233" s="60" t="s">
        <v>296</v>
      </c>
      <c r="D233" s="199"/>
      <c r="E233" s="178"/>
      <c r="F233" s="179" t="s">
        <v>85</v>
      </c>
      <c r="G233" s="178"/>
      <c r="H233" s="200">
        <v>0</v>
      </c>
      <c r="I233" s="178"/>
      <c r="J233" s="200">
        <v>0</v>
      </c>
      <c r="K233" s="178"/>
      <c r="L233" s="180">
        <f t="shared" si="18"/>
        <v>0</v>
      </c>
      <c r="M233" s="178"/>
      <c r="O233" s="204"/>
    </row>
    <row r="234" spans="2:15" s="4" customFormat="1" ht="17.149999999999999" customHeight="1" x14ac:dyDescent="0.25">
      <c r="B234" s="177" t="s">
        <v>116</v>
      </c>
      <c r="C234" s="202" t="s">
        <v>255</v>
      </c>
      <c r="D234" s="199"/>
      <c r="E234" s="178"/>
      <c r="F234" s="203" t="s">
        <v>1</v>
      </c>
      <c r="G234" s="178"/>
      <c r="H234" s="200">
        <v>0</v>
      </c>
      <c r="I234" s="178"/>
      <c r="J234" s="200">
        <v>0</v>
      </c>
      <c r="K234" s="178"/>
      <c r="L234" s="180">
        <f t="shared" ref="L234:L235" si="19">IF(F234="%",0.01*H234*J234,H234*J234)</f>
        <v>0</v>
      </c>
      <c r="M234" s="178"/>
      <c r="O234" s="204"/>
    </row>
    <row r="235" spans="2:15" s="4" customFormat="1" ht="17.149999999999999" customHeight="1" x14ac:dyDescent="0.25">
      <c r="B235" s="177" t="s">
        <v>117</v>
      </c>
      <c r="C235" s="202" t="s">
        <v>255</v>
      </c>
      <c r="D235" s="199"/>
      <c r="E235" s="178"/>
      <c r="F235" s="203" t="s">
        <v>1</v>
      </c>
      <c r="G235" s="178"/>
      <c r="H235" s="200">
        <v>0</v>
      </c>
      <c r="I235" s="191"/>
      <c r="J235" s="200">
        <v>0</v>
      </c>
      <c r="K235" s="178"/>
      <c r="L235" s="180">
        <f t="shared" si="19"/>
        <v>0</v>
      </c>
      <c r="M235" s="178"/>
      <c r="O235" s="204"/>
    </row>
    <row r="236" spans="2:15" s="35" customFormat="1" ht="17.149999999999999" customHeight="1" x14ac:dyDescent="0.25">
      <c r="B236" s="3"/>
      <c r="C236" s="3"/>
      <c r="D236" s="3"/>
      <c r="E236" s="3"/>
      <c r="F236" s="3"/>
      <c r="G236" s="3"/>
      <c r="H236" s="164"/>
      <c r="I236" s="3"/>
      <c r="J236" s="165"/>
      <c r="K236" s="3"/>
      <c r="L236" s="164"/>
      <c r="M236" s="3"/>
      <c r="O236" s="3"/>
    </row>
    <row r="237" spans="2:15" s="4" customFormat="1" ht="17.149999999999999" customHeight="1" x14ac:dyDescent="0.25">
      <c r="B237" s="58" t="s">
        <v>78</v>
      </c>
      <c r="C237" s="59" t="s">
        <v>297</v>
      </c>
      <c r="D237" s="181"/>
      <c r="E237" s="181"/>
      <c r="F237" s="182"/>
      <c r="G237" s="181"/>
      <c r="H237" s="183"/>
      <c r="I237" s="181"/>
      <c r="J237" s="184"/>
      <c r="K237" s="181"/>
      <c r="L237" s="183"/>
      <c r="M237" s="181"/>
      <c r="O237" s="181"/>
    </row>
    <row r="238" spans="2:15" s="4" customFormat="1" ht="17.149999999999999" customHeight="1" x14ac:dyDescent="0.25">
      <c r="B238" s="213" t="s">
        <v>45</v>
      </c>
      <c r="C238" s="186" t="s">
        <v>674</v>
      </c>
      <c r="D238" s="233"/>
      <c r="E238" s="214"/>
      <c r="F238" s="188" t="s">
        <v>85</v>
      </c>
      <c r="G238" s="187"/>
      <c r="H238" s="200">
        <v>0</v>
      </c>
      <c r="I238" s="178"/>
      <c r="J238" s="200">
        <v>0</v>
      </c>
      <c r="K238" s="178"/>
      <c r="L238" s="180">
        <f t="shared" ref="L238:L239" si="20">H238*J238</f>
        <v>0</v>
      </c>
      <c r="M238" s="214"/>
      <c r="O238" s="204"/>
    </row>
    <row r="239" spans="2:15" s="4" customFormat="1" ht="17.149999999999999" customHeight="1" x14ac:dyDescent="0.25">
      <c r="B239" s="177" t="s">
        <v>74</v>
      </c>
      <c r="C239" s="60" t="s">
        <v>298</v>
      </c>
      <c r="D239" s="232"/>
      <c r="E239" s="191"/>
      <c r="F239" s="179" t="s">
        <v>85</v>
      </c>
      <c r="G239" s="178"/>
      <c r="H239" s="200">
        <v>0</v>
      </c>
      <c r="I239" s="178"/>
      <c r="J239" s="200">
        <v>0</v>
      </c>
      <c r="K239" s="178"/>
      <c r="L239" s="180">
        <f t="shared" si="20"/>
        <v>0</v>
      </c>
      <c r="M239" s="191"/>
      <c r="O239" s="204"/>
    </row>
    <row r="240" spans="2:15" s="4" customFormat="1" ht="17.149999999999999" customHeight="1" x14ac:dyDescent="0.25">
      <c r="B240" s="177" t="s">
        <v>75</v>
      </c>
      <c r="C240" s="202" t="s">
        <v>255</v>
      </c>
      <c r="D240" s="199"/>
      <c r="E240" s="178"/>
      <c r="F240" s="203" t="s">
        <v>1</v>
      </c>
      <c r="G240" s="178"/>
      <c r="H240" s="200">
        <v>0</v>
      </c>
      <c r="I240" s="178"/>
      <c r="J240" s="200">
        <v>0</v>
      </c>
      <c r="K240" s="178"/>
      <c r="L240" s="180">
        <f t="shared" ref="L240:L242" si="21">IF(F240="%",0.01*H240*J240,H240*J240)</f>
        <v>0</v>
      </c>
      <c r="M240" s="178"/>
      <c r="O240" s="204"/>
    </row>
    <row r="241" spans="1:16" s="4" customFormat="1" ht="17.149999999999999" customHeight="1" x14ac:dyDescent="0.25">
      <c r="B241" s="177" t="s">
        <v>102</v>
      </c>
      <c r="C241" s="202" t="s">
        <v>255</v>
      </c>
      <c r="D241" s="199"/>
      <c r="E241" s="178"/>
      <c r="F241" s="203" t="s">
        <v>1</v>
      </c>
      <c r="G241" s="178"/>
      <c r="H241" s="200">
        <v>0</v>
      </c>
      <c r="I241" s="191"/>
      <c r="J241" s="200">
        <v>0</v>
      </c>
      <c r="K241" s="178"/>
      <c r="L241" s="180">
        <f t="shared" si="21"/>
        <v>0</v>
      </c>
      <c r="M241" s="178"/>
      <c r="O241" s="204"/>
    </row>
    <row r="242" spans="1:16" s="4" customFormat="1" ht="17.149999999999999" customHeight="1" x14ac:dyDescent="0.25">
      <c r="B242" s="177" t="s">
        <v>116</v>
      </c>
      <c r="C242" s="202" t="s">
        <v>255</v>
      </c>
      <c r="D242" s="199"/>
      <c r="E242" s="178"/>
      <c r="F242" s="203" t="s">
        <v>1</v>
      </c>
      <c r="G242" s="178"/>
      <c r="H242" s="200">
        <v>0</v>
      </c>
      <c r="I242" s="178"/>
      <c r="J242" s="200">
        <v>0</v>
      </c>
      <c r="K242" s="178"/>
      <c r="L242" s="180">
        <f t="shared" si="21"/>
        <v>0</v>
      </c>
      <c r="M242" s="178"/>
      <c r="O242" s="204"/>
    </row>
    <row r="243" spans="1:16" s="35" customFormat="1" ht="17.149999999999999" customHeight="1" x14ac:dyDescent="0.25">
      <c r="B243" s="3"/>
      <c r="C243" s="540"/>
      <c r="D243" s="3"/>
      <c r="E243" s="3"/>
      <c r="F243" s="3"/>
      <c r="G243" s="3"/>
      <c r="H243" s="164"/>
      <c r="I243" s="3"/>
      <c r="J243" s="165"/>
      <c r="K243" s="3"/>
      <c r="L243" s="164"/>
      <c r="M243" s="3"/>
      <c r="O243" s="3"/>
    </row>
    <row r="244" spans="1:16" s="4" customFormat="1" ht="17.149999999999999" customHeight="1" x14ac:dyDescent="0.25">
      <c r="B244" s="58" t="s">
        <v>113</v>
      </c>
      <c r="C244" s="59" t="s">
        <v>133</v>
      </c>
      <c r="D244" s="181"/>
      <c r="E244" s="181"/>
      <c r="F244" s="182"/>
      <c r="G244" s="181"/>
      <c r="H244" s="183"/>
      <c r="I244" s="181"/>
      <c r="J244" s="184"/>
      <c r="K244" s="181"/>
      <c r="L244" s="183"/>
      <c r="M244" s="181"/>
      <c r="O244" s="181"/>
    </row>
    <row r="245" spans="1:16" s="4" customFormat="1" ht="17.149999999999999" customHeight="1" x14ac:dyDescent="0.25">
      <c r="B245" s="185" t="s">
        <v>45</v>
      </c>
      <c r="C245" s="186" t="s">
        <v>134</v>
      </c>
      <c r="D245" s="205"/>
      <c r="E245" s="187"/>
      <c r="F245" s="179" t="s">
        <v>85</v>
      </c>
      <c r="G245" s="187"/>
      <c r="H245" s="200">
        <v>0</v>
      </c>
      <c r="I245" s="178"/>
      <c r="J245" s="200">
        <v>0</v>
      </c>
      <c r="K245" s="178"/>
      <c r="L245" s="180">
        <f>H245*J245</f>
        <v>0</v>
      </c>
      <c r="M245" s="214"/>
      <c r="O245" s="201"/>
    </row>
    <row r="246" spans="1:16" s="4" customFormat="1" ht="17.149999999999999" customHeight="1" x14ac:dyDescent="0.25">
      <c r="B246" s="177" t="s">
        <v>74</v>
      </c>
      <c r="C246" s="60" t="s">
        <v>299</v>
      </c>
      <c r="D246" s="199"/>
      <c r="E246" s="178"/>
      <c r="F246" s="179" t="s">
        <v>85</v>
      </c>
      <c r="G246" s="178"/>
      <c r="H246" s="200">
        <v>0</v>
      </c>
      <c r="I246" s="178"/>
      <c r="J246" s="200">
        <v>0</v>
      </c>
      <c r="K246" s="178"/>
      <c r="L246" s="180">
        <f t="shared" ref="L246:L247" si="22">H246*J246</f>
        <v>0</v>
      </c>
      <c r="M246" s="191"/>
      <c r="O246" s="204"/>
    </row>
    <row r="247" spans="1:16" s="4" customFormat="1" ht="17.149999999999999" customHeight="1" x14ac:dyDescent="0.25">
      <c r="B247" s="177" t="s">
        <v>75</v>
      </c>
      <c r="C247" s="60" t="s">
        <v>300</v>
      </c>
      <c r="D247" s="199"/>
      <c r="E247" s="178"/>
      <c r="F247" s="179" t="s">
        <v>85</v>
      </c>
      <c r="G247" s="178"/>
      <c r="H247" s="200">
        <v>0</v>
      </c>
      <c r="I247" s="178"/>
      <c r="J247" s="200">
        <v>0</v>
      </c>
      <c r="K247" s="178"/>
      <c r="L247" s="180">
        <f t="shared" si="22"/>
        <v>0</v>
      </c>
      <c r="M247" s="178"/>
      <c r="O247" s="204"/>
    </row>
    <row r="248" spans="1:16" s="4" customFormat="1" ht="17.149999999999999" customHeight="1" x14ac:dyDescent="0.25">
      <c r="B248" s="177" t="s">
        <v>102</v>
      </c>
      <c r="C248" s="202" t="s">
        <v>255</v>
      </c>
      <c r="D248" s="199"/>
      <c r="E248" s="178"/>
      <c r="F248" s="203" t="s">
        <v>1</v>
      </c>
      <c r="G248" s="178"/>
      <c r="H248" s="200">
        <v>0</v>
      </c>
      <c r="I248" s="178"/>
      <c r="J248" s="200">
        <v>0</v>
      </c>
      <c r="K248" s="178"/>
      <c r="L248" s="180">
        <f>IF(F248="%",0.01*H248*J248,H248*J248)</f>
        <v>0</v>
      </c>
      <c r="M248" s="178"/>
      <c r="O248" s="204"/>
    </row>
    <row r="249" spans="1:16" s="4" customFormat="1" ht="17.149999999999999" customHeight="1" x14ac:dyDescent="0.25">
      <c r="B249" s="177" t="s">
        <v>116</v>
      </c>
      <c r="C249" s="202" t="s">
        <v>255</v>
      </c>
      <c r="D249" s="199"/>
      <c r="E249" s="178"/>
      <c r="F249" s="203" t="s">
        <v>1</v>
      </c>
      <c r="G249" s="178"/>
      <c r="H249" s="200">
        <v>0</v>
      </c>
      <c r="I249" s="191"/>
      <c r="J249" s="200">
        <v>0</v>
      </c>
      <c r="K249" s="178"/>
      <c r="L249" s="180">
        <f>IF(F249="%",0.01*H249*J249,H249*J249)</f>
        <v>0</v>
      </c>
      <c r="M249" s="178"/>
      <c r="O249" s="204"/>
    </row>
    <row r="250" spans="1:16" s="4" customFormat="1" ht="17.149999999999999" customHeight="1" x14ac:dyDescent="0.25">
      <c r="B250" s="177" t="s">
        <v>117</v>
      </c>
      <c r="C250" s="202" t="s">
        <v>255</v>
      </c>
      <c r="D250" s="199"/>
      <c r="E250" s="178"/>
      <c r="F250" s="203" t="s">
        <v>1</v>
      </c>
      <c r="G250" s="178"/>
      <c r="H250" s="200">
        <v>0</v>
      </c>
      <c r="I250" s="178"/>
      <c r="J250" s="200">
        <v>0</v>
      </c>
      <c r="K250" s="178"/>
      <c r="L250" s="180">
        <f>IF(F250="%",0.01*H250*J250,H250*J250)</f>
        <v>0</v>
      </c>
      <c r="M250" s="178"/>
      <c r="O250" s="204"/>
    </row>
    <row r="251" spans="1:16" s="40" customFormat="1" x14ac:dyDescent="0.3">
      <c r="B251" s="193"/>
      <c r="C251" s="540"/>
      <c r="D251" s="193"/>
      <c r="E251" s="193"/>
      <c r="F251" s="193"/>
      <c r="G251" s="193"/>
      <c r="H251" s="197"/>
      <c r="I251" s="193"/>
      <c r="J251" s="198"/>
      <c r="K251" s="193"/>
      <c r="L251" s="197"/>
      <c r="M251" s="193"/>
      <c r="O251" s="193"/>
    </row>
    <row r="252" spans="1:16" s="47" customFormat="1" ht="15" customHeight="1" thickBot="1" x14ac:dyDescent="0.3">
      <c r="B252" s="166" t="s">
        <v>137</v>
      </c>
      <c r="C252" s="167" t="s">
        <v>311</v>
      </c>
      <c r="D252" s="168"/>
      <c r="E252" s="168"/>
      <c r="F252" s="169"/>
      <c r="G252" s="168"/>
      <c r="H252" s="170"/>
      <c r="I252" s="168"/>
      <c r="J252" s="171"/>
      <c r="K252" s="168"/>
      <c r="L252" s="170"/>
      <c r="M252" s="168"/>
      <c r="O252" s="168"/>
    </row>
    <row r="253" spans="1:16" ht="15" thickTop="1" x14ac:dyDescent="0.3">
      <c r="A253" s="39"/>
      <c r="B253" s="64" t="s">
        <v>68</v>
      </c>
      <c r="C253" s="216" t="s">
        <v>313</v>
      </c>
      <c r="D253" s="217"/>
      <c r="E253" s="172"/>
      <c r="F253" s="218"/>
      <c r="G253" s="172"/>
      <c r="H253" s="219"/>
      <c r="I253" s="172"/>
      <c r="J253" s="220"/>
      <c r="K253" s="172"/>
      <c r="L253" s="219"/>
      <c r="M253" s="172"/>
      <c r="O253" s="172"/>
      <c r="P253" s="39"/>
    </row>
    <row r="254" spans="1:16" ht="14.5" x14ac:dyDescent="0.3">
      <c r="A254" s="39"/>
      <c r="B254" s="185" t="s">
        <v>45</v>
      </c>
      <c r="C254" s="221" t="s">
        <v>494</v>
      </c>
      <c r="D254" s="205" t="s">
        <v>496</v>
      </c>
      <c r="E254" s="187"/>
      <c r="F254" s="222" t="s">
        <v>82</v>
      </c>
      <c r="G254" s="187"/>
      <c r="H254" s="234">
        <v>0</v>
      </c>
      <c r="I254" s="187"/>
      <c r="J254" s="234">
        <v>0</v>
      </c>
      <c r="K254" s="187"/>
      <c r="L254" s="223">
        <f>H254*J254</f>
        <v>0</v>
      </c>
      <c r="M254" s="187"/>
      <c r="O254" s="201"/>
      <c r="P254" s="39"/>
    </row>
    <row r="255" spans="1:16" ht="14.5" x14ac:dyDescent="0.3">
      <c r="A255" s="39"/>
      <c r="B255" s="177" t="s">
        <v>74</v>
      </c>
      <c r="C255" s="224" t="s">
        <v>495</v>
      </c>
      <c r="D255" s="199" t="s">
        <v>496</v>
      </c>
      <c r="E255" s="178"/>
      <c r="F255" s="225" t="s">
        <v>82</v>
      </c>
      <c r="G255" s="178"/>
      <c r="H255" s="235">
        <v>0</v>
      </c>
      <c r="I255" s="178"/>
      <c r="J255" s="235">
        <v>0</v>
      </c>
      <c r="K255" s="178"/>
      <c r="L255" s="226">
        <f>H255*J255</f>
        <v>0</v>
      </c>
      <c r="M255" s="178"/>
      <c r="O255" s="204"/>
      <c r="P255" s="39"/>
    </row>
    <row r="256" spans="1:16" ht="14.5" x14ac:dyDescent="0.3">
      <c r="A256" s="39"/>
      <c r="B256" s="177" t="s">
        <v>75</v>
      </c>
      <c r="C256" s="224" t="s">
        <v>312</v>
      </c>
      <c r="D256" s="199"/>
      <c r="E256" s="178"/>
      <c r="F256" s="225" t="s">
        <v>82</v>
      </c>
      <c r="G256" s="178"/>
      <c r="H256" s="235">
        <v>0</v>
      </c>
      <c r="I256" s="178"/>
      <c r="J256" s="235">
        <v>0</v>
      </c>
      <c r="K256" s="178"/>
      <c r="L256" s="226">
        <f>H256*J256</f>
        <v>0</v>
      </c>
      <c r="M256" s="178"/>
      <c r="O256" s="204"/>
      <c r="P256" s="39"/>
    </row>
    <row r="257" spans="1:16" s="4" customFormat="1" ht="17.149999999999999" customHeight="1" x14ac:dyDescent="0.25">
      <c r="B257" s="177" t="s">
        <v>102</v>
      </c>
      <c r="C257" s="202" t="s">
        <v>255</v>
      </c>
      <c r="D257" s="199"/>
      <c r="E257" s="178"/>
      <c r="F257" s="203" t="s">
        <v>1</v>
      </c>
      <c r="G257" s="178"/>
      <c r="H257" s="200">
        <v>0</v>
      </c>
      <c r="I257" s="178"/>
      <c r="J257" s="200">
        <v>0</v>
      </c>
      <c r="K257" s="178"/>
      <c r="L257" s="180">
        <f>IF(F257="%",0.01*H257*J257,H257*J257)</f>
        <v>0</v>
      </c>
      <c r="M257" s="178"/>
      <c r="O257" s="204"/>
    </row>
    <row r="258" spans="1:16" s="4" customFormat="1" ht="17.149999999999999" customHeight="1" x14ac:dyDescent="0.25">
      <c r="B258" s="177" t="s">
        <v>116</v>
      </c>
      <c r="C258" s="202" t="s">
        <v>255</v>
      </c>
      <c r="D258" s="199"/>
      <c r="E258" s="178"/>
      <c r="F258" s="203" t="s">
        <v>1</v>
      </c>
      <c r="G258" s="178"/>
      <c r="H258" s="200">
        <v>0</v>
      </c>
      <c r="I258" s="191"/>
      <c r="J258" s="200">
        <v>0</v>
      </c>
      <c r="K258" s="178"/>
      <c r="L258" s="180">
        <f t="shared" ref="L258:L259" si="23">IF(F258="%",0.01*H258*J258,H258*J258)</f>
        <v>0</v>
      </c>
      <c r="M258" s="178"/>
      <c r="O258" s="204"/>
    </row>
    <row r="259" spans="1:16" s="4" customFormat="1" ht="17.149999999999999" customHeight="1" x14ac:dyDescent="0.25">
      <c r="B259" s="177" t="s">
        <v>117</v>
      </c>
      <c r="C259" s="202" t="s">
        <v>255</v>
      </c>
      <c r="D259" s="199"/>
      <c r="E259" s="178"/>
      <c r="F259" s="203" t="s">
        <v>1</v>
      </c>
      <c r="G259" s="178"/>
      <c r="H259" s="200">
        <v>0</v>
      </c>
      <c r="I259" s="178"/>
      <c r="J259" s="200">
        <v>0</v>
      </c>
      <c r="K259" s="178"/>
      <c r="L259" s="180">
        <f t="shared" si="23"/>
        <v>0</v>
      </c>
      <c r="M259" s="178"/>
      <c r="O259" s="204"/>
    </row>
    <row r="260" spans="1:16" s="40" customFormat="1" x14ac:dyDescent="0.3">
      <c r="B260" s="193"/>
      <c r="C260" s="540"/>
      <c r="D260" s="193"/>
      <c r="E260" s="193"/>
      <c r="F260" s="193"/>
      <c r="G260" s="193"/>
      <c r="H260" s="197"/>
      <c r="I260" s="193"/>
      <c r="J260" s="198"/>
      <c r="K260" s="193"/>
      <c r="L260" s="197"/>
      <c r="M260" s="193"/>
      <c r="O260" s="193"/>
    </row>
    <row r="261" spans="1:16" s="47" customFormat="1" ht="15" customHeight="1" thickBot="1" x14ac:dyDescent="0.3">
      <c r="B261" s="166" t="s">
        <v>139</v>
      </c>
      <c r="C261" s="167" t="s">
        <v>314</v>
      </c>
      <c r="D261" s="168"/>
      <c r="E261" s="168"/>
      <c r="F261" s="169"/>
      <c r="G261" s="168"/>
      <c r="H261" s="170"/>
      <c r="I261" s="168"/>
      <c r="J261" s="171"/>
      <c r="K261" s="168"/>
      <c r="L261" s="170"/>
      <c r="M261" s="168"/>
      <c r="O261" s="168"/>
    </row>
    <row r="262" spans="1:16" ht="15" thickTop="1" x14ac:dyDescent="0.3">
      <c r="A262" s="39"/>
      <c r="B262" s="64" t="s">
        <v>68</v>
      </c>
      <c r="C262" s="216" t="s">
        <v>140</v>
      </c>
      <c r="D262" s="217"/>
      <c r="E262" s="172"/>
      <c r="F262" s="218"/>
      <c r="G262" s="172"/>
      <c r="H262" s="219"/>
      <c r="I262" s="172"/>
      <c r="J262" s="220"/>
      <c r="K262" s="172"/>
      <c r="L262" s="219"/>
      <c r="M262" s="172"/>
      <c r="O262" s="172"/>
      <c r="P262" s="39"/>
    </row>
    <row r="263" spans="1:16" ht="14.5" x14ac:dyDescent="0.3">
      <c r="A263" s="39"/>
      <c r="B263" s="185" t="s">
        <v>45</v>
      </c>
      <c r="C263" s="221" t="s">
        <v>504</v>
      </c>
      <c r="D263" s="205"/>
      <c r="E263" s="187"/>
      <c r="F263" s="222" t="s">
        <v>82</v>
      </c>
      <c r="G263" s="187"/>
      <c r="H263" s="234">
        <v>0</v>
      </c>
      <c r="I263" s="187"/>
      <c r="J263" s="234">
        <v>0</v>
      </c>
      <c r="K263" s="187"/>
      <c r="L263" s="223">
        <f>H263*J263</f>
        <v>0</v>
      </c>
      <c r="M263" s="187"/>
      <c r="O263" s="201"/>
      <c r="P263" s="39"/>
    </row>
    <row r="264" spans="1:16" ht="14.5" x14ac:dyDescent="0.3">
      <c r="A264" s="39"/>
      <c r="B264" s="177" t="s">
        <v>74</v>
      </c>
      <c r="C264" s="224" t="s">
        <v>32</v>
      </c>
      <c r="D264" s="199"/>
      <c r="E264" s="178"/>
      <c r="F264" s="225" t="s">
        <v>82</v>
      </c>
      <c r="G264" s="178"/>
      <c r="H264" s="235">
        <v>0</v>
      </c>
      <c r="I264" s="178"/>
      <c r="J264" s="235">
        <v>0</v>
      </c>
      <c r="K264" s="178"/>
      <c r="L264" s="226">
        <f>H264*J264</f>
        <v>0</v>
      </c>
      <c r="M264" s="178"/>
      <c r="O264" s="204"/>
      <c r="P264" s="39"/>
    </row>
    <row r="265" spans="1:16" ht="14.5" x14ac:dyDescent="0.3">
      <c r="A265" s="39"/>
      <c r="B265" s="177" t="s">
        <v>75</v>
      </c>
      <c r="C265" s="236" t="s">
        <v>255</v>
      </c>
      <c r="D265" s="199"/>
      <c r="E265" s="178"/>
      <c r="F265" s="203" t="s">
        <v>1</v>
      </c>
      <c r="G265" s="178"/>
      <c r="H265" s="235">
        <v>0</v>
      </c>
      <c r="I265" s="178"/>
      <c r="J265" s="235">
        <v>0</v>
      </c>
      <c r="K265" s="178"/>
      <c r="L265" s="226">
        <f>IF(F265="%",0.01*H265*J265,H265*J265)</f>
        <v>0</v>
      </c>
      <c r="M265" s="178"/>
      <c r="O265" s="204"/>
      <c r="P265" s="39"/>
    </row>
    <row r="266" spans="1:16" ht="14.5" x14ac:dyDescent="0.3">
      <c r="A266" s="39"/>
      <c r="B266" s="177" t="s">
        <v>102</v>
      </c>
      <c r="C266" s="236" t="s">
        <v>255</v>
      </c>
      <c r="D266" s="199"/>
      <c r="E266" s="178"/>
      <c r="F266" s="203" t="s">
        <v>1</v>
      </c>
      <c r="G266" s="178"/>
      <c r="H266" s="235">
        <v>0</v>
      </c>
      <c r="I266" s="178"/>
      <c r="J266" s="235">
        <v>0</v>
      </c>
      <c r="K266" s="178"/>
      <c r="L266" s="226">
        <f>IF(F266="%",0.01*H266*J266,H266*J266)</f>
        <v>0</v>
      </c>
      <c r="M266" s="178"/>
      <c r="O266" s="204"/>
      <c r="P266" s="39"/>
    </row>
    <row r="267" spans="1:16" s="40" customFormat="1" x14ac:dyDescent="0.3">
      <c r="B267" s="193"/>
      <c r="C267" s="540"/>
      <c r="D267" s="193"/>
      <c r="E267" s="193"/>
      <c r="F267" s="193"/>
      <c r="G267" s="193"/>
      <c r="H267" s="197"/>
      <c r="I267" s="193"/>
      <c r="J267" s="198"/>
      <c r="K267" s="193"/>
      <c r="L267" s="197"/>
      <c r="M267" s="193"/>
      <c r="O267" s="193"/>
    </row>
    <row r="268" spans="1:16" s="47" customFormat="1" ht="15" customHeight="1" thickBot="1" x14ac:dyDescent="0.3">
      <c r="B268" s="166" t="s">
        <v>143</v>
      </c>
      <c r="C268" s="167" t="s">
        <v>315</v>
      </c>
      <c r="D268" s="168"/>
      <c r="E268" s="168"/>
      <c r="F268" s="169"/>
      <c r="G268" s="168"/>
      <c r="H268" s="170"/>
      <c r="I268" s="168"/>
      <c r="J268" s="171"/>
      <c r="K268" s="168"/>
      <c r="L268" s="170"/>
      <c r="M268" s="168"/>
      <c r="O268" s="168"/>
    </row>
    <row r="269" spans="1:16" ht="15" thickTop="1" x14ac:dyDescent="0.3">
      <c r="A269" s="39"/>
      <c r="B269" s="64" t="s">
        <v>68</v>
      </c>
      <c r="C269" s="216" t="s">
        <v>21</v>
      </c>
      <c r="D269" s="217"/>
      <c r="E269" s="172"/>
      <c r="F269" s="218"/>
      <c r="G269" s="172"/>
      <c r="H269" s="219"/>
      <c r="I269" s="172"/>
      <c r="J269" s="220"/>
      <c r="K269" s="172"/>
      <c r="L269" s="219"/>
      <c r="M269" s="172"/>
      <c r="O269" s="172"/>
      <c r="P269" s="39"/>
    </row>
    <row r="270" spans="1:16" s="4" customFormat="1" ht="17.149999999999999" customHeight="1" x14ac:dyDescent="0.3">
      <c r="B270" s="177" t="s">
        <v>45</v>
      </c>
      <c r="C270" s="186" t="s">
        <v>191</v>
      </c>
      <c r="D270" s="199"/>
      <c r="E270" s="178"/>
      <c r="F270" s="222" t="s">
        <v>82</v>
      </c>
      <c r="G270" s="178"/>
      <c r="H270" s="234">
        <v>0</v>
      </c>
      <c r="I270" s="187"/>
      <c r="J270" s="234">
        <v>0</v>
      </c>
      <c r="K270" s="178"/>
      <c r="L270" s="180">
        <f>H270*J270</f>
        <v>0</v>
      </c>
      <c r="M270" s="178"/>
      <c r="O270" s="201"/>
    </row>
    <row r="271" spans="1:16" s="4" customFormat="1" ht="17.149999999999999" customHeight="1" x14ac:dyDescent="0.3">
      <c r="B271" s="177" t="s">
        <v>74</v>
      </c>
      <c r="C271" s="60" t="s">
        <v>192</v>
      </c>
      <c r="D271" s="204"/>
      <c r="E271" s="178"/>
      <c r="F271" s="225" t="s">
        <v>89</v>
      </c>
      <c r="G271" s="178"/>
      <c r="H271" s="235">
        <v>0</v>
      </c>
      <c r="I271" s="178"/>
      <c r="J271" s="235">
        <v>0</v>
      </c>
      <c r="K271" s="178"/>
      <c r="L271" s="180">
        <f>H271*J271</f>
        <v>0</v>
      </c>
      <c r="M271" s="178"/>
      <c r="O271" s="204"/>
    </row>
    <row r="272" spans="1:16" ht="14.5" x14ac:dyDescent="0.3">
      <c r="A272" s="39"/>
      <c r="B272" s="177" t="s">
        <v>75</v>
      </c>
      <c r="C272" s="236" t="s">
        <v>255</v>
      </c>
      <c r="D272" s="199"/>
      <c r="E272" s="178"/>
      <c r="F272" s="203" t="s">
        <v>1</v>
      </c>
      <c r="G272" s="178"/>
      <c r="H272" s="235">
        <v>0</v>
      </c>
      <c r="I272" s="178"/>
      <c r="J272" s="235">
        <v>0</v>
      </c>
      <c r="K272" s="178"/>
      <c r="L272" s="226">
        <f>IF(F272="%",0.01*H272*J272,H272*J272)</f>
        <v>0</v>
      </c>
      <c r="M272" s="178"/>
      <c r="O272" s="204"/>
      <c r="P272" s="39"/>
    </row>
    <row r="273" spans="1:16" ht="14.5" x14ac:dyDescent="0.3">
      <c r="A273" s="39"/>
      <c r="B273" s="177" t="s">
        <v>102</v>
      </c>
      <c r="C273" s="236" t="s">
        <v>255</v>
      </c>
      <c r="D273" s="199"/>
      <c r="E273" s="178"/>
      <c r="F273" s="203" t="s">
        <v>1</v>
      </c>
      <c r="G273" s="178"/>
      <c r="H273" s="235">
        <v>0</v>
      </c>
      <c r="I273" s="178"/>
      <c r="J273" s="235">
        <v>0</v>
      </c>
      <c r="K273" s="178"/>
      <c r="L273" s="226">
        <f>IF(F273="%",0.01*H273*J273,H273*J273)</f>
        <v>0</v>
      </c>
      <c r="M273" s="178"/>
      <c r="O273" s="204"/>
      <c r="P273" s="39"/>
    </row>
    <row r="274" spans="1:16" ht="14.5" x14ac:dyDescent="0.3">
      <c r="A274" s="39"/>
      <c r="B274" s="177" t="s">
        <v>116</v>
      </c>
      <c r="C274" s="236" t="s">
        <v>255</v>
      </c>
      <c r="D274" s="199"/>
      <c r="E274" s="178"/>
      <c r="F274" s="203" t="s">
        <v>1</v>
      </c>
      <c r="G274" s="178"/>
      <c r="H274" s="235">
        <v>0</v>
      </c>
      <c r="I274" s="178"/>
      <c r="J274" s="235">
        <v>0</v>
      </c>
      <c r="K274" s="178"/>
      <c r="L274" s="226">
        <f>IF(F274="%",0.01*H274*J274,H274*J274)</f>
        <v>0</v>
      </c>
      <c r="M274" s="178"/>
      <c r="O274" s="204"/>
      <c r="P274" s="39"/>
    </row>
    <row r="275" spans="1:16" s="40" customFormat="1" x14ac:dyDescent="0.3">
      <c r="B275" s="193"/>
      <c r="C275" s="540"/>
      <c r="D275" s="193"/>
      <c r="E275" s="193"/>
      <c r="F275" s="193"/>
      <c r="G275" s="193"/>
      <c r="H275" s="197"/>
      <c r="I275" s="193"/>
      <c r="J275" s="198"/>
      <c r="K275" s="193"/>
      <c r="L275" s="197"/>
      <c r="M275" s="193"/>
      <c r="O275" s="193"/>
    </row>
    <row r="276" spans="1:16" s="4" customFormat="1" ht="17.149999999999999" customHeight="1" x14ac:dyDescent="0.25">
      <c r="B276" s="58" t="s">
        <v>71</v>
      </c>
      <c r="C276" s="59" t="s">
        <v>144</v>
      </c>
      <c r="D276" s="181"/>
      <c r="E276" s="181"/>
      <c r="F276" s="182"/>
      <c r="G276" s="181"/>
      <c r="H276" s="183"/>
      <c r="I276" s="181"/>
      <c r="J276" s="184"/>
      <c r="K276" s="181"/>
      <c r="L276" s="183"/>
      <c r="M276" s="181"/>
      <c r="O276" s="181"/>
    </row>
    <row r="277" spans="1:16" ht="14.5" x14ac:dyDescent="0.3">
      <c r="A277" s="39"/>
      <c r="B277" s="185" t="s">
        <v>45</v>
      </c>
      <c r="C277" s="221" t="s">
        <v>499</v>
      </c>
      <c r="D277" s="205" t="s">
        <v>498</v>
      </c>
      <c r="E277" s="187"/>
      <c r="F277" s="222" t="s">
        <v>146</v>
      </c>
      <c r="G277" s="187"/>
      <c r="H277" s="235">
        <v>0</v>
      </c>
      <c r="I277" s="178"/>
      <c r="J277" s="235">
        <v>0</v>
      </c>
      <c r="K277" s="178"/>
      <c r="L277" s="180">
        <f>H277*J277</f>
        <v>0</v>
      </c>
      <c r="M277" s="187"/>
      <c r="O277" s="201"/>
      <c r="P277" s="39"/>
    </row>
    <row r="278" spans="1:16" s="4" customFormat="1" ht="17.149999999999999" customHeight="1" x14ac:dyDescent="0.3">
      <c r="B278" s="177" t="s">
        <v>74</v>
      </c>
      <c r="C278" s="60" t="s">
        <v>500</v>
      </c>
      <c r="D278" s="199" t="s">
        <v>498</v>
      </c>
      <c r="E278" s="178"/>
      <c r="F278" s="225" t="s">
        <v>146</v>
      </c>
      <c r="G278" s="178"/>
      <c r="H278" s="235">
        <v>0</v>
      </c>
      <c r="I278" s="178"/>
      <c r="J278" s="235">
        <v>0</v>
      </c>
      <c r="K278" s="178"/>
      <c r="L278" s="180">
        <f>H278*J278</f>
        <v>0</v>
      </c>
      <c r="M278" s="178"/>
      <c r="O278" s="204"/>
    </row>
    <row r="279" spans="1:16" s="4" customFormat="1" ht="17.149999999999999" customHeight="1" x14ac:dyDescent="0.3">
      <c r="B279" s="177" t="s">
        <v>75</v>
      </c>
      <c r="C279" s="60" t="s">
        <v>501</v>
      </c>
      <c r="D279" s="199" t="s">
        <v>498</v>
      </c>
      <c r="E279" s="178"/>
      <c r="F279" s="225" t="s">
        <v>146</v>
      </c>
      <c r="G279" s="178"/>
      <c r="H279" s="235">
        <v>0</v>
      </c>
      <c r="I279" s="178"/>
      <c r="J279" s="235">
        <v>0</v>
      </c>
      <c r="K279" s="178"/>
      <c r="L279" s="180">
        <f>H279*J279</f>
        <v>0</v>
      </c>
      <c r="M279" s="178"/>
      <c r="O279" s="204"/>
    </row>
    <row r="280" spans="1:16" ht="14.5" x14ac:dyDescent="0.3">
      <c r="A280" s="39"/>
      <c r="B280" s="177" t="s">
        <v>102</v>
      </c>
      <c r="C280" s="236" t="s">
        <v>255</v>
      </c>
      <c r="D280" s="199"/>
      <c r="E280" s="178"/>
      <c r="F280" s="203" t="s">
        <v>1</v>
      </c>
      <c r="G280" s="178"/>
      <c r="H280" s="235">
        <v>0</v>
      </c>
      <c r="I280" s="178"/>
      <c r="J280" s="235">
        <v>0</v>
      </c>
      <c r="K280" s="178"/>
      <c r="L280" s="226">
        <f>IF(F280="%",0.01*H280*J280,H280*J280)</f>
        <v>0</v>
      </c>
      <c r="M280" s="178"/>
      <c r="O280" s="204"/>
      <c r="P280" s="39"/>
    </row>
    <row r="281" spans="1:16" ht="14.5" x14ac:dyDescent="0.3">
      <c r="A281" s="39"/>
      <c r="B281" s="177" t="s">
        <v>116</v>
      </c>
      <c r="C281" s="236" t="s">
        <v>255</v>
      </c>
      <c r="D281" s="199"/>
      <c r="E281" s="178"/>
      <c r="F281" s="203" t="s">
        <v>1</v>
      </c>
      <c r="G281" s="178"/>
      <c r="H281" s="235">
        <v>0</v>
      </c>
      <c r="I281" s="178"/>
      <c r="J281" s="235">
        <v>0</v>
      </c>
      <c r="K281" s="178"/>
      <c r="L281" s="226">
        <f>IF(F281="%",0.01*H281*J281,H281*J281)</f>
        <v>0</v>
      </c>
      <c r="M281" s="178"/>
      <c r="O281" s="204"/>
      <c r="P281" s="39"/>
    </row>
    <row r="282" spans="1:16" ht="14.5" x14ac:dyDescent="0.3">
      <c r="A282" s="39"/>
      <c r="B282" s="177" t="s">
        <v>117</v>
      </c>
      <c r="C282" s="236" t="s">
        <v>255</v>
      </c>
      <c r="D282" s="199"/>
      <c r="E282" s="178"/>
      <c r="F282" s="203" t="s">
        <v>1</v>
      </c>
      <c r="G282" s="178"/>
      <c r="H282" s="235">
        <v>0</v>
      </c>
      <c r="I282" s="178"/>
      <c r="J282" s="235">
        <v>0</v>
      </c>
      <c r="K282" s="178"/>
      <c r="L282" s="226">
        <f>IF(F282="%",0.01*H282*J282,H282*J282)</f>
        <v>0</v>
      </c>
      <c r="M282" s="178"/>
      <c r="O282" s="204"/>
      <c r="P282" s="39"/>
    </row>
    <row r="283" spans="1:16" s="40" customFormat="1" x14ac:dyDescent="0.3">
      <c r="B283" s="193"/>
      <c r="C283" s="540"/>
      <c r="D283" s="193"/>
      <c r="E283" s="193"/>
      <c r="F283" s="193"/>
      <c r="G283" s="193"/>
      <c r="H283" s="197"/>
      <c r="I283" s="193"/>
      <c r="J283" s="198"/>
      <c r="K283" s="193"/>
      <c r="L283" s="197"/>
      <c r="M283" s="193"/>
      <c r="O283" s="193"/>
    </row>
    <row r="284" spans="1:16" s="4" customFormat="1" ht="17.149999999999999" customHeight="1" x14ac:dyDescent="0.25">
      <c r="B284" s="58" t="s">
        <v>78</v>
      </c>
      <c r="C284" s="59" t="s">
        <v>150</v>
      </c>
      <c r="D284" s="181"/>
      <c r="E284" s="181"/>
      <c r="F284" s="182"/>
      <c r="G284" s="181"/>
      <c r="H284" s="183"/>
      <c r="I284" s="181"/>
      <c r="J284" s="184"/>
      <c r="K284" s="181"/>
      <c r="L284" s="183"/>
      <c r="M284" s="181"/>
      <c r="O284" s="181"/>
    </row>
    <row r="285" spans="1:16" ht="14.5" x14ac:dyDescent="0.3">
      <c r="A285" s="39"/>
      <c r="B285" s="185" t="s">
        <v>45</v>
      </c>
      <c r="C285" s="236" t="s">
        <v>255</v>
      </c>
      <c r="D285" s="205"/>
      <c r="E285" s="187"/>
      <c r="F285" s="203" t="s">
        <v>1</v>
      </c>
      <c r="G285" s="187"/>
      <c r="H285" s="234">
        <v>0</v>
      </c>
      <c r="I285" s="187"/>
      <c r="J285" s="234">
        <v>0</v>
      </c>
      <c r="K285" s="187"/>
      <c r="L285" s="223">
        <f t="shared" ref="L285:L288" si="24">IF(F285="%",0.01*H285*J285,H285*J285)</f>
        <v>0</v>
      </c>
      <c r="M285" s="187"/>
      <c r="O285" s="201"/>
      <c r="P285" s="39"/>
    </row>
    <row r="286" spans="1:16" ht="14.5" x14ac:dyDescent="0.3">
      <c r="A286" s="39"/>
      <c r="B286" s="177" t="s">
        <v>74</v>
      </c>
      <c r="C286" s="236" t="s">
        <v>255</v>
      </c>
      <c r="D286" s="199"/>
      <c r="E286" s="178"/>
      <c r="F286" s="203" t="s">
        <v>1</v>
      </c>
      <c r="G286" s="178"/>
      <c r="H286" s="235">
        <v>0</v>
      </c>
      <c r="I286" s="178"/>
      <c r="J286" s="235">
        <v>0</v>
      </c>
      <c r="K286" s="178"/>
      <c r="L286" s="226">
        <f t="shared" si="24"/>
        <v>0</v>
      </c>
      <c r="M286" s="178"/>
      <c r="O286" s="204"/>
      <c r="P286" s="39"/>
    </row>
    <row r="287" spans="1:16" s="4" customFormat="1" ht="17.149999999999999" customHeight="1" x14ac:dyDescent="0.3">
      <c r="B287" s="177" t="s">
        <v>75</v>
      </c>
      <c r="C287" s="236" t="s">
        <v>255</v>
      </c>
      <c r="D287" s="199"/>
      <c r="E287" s="178"/>
      <c r="F287" s="203" t="s">
        <v>1</v>
      </c>
      <c r="G287" s="178"/>
      <c r="H287" s="235">
        <v>0</v>
      </c>
      <c r="I287" s="178"/>
      <c r="J287" s="235">
        <v>0</v>
      </c>
      <c r="K287" s="178"/>
      <c r="L287" s="180">
        <f t="shared" si="24"/>
        <v>0</v>
      </c>
      <c r="M287" s="178"/>
      <c r="O287" s="204"/>
    </row>
    <row r="288" spans="1:16" ht="14.5" x14ac:dyDescent="0.3">
      <c r="A288" s="39"/>
      <c r="B288" s="177" t="s">
        <v>102</v>
      </c>
      <c r="C288" s="236" t="s">
        <v>255</v>
      </c>
      <c r="D288" s="199"/>
      <c r="E288" s="178"/>
      <c r="F288" s="203" t="s">
        <v>1</v>
      </c>
      <c r="G288" s="178"/>
      <c r="H288" s="235">
        <v>0</v>
      </c>
      <c r="I288" s="178"/>
      <c r="J288" s="235">
        <v>0</v>
      </c>
      <c r="K288" s="178"/>
      <c r="L288" s="226">
        <f t="shared" si="24"/>
        <v>0</v>
      </c>
      <c r="M288" s="178"/>
      <c r="O288" s="204"/>
      <c r="P288" s="39"/>
    </row>
    <row r="289" spans="1:16" s="40" customFormat="1" x14ac:dyDescent="0.3">
      <c r="B289" s="193"/>
      <c r="C289" s="540"/>
      <c r="D289" s="193"/>
      <c r="E289" s="193"/>
      <c r="F289" s="193"/>
      <c r="G289" s="193"/>
      <c r="H289" s="197"/>
      <c r="I289" s="193"/>
      <c r="J289" s="198"/>
      <c r="K289" s="193"/>
      <c r="L289" s="197"/>
      <c r="M289" s="193"/>
      <c r="O289" s="193"/>
    </row>
    <row r="290" spans="1:16" s="4" customFormat="1" ht="17.149999999999999" customHeight="1" x14ac:dyDescent="0.25">
      <c r="B290" s="58" t="s">
        <v>113</v>
      </c>
      <c r="C290" s="59" t="s">
        <v>677</v>
      </c>
      <c r="D290" s="181"/>
      <c r="E290" s="181"/>
      <c r="F290" s="182"/>
      <c r="G290" s="181"/>
      <c r="H290" s="183"/>
      <c r="I290" s="181"/>
      <c r="J290" s="184"/>
      <c r="K290" s="181"/>
      <c r="L290" s="183"/>
      <c r="M290" s="181"/>
      <c r="O290" s="181"/>
    </row>
    <row r="291" spans="1:16" ht="14.5" x14ac:dyDescent="0.3">
      <c r="A291" s="39"/>
      <c r="B291" s="185" t="s">
        <v>45</v>
      </c>
      <c r="C291" s="221" t="s">
        <v>151</v>
      </c>
      <c r="D291" s="205" t="s">
        <v>145</v>
      </c>
      <c r="E291" s="187"/>
      <c r="F291" s="222" t="s">
        <v>89</v>
      </c>
      <c r="G291" s="187"/>
      <c r="H291" s="234">
        <v>0</v>
      </c>
      <c r="I291" s="187"/>
      <c r="J291" s="234">
        <v>0</v>
      </c>
      <c r="K291" s="187"/>
      <c r="L291" s="223">
        <f>H291*J291</f>
        <v>0</v>
      </c>
      <c r="M291" s="187"/>
      <c r="O291" s="201"/>
      <c r="P291" s="39"/>
    </row>
    <row r="292" spans="1:16" ht="14.5" x14ac:dyDescent="0.3">
      <c r="A292" s="39"/>
      <c r="B292" s="177" t="s">
        <v>74</v>
      </c>
      <c r="C292" s="236" t="s">
        <v>255</v>
      </c>
      <c r="D292" s="199"/>
      <c r="E292" s="178"/>
      <c r="F292" s="203" t="s">
        <v>1</v>
      </c>
      <c r="G292" s="178"/>
      <c r="H292" s="235">
        <v>0</v>
      </c>
      <c r="I292" s="178"/>
      <c r="J292" s="235">
        <v>0</v>
      </c>
      <c r="K292" s="178"/>
      <c r="L292" s="226">
        <f>IF(F292="%",0.01*H292*J292,H292*J292)</f>
        <v>0</v>
      </c>
      <c r="M292" s="178"/>
      <c r="O292" s="204"/>
      <c r="P292" s="39"/>
    </row>
    <row r="293" spans="1:16" s="4" customFormat="1" ht="17.149999999999999" customHeight="1" x14ac:dyDescent="0.3">
      <c r="B293" s="177" t="s">
        <v>75</v>
      </c>
      <c r="C293" s="236" t="s">
        <v>255</v>
      </c>
      <c r="D293" s="199"/>
      <c r="E293" s="178"/>
      <c r="F293" s="203" t="s">
        <v>1</v>
      </c>
      <c r="G293" s="178"/>
      <c r="H293" s="235">
        <v>0</v>
      </c>
      <c r="I293" s="178"/>
      <c r="J293" s="235">
        <v>0</v>
      </c>
      <c r="K293" s="178"/>
      <c r="L293" s="226">
        <f>IF(F293="%",0.01*H293*J293,H293*J293)</f>
        <v>0</v>
      </c>
      <c r="M293" s="178"/>
      <c r="O293" s="204"/>
    </row>
    <row r="294" spans="1:16" ht="14.5" x14ac:dyDescent="0.3">
      <c r="A294" s="39"/>
      <c r="B294" s="177" t="s">
        <v>102</v>
      </c>
      <c r="C294" s="236" t="s">
        <v>255</v>
      </c>
      <c r="D294" s="199"/>
      <c r="E294" s="178"/>
      <c r="F294" s="203" t="s">
        <v>1</v>
      </c>
      <c r="G294" s="178"/>
      <c r="H294" s="235">
        <v>0</v>
      </c>
      <c r="I294" s="178"/>
      <c r="J294" s="235">
        <v>0</v>
      </c>
      <c r="K294" s="178"/>
      <c r="L294" s="226">
        <f>IF(F294="%",0.01*H294*J294,H294*J294)</f>
        <v>0</v>
      </c>
      <c r="M294" s="178"/>
      <c r="O294" s="204"/>
      <c r="P294" s="39"/>
    </row>
    <row r="295" spans="1:16" s="40" customFormat="1" x14ac:dyDescent="0.3">
      <c r="B295" s="193"/>
      <c r="C295" s="540"/>
      <c r="D295" s="193"/>
      <c r="E295" s="193"/>
      <c r="F295" s="193"/>
      <c r="G295" s="193"/>
      <c r="H295" s="197"/>
      <c r="I295" s="193"/>
      <c r="J295" s="198"/>
      <c r="K295" s="193"/>
      <c r="L295" s="197"/>
      <c r="M295" s="193"/>
      <c r="O295" s="193"/>
    </row>
    <row r="296" spans="1:16" s="4" customFormat="1" ht="17.149999999999999" customHeight="1" x14ac:dyDescent="0.25">
      <c r="B296" s="58" t="s">
        <v>115</v>
      </c>
      <c r="C296" s="59" t="s">
        <v>193</v>
      </c>
      <c r="D296" s="181"/>
      <c r="E296" s="181"/>
      <c r="F296" s="182"/>
      <c r="G296" s="181"/>
      <c r="H296" s="183"/>
      <c r="I296" s="181"/>
      <c r="J296" s="184"/>
      <c r="K296" s="181"/>
      <c r="L296" s="183"/>
      <c r="M296" s="181"/>
      <c r="O296" s="181"/>
    </row>
    <row r="297" spans="1:16" ht="14.5" x14ac:dyDescent="0.3">
      <c r="A297" s="39"/>
      <c r="B297" s="185" t="s">
        <v>45</v>
      </c>
      <c r="C297" s="236" t="s">
        <v>255</v>
      </c>
      <c r="D297" s="205"/>
      <c r="E297" s="187"/>
      <c r="F297" s="203" t="s">
        <v>1</v>
      </c>
      <c r="G297" s="187"/>
      <c r="H297" s="234">
        <v>0</v>
      </c>
      <c r="I297" s="187"/>
      <c r="J297" s="234">
        <v>0</v>
      </c>
      <c r="K297" s="187"/>
      <c r="L297" s="223">
        <f>IF(F297="%",0.01*H297*J297,H297*J297)</f>
        <v>0</v>
      </c>
      <c r="M297" s="187"/>
      <c r="O297" s="201"/>
      <c r="P297" s="39"/>
    </row>
    <row r="298" spans="1:16" s="4" customFormat="1" ht="17.149999999999999" customHeight="1" x14ac:dyDescent="0.3">
      <c r="B298" s="177" t="s">
        <v>74</v>
      </c>
      <c r="C298" s="236" t="s">
        <v>255</v>
      </c>
      <c r="D298" s="199"/>
      <c r="E298" s="178"/>
      <c r="F298" s="203" t="s">
        <v>1</v>
      </c>
      <c r="G298" s="178"/>
      <c r="H298" s="235">
        <v>0</v>
      </c>
      <c r="I298" s="178"/>
      <c r="J298" s="235">
        <v>0</v>
      </c>
      <c r="K298" s="178"/>
      <c r="L298" s="180">
        <f>IF(F298="%",0.01*H298*J298,H298*J298)</f>
        <v>0</v>
      </c>
      <c r="M298" s="178"/>
      <c r="O298" s="204"/>
    </row>
    <row r="299" spans="1:16" s="4" customFormat="1" ht="17.149999999999999" customHeight="1" x14ac:dyDescent="0.3">
      <c r="B299" s="177" t="s">
        <v>75</v>
      </c>
      <c r="C299" s="236" t="s">
        <v>255</v>
      </c>
      <c r="D299" s="199"/>
      <c r="E299" s="178"/>
      <c r="F299" s="203" t="s">
        <v>1</v>
      </c>
      <c r="G299" s="178"/>
      <c r="H299" s="235">
        <v>0</v>
      </c>
      <c r="I299" s="178"/>
      <c r="J299" s="235">
        <v>0</v>
      </c>
      <c r="K299" s="178"/>
      <c r="L299" s="180">
        <f>IF(F299="%",0.01*H299*J299,H299*J299)</f>
        <v>0</v>
      </c>
      <c r="M299" s="178"/>
      <c r="O299" s="204"/>
    </row>
    <row r="300" spans="1:16" s="4" customFormat="1" ht="17.149999999999999" customHeight="1" x14ac:dyDescent="0.3">
      <c r="B300" s="177" t="s">
        <v>102</v>
      </c>
      <c r="C300" s="236" t="s">
        <v>255</v>
      </c>
      <c r="D300" s="199"/>
      <c r="E300" s="178"/>
      <c r="F300" s="203" t="s">
        <v>1</v>
      </c>
      <c r="G300" s="178"/>
      <c r="H300" s="235">
        <v>0</v>
      </c>
      <c r="I300" s="178"/>
      <c r="J300" s="235">
        <v>0</v>
      </c>
      <c r="K300" s="178"/>
      <c r="L300" s="180">
        <f>IF(F300="%",0.01*H300*J300,H300*J300)</f>
        <v>0</v>
      </c>
      <c r="M300" s="178"/>
      <c r="O300" s="204"/>
    </row>
    <row r="301" spans="1:16" s="4" customFormat="1" ht="17.149999999999999" customHeight="1" x14ac:dyDescent="0.3">
      <c r="B301" s="177" t="s">
        <v>116</v>
      </c>
      <c r="C301" s="236" t="s">
        <v>255</v>
      </c>
      <c r="D301" s="199"/>
      <c r="E301" s="178"/>
      <c r="F301" s="203" t="s">
        <v>1</v>
      </c>
      <c r="G301" s="178"/>
      <c r="H301" s="235">
        <v>0</v>
      </c>
      <c r="I301" s="178"/>
      <c r="J301" s="235">
        <v>0</v>
      </c>
      <c r="K301" s="178"/>
      <c r="L301" s="180">
        <f>IF(F301="%",0.01*H301*J301,H301*J301)</f>
        <v>0</v>
      </c>
      <c r="M301" s="178"/>
      <c r="O301" s="204"/>
    </row>
    <row r="302" spans="1:16" s="40" customFormat="1" x14ac:dyDescent="0.3">
      <c r="B302" s="193"/>
      <c r="C302" s="540"/>
      <c r="D302" s="193"/>
      <c r="E302" s="193"/>
      <c r="F302" s="193"/>
      <c r="G302" s="193"/>
      <c r="H302" s="197"/>
      <c r="I302" s="193"/>
      <c r="J302" s="198"/>
      <c r="K302" s="193"/>
      <c r="L302" s="197"/>
      <c r="M302" s="193"/>
      <c r="O302" s="193"/>
    </row>
    <row r="303" spans="1:16" s="47" customFormat="1" ht="15" customHeight="1" thickBot="1" x14ac:dyDescent="0.3">
      <c r="B303" s="166" t="s">
        <v>153</v>
      </c>
      <c r="C303" s="167" t="s">
        <v>316</v>
      </c>
      <c r="D303" s="168"/>
      <c r="E303" s="168"/>
      <c r="F303" s="169"/>
      <c r="G303" s="168"/>
      <c r="H303" s="170"/>
      <c r="I303" s="168"/>
      <c r="J303" s="171"/>
      <c r="K303" s="168"/>
      <c r="L303" s="170"/>
      <c r="M303" s="168"/>
      <c r="O303" s="168"/>
    </row>
    <row r="304" spans="1:16" ht="15" thickTop="1" x14ac:dyDescent="0.3">
      <c r="A304" s="39"/>
      <c r="B304" s="64" t="s">
        <v>68</v>
      </c>
      <c r="C304" s="216" t="s">
        <v>215</v>
      </c>
      <c r="D304" s="217"/>
      <c r="E304" s="172"/>
      <c r="F304" s="218"/>
      <c r="G304" s="172"/>
      <c r="H304" s="219"/>
      <c r="I304" s="172"/>
      <c r="J304" s="220"/>
      <c r="K304" s="172"/>
      <c r="L304" s="219"/>
      <c r="M304" s="172"/>
      <c r="O304" s="172"/>
      <c r="P304" s="39"/>
    </row>
    <row r="305" spans="1:16" s="4" customFormat="1" ht="17.149999999999999" customHeight="1" x14ac:dyDescent="0.3">
      <c r="B305" s="177" t="s">
        <v>45</v>
      </c>
      <c r="C305" s="186" t="s">
        <v>744</v>
      </c>
      <c r="D305" s="199"/>
      <c r="E305" s="178"/>
      <c r="F305" s="222" t="s">
        <v>79</v>
      </c>
      <c r="G305" s="178"/>
      <c r="H305" s="234">
        <v>0</v>
      </c>
      <c r="I305" s="187"/>
      <c r="J305" s="234">
        <v>0</v>
      </c>
      <c r="K305" s="178"/>
      <c r="L305" s="180">
        <f>H305*J305</f>
        <v>0</v>
      </c>
      <c r="M305" s="178"/>
      <c r="O305" s="201"/>
    </row>
    <row r="306" spans="1:16" s="4" customFormat="1" ht="17.149999999999999" customHeight="1" x14ac:dyDescent="0.3">
      <c r="B306" s="177" t="s">
        <v>74</v>
      </c>
      <c r="C306" s="236" t="s">
        <v>255</v>
      </c>
      <c r="D306" s="199"/>
      <c r="E306" s="178"/>
      <c r="F306" s="203" t="s">
        <v>1</v>
      </c>
      <c r="G306" s="178"/>
      <c r="H306" s="235">
        <v>0</v>
      </c>
      <c r="I306" s="178"/>
      <c r="J306" s="235">
        <v>0</v>
      </c>
      <c r="K306" s="178"/>
      <c r="L306" s="180">
        <f>H306*J306</f>
        <v>0</v>
      </c>
      <c r="M306" s="178"/>
      <c r="O306" s="204"/>
    </row>
    <row r="307" spans="1:16" ht="14.5" x14ac:dyDescent="0.3">
      <c r="A307" s="39"/>
      <c r="B307" s="177" t="s">
        <v>75</v>
      </c>
      <c r="C307" s="236" t="s">
        <v>255</v>
      </c>
      <c r="D307" s="199"/>
      <c r="E307" s="178"/>
      <c r="F307" s="203" t="s">
        <v>1</v>
      </c>
      <c r="G307" s="178"/>
      <c r="H307" s="235">
        <v>0</v>
      </c>
      <c r="I307" s="178"/>
      <c r="J307" s="235">
        <v>0</v>
      </c>
      <c r="K307" s="178"/>
      <c r="L307" s="226">
        <f>IF(F307="%",0.01*H307*J307,H307*J307)</f>
        <v>0</v>
      </c>
      <c r="M307" s="178"/>
      <c r="O307" s="201"/>
      <c r="P307" s="39"/>
    </row>
    <row r="308" spans="1:16" s="40" customFormat="1" x14ac:dyDescent="0.3">
      <c r="B308" s="193"/>
      <c r="C308" s="193"/>
      <c r="D308" s="193"/>
      <c r="E308" s="193"/>
      <c r="F308" s="193"/>
      <c r="G308" s="193"/>
      <c r="H308" s="197"/>
      <c r="I308" s="193"/>
      <c r="J308" s="198"/>
      <c r="K308" s="193"/>
      <c r="L308" s="197"/>
      <c r="M308" s="193"/>
      <c r="O308" s="193"/>
    </row>
    <row r="309" spans="1:16" s="4" customFormat="1" ht="17.149999999999999" customHeight="1" x14ac:dyDescent="0.25">
      <c r="B309" s="58" t="s">
        <v>71</v>
      </c>
      <c r="C309" s="59" t="s">
        <v>62</v>
      </c>
      <c r="D309" s="181"/>
      <c r="E309" s="181"/>
      <c r="F309" s="182"/>
      <c r="G309" s="181"/>
      <c r="H309" s="183"/>
      <c r="I309" s="181"/>
      <c r="J309" s="184"/>
      <c r="K309" s="181"/>
      <c r="L309" s="183"/>
      <c r="M309" s="181"/>
      <c r="O309" s="181"/>
    </row>
    <row r="310" spans="1:16" ht="14.5" x14ac:dyDescent="0.3">
      <c r="A310" s="39"/>
      <c r="B310" s="185" t="s">
        <v>45</v>
      </c>
      <c r="C310" s="221" t="s">
        <v>154</v>
      </c>
      <c r="D310" s="205"/>
      <c r="E310" s="187"/>
      <c r="F310" s="222" t="s">
        <v>82</v>
      </c>
      <c r="G310" s="187"/>
      <c r="H310" s="234">
        <v>0</v>
      </c>
      <c r="I310" s="187"/>
      <c r="J310" s="234">
        <v>0</v>
      </c>
      <c r="K310" s="187"/>
      <c r="L310" s="223">
        <f>H310*J310</f>
        <v>0</v>
      </c>
      <c r="M310" s="187"/>
      <c r="O310" s="201"/>
      <c r="P310" s="39"/>
    </row>
    <row r="311" spans="1:16" ht="14.5" x14ac:dyDescent="0.3">
      <c r="A311" s="39"/>
      <c r="B311" s="177" t="s">
        <v>74</v>
      </c>
      <c r="C311" s="224" t="s">
        <v>155</v>
      </c>
      <c r="D311" s="199"/>
      <c r="E311" s="178"/>
      <c r="F311" s="225" t="s">
        <v>85</v>
      </c>
      <c r="G311" s="178"/>
      <c r="H311" s="235">
        <v>0</v>
      </c>
      <c r="I311" s="178"/>
      <c r="J311" s="235">
        <v>0</v>
      </c>
      <c r="K311" s="178"/>
      <c r="L311" s="226">
        <f>H311*J311</f>
        <v>0</v>
      </c>
      <c r="M311" s="178"/>
      <c r="O311" s="204"/>
      <c r="P311" s="39"/>
    </row>
    <row r="312" spans="1:16" ht="14.5" x14ac:dyDescent="0.3">
      <c r="A312" s="39"/>
      <c r="B312" s="177" t="s">
        <v>75</v>
      </c>
      <c r="C312" s="236" t="s">
        <v>255</v>
      </c>
      <c r="D312" s="199"/>
      <c r="E312" s="178"/>
      <c r="F312" s="203" t="s">
        <v>1</v>
      </c>
      <c r="G312" s="178"/>
      <c r="H312" s="235">
        <v>0</v>
      </c>
      <c r="I312" s="178"/>
      <c r="J312" s="235">
        <v>0</v>
      </c>
      <c r="K312" s="178"/>
      <c r="L312" s="226">
        <f>IF(F312="%",0.01*H312*J312,H312*J312)</f>
        <v>0</v>
      </c>
      <c r="M312" s="178"/>
      <c r="O312" s="201"/>
      <c r="P312" s="39"/>
    </row>
    <row r="313" spans="1:16" s="40" customFormat="1" x14ac:dyDescent="0.3">
      <c r="B313" s="193"/>
      <c r="C313" s="193"/>
      <c r="D313" s="193"/>
      <c r="E313" s="193"/>
      <c r="F313" s="193"/>
      <c r="G313" s="193"/>
      <c r="H313" s="197"/>
      <c r="I313" s="193"/>
      <c r="J313" s="198"/>
      <c r="K313" s="193"/>
      <c r="L313" s="197"/>
      <c r="M313" s="193"/>
      <c r="O313" s="193"/>
    </row>
    <row r="314" spans="1:16" s="40" customFormat="1" ht="14.5" x14ac:dyDescent="0.35">
      <c r="B314" s="193"/>
      <c r="C314" s="194" t="s">
        <v>95</v>
      </c>
      <c r="D314" s="193"/>
      <c r="E314" s="193"/>
      <c r="F314" s="193"/>
      <c r="G314" s="193"/>
      <c r="H314" s="193"/>
      <c r="I314" s="193"/>
      <c r="J314" s="193"/>
      <c r="K314" s="193"/>
      <c r="L314" s="51">
        <f>SUM(L71:L312)</f>
        <v>0</v>
      </c>
      <c r="M314" s="50" t="s">
        <v>317</v>
      </c>
      <c r="O314" s="193"/>
    </row>
    <row r="315" spans="1:16" s="40" customFormat="1" x14ac:dyDescent="0.3">
      <c r="B315" s="193"/>
      <c r="C315" s="193"/>
      <c r="D315" s="193"/>
      <c r="E315" s="193"/>
      <c r="F315" s="193"/>
      <c r="G315" s="193"/>
      <c r="H315" s="197"/>
      <c r="I315" s="193"/>
      <c r="J315" s="198"/>
      <c r="K315" s="193"/>
      <c r="L315" s="197"/>
      <c r="M315" s="193"/>
      <c r="O315" s="193"/>
    </row>
    <row r="316" spans="1:16" s="35" customFormat="1" ht="17.149999999999999" customHeight="1" x14ac:dyDescent="0.25">
      <c r="A316" s="53"/>
      <c r="B316" s="52" t="s">
        <v>156</v>
      </c>
      <c r="C316" s="53" t="s">
        <v>703</v>
      </c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</row>
    <row r="317" spans="1:16" s="40" customFormat="1" x14ac:dyDescent="0.3">
      <c r="B317" s="193"/>
      <c r="C317" s="193"/>
      <c r="D317" s="193"/>
      <c r="E317" s="193"/>
      <c r="F317" s="193"/>
      <c r="G317" s="193"/>
      <c r="H317" s="197"/>
      <c r="I317" s="193"/>
      <c r="J317" s="198"/>
      <c r="K317" s="193"/>
      <c r="L317" s="197"/>
      <c r="M317" s="193"/>
      <c r="O317" s="193"/>
    </row>
    <row r="318" spans="1:16" s="40" customFormat="1" ht="14.5" thickBot="1" x14ac:dyDescent="0.35">
      <c r="B318" s="166" t="s">
        <v>157</v>
      </c>
      <c r="C318" s="167" t="s">
        <v>318</v>
      </c>
      <c r="D318" s="168"/>
      <c r="E318" s="168"/>
      <c r="F318" s="169"/>
      <c r="G318" s="168"/>
      <c r="H318" s="170"/>
      <c r="I318" s="168"/>
      <c r="J318" s="171"/>
      <c r="K318" s="168"/>
      <c r="L318" s="170"/>
      <c r="M318" s="168"/>
      <c r="N318" s="47"/>
      <c r="O318" s="168"/>
    </row>
    <row r="319" spans="1:16" s="40" customFormat="1" ht="15" thickTop="1" x14ac:dyDescent="0.3">
      <c r="B319" s="64" t="s">
        <v>68</v>
      </c>
      <c r="C319" s="216" t="s">
        <v>69</v>
      </c>
      <c r="D319" s="217"/>
      <c r="E319" s="172"/>
      <c r="F319" s="218"/>
      <c r="G319" s="172"/>
      <c r="H319" s="219"/>
      <c r="I319" s="172"/>
      <c r="J319" s="220"/>
      <c r="K319" s="172"/>
      <c r="L319" s="219"/>
      <c r="M319" s="172"/>
      <c r="N319" s="39"/>
      <c r="O319" s="172"/>
    </row>
    <row r="320" spans="1:16" s="40" customFormat="1" ht="14.5" x14ac:dyDescent="0.3">
      <c r="B320" s="177" t="s">
        <v>45</v>
      </c>
      <c r="C320" s="60" t="s">
        <v>31</v>
      </c>
      <c r="D320" s="199"/>
      <c r="E320" s="178"/>
      <c r="F320" s="225" t="s">
        <v>70</v>
      </c>
      <c r="G320" s="178"/>
      <c r="H320" s="235">
        <v>0</v>
      </c>
      <c r="I320" s="178"/>
      <c r="J320" s="235">
        <v>0</v>
      </c>
      <c r="K320" s="178"/>
      <c r="L320" s="180">
        <f>H320*0.01*J320</f>
        <v>0</v>
      </c>
      <c r="M320" s="178"/>
      <c r="N320" s="4"/>
      <c r="O320" s="201"/>
    </row>
    <row r="321" spans="1:16" s="40" customFormat="1" ht="14.5" x14ac:dyDescent="0.3">
      <c r="B321" s="177" t="s">
        <v>74</v>
      </c>
      <c r="C321" s="236" t="s">
        <v>255</v>
      </c>
      <c r="D321" s="199"/>
      <c r="E321" s="178"/>
      <c r="F321" s="203" t="s">
        <v>1</v>
      </c>
      <c r="G321" s="178"/>
      <c r="H321" s="235">
        <v>0</v>
      </c>
      <c r="I321" s="178"/>
      <c r="J321" s="235">
        <v>0</v>
      </c>
      <c r="K321" s="178"/>
      <c r="L321" s="226">
        <f>IF(F321="%",0.01*H321*J321,H321*J321)</f>
        <v>0</v>
      </c>
      <c r="M321" s="178"/>
      <c r="N321" s="39"/>
      <c r="O321" s="204"/>
    </row>
    <row r="322" spans="1:16" s="40" customFormat="1" x14ac:dyDescent="0.3">
      <c r="B322" s="193"/>
      <c r="C322" s="193"/>
      <c r="D322" s="193"/>
      <c r="E322" s="193"/>
      <c r="F322" s="193"/>
      <c r="G322" s="193"/>
      <c r="H322" s="197"/>
      <c r="I322" s="193"/>
      <c r="J322" s="198"/>
      <c r="K322" s="193"/>
      <c r="L322" s="197"/>
      <c r="M322" s="193"/>
      <c r="O322" s="193"/>
    </row>
    <row r="323" spans="1:16" s="47" customFormat="1" ht="15" customHeight="1" thickBot="1" x14ac:dyDescent="0.3">
      <c r="B323" s="166" t="s">
        <v>161</v>
      </c>
      <c r="C323" s="167" t="s">
        <v>678</v>
      </c>
      <c r="D323" s="168"/>
      <c r="E323" s="168"/>
      <c r="F323" s="169"/>
      <c r="G323" s="168"/>
      <c r="H323" s="170"/>
      <c r="I323" s="168"/>
      <c r="J323" s="171"/>
      <c r="K323" s="168"/>
      <c r="L323" s="170"/>
      <c r="M323" s="168"/>
      <c r="O323" s="168"/>
    </row>
    <row r="324" spans="1:16" s="4" customFormat="1" ht="17.149999999999999" customHeight="1" thickTop="1" x14ac:dyDescent="0.25">
      <c r="B324" s="58" t="s">
        <v>68</v>
      </c>
      <c r="C324" s="59" t="s">
        <v>692</v>
      </c>
      <c r="D324" s="181"/>
      <c r="E324" s="181"/>
      <c r="F324" s="182"/>
      <c r="G324" s="181"/>
      <c r="H324" s="183"/>
      <c r="I324" s="181"/>
      <c r="J324" s="184"/>
      <c r="K324" s="181"/>
      <c r="L324" s="183"/>
      <c r="M324" s="181"/>
      <c r="O324" s="181"/>
    </row>
    <row r="325" spans="1:16" ht="14.5" x14ac:dyDescent="0.3">
      <c r="A325" s="39"/>
      <c r="B325" s="185" t="s">
        <v>45</v>
      </c>
      <c r="C325" s="236" t="s">
        <v>255</v>
      </c>
      <c r="D325" s="205"/>
      <c r="E325" s="187"/>
      <c r="F325" s="203" t="s">
        <v>1</v>
      </c>
      <c r="G325" s="187"/>
      <c r="H325" s="234">
        <v>0</v>
      </c>
      <c r="I325" s="187"/>
      <c r="J325" s="234">
        <v>0</v>
      </c>
      <c r="K325" s="187"/>
      <c r="L325" s="223">
        <f>IF(F325="%",0.01*H325*J325,H325*J325)</f>
        <v>0</v>
      </c>
      <c r="M325" s="187"/>
      <c r="O325" s="201"/>
      <c r="P325" s="39"/>
    </row>
    <row r="326" spans="1:16" s="4" customFormat="1" ht="17.149999999999999" customHeight="1" x14ac:dyDescent="0.3">
      <c r="B326" s="177" t="s">
        <v>74</v>
      </c>
      <c r="C326" s="236" t="s">
        <v>255</v>
      </c>
      <c r="D326" s="199"/>
      <c r="E326" s="178"/>
      <c r="F326" s="203" t="s">
        <v>1</v>
      </c>
      <c r="G326" s="178"/>
      <c r="H326" s="235">
        <v>0</v>
      </c>
      <c r="I326" s="178"/>
      <c r="J326" s="235">
        <v>0</v>
      </c>
      <c r="K326" s="178"/>
      <c r="L326" s="180">
        <f>IF(F326="%",0.01*H326*J326,H326*J326)</f>
        <v>0</v>
      </c>
      <c r="M326" s="178"/>
      <c r="O326" s="204"/>
    </row>
    <row r="327" spans="1:16" s="4" customFormat="1" ht="17.149999999999999" customHeight="1" x14ac:dyDescent="0.3">
      <c r="B327" s="177" t="s">
        <v>75</v>
      </c>
      <c r="C327" s="236" t="s">
        <v>255</v>
      </c>
      <c r="D327" s="199"/>
      <c r="E327" s="178"/>
      <c r="F327" s="203" t="s">
        <v>1</v>
      </c>
      <c r="G327" s="178"/>
      <c r="H327" s="235">
        <v>0</v>
      </c>
      <c r="I327" s="178"/>
      <c r="J327" s="235">
        <v>0</v>
      </c>
      <c r="K327" s="178"/>
      <c r="L327" s="180">
        <f>IF(F327="%",0.01*H327*J327,H327*J327)</f>
        <v>0</v>
      </c>
      <c r="M327" s="178"/>
      <c r="O327" s="204"/>
    </row>
    <row r="328" spans="1:16" s="4" customFormat="1" ht="17.149999999999999" customHeight="1" x14ac:dyDescent="0.3">
      <c r="B328" s="177" t="s">
        <v>102</v>
      </c>
      <c r="C328" s="236" t="s">
        <v>255</v>
      </c>
      <c r="D328" s="199"/>
      <c r="E328" s="178"/>
      <c r="F328" s="203" t="s">
        <v>1</v>
      </c>
      <c r="G328" s="178"/>
      <c r="H328" s="235">
        <v>0</v>
      </c>
      <c r="I328" s="178"/>
      <c r="J328" s="235">
        <v>0</v>
      </c>
      <c r="K328" s="178"/>
      <c r="L328" s="180">
        <f t="shared" ref="L328:L343" si="25">IF(F328="%",0.01*H328*J328,H328*J328)</f>
        <v>0</v>
      </c>
      <c r="M328" s="178"/>
      <c r="O328" s="204"/>
    </row>
    <row r="329" spans="1:16" s="4" customFormat="1" ht="17.149999999999999" customHeight="1" x14ac:dyDescent="0.3">
      <c r="B329" s="177" t="s">
        <v>116</v>
      </c>
      <c r="C329" s="236" t="s">
        <v>255</v>
      </c>
      <c r="D329" s="199"/>
      <c r="E329" s="178"/>
      <c r="F329" s="203" t="s">
        <v>1</v>
      </c>
      <c r="G329" s="178"/>
      <c r="H329" s="235">
        <v>0</v>
      </c>
      <c r="I329" s="178"/>
      <c r="J329" s="235">
        <v>0</v>
      </c>
      <c r="K329" s="178"/>
      <c r="L329" s="180">
        <f t="shared" si="25"/>
        <v>0</v>
      </c>
      <c r="M329" s="178"/>
      <c r="O329" s="204"/>
    </row>
    <row r="330" spans="1:16" s="4" customFormat="1" ht="17.149999999999999" customHeight="1" x14ac:dyDescent="0.3">
      <c r="B330" s="177" t="s">
        <v>117</v>
      </c>
      <c r="C330" s="236" t="s">
        <v>255</v>
      </c>
      <c r="D330" s="199"/>
      <c r="E330" s="178"/>
      <c r="F330" s="203" t="s">
        <v>1</v>
      </c>
      <c r="G330" s="178"/>
      <c r="H330" s="235">
        <v>0</v>
      </c>
      <c r="I330" s="178"/>
      <c r="J330" s="235">
        <v>0</v>
      </c>
      <c r="K330" s="178"/>
      <c r="L330" s="180">
        <f t="shared" si="25"/>
        <v>0</v>
      </c>
      <c r="M330" s="178"/>
      <c r="O330" s="204"/>
    </row>
    <row r="331" spans="1:16" s="4" customFormat="1" ht="17.149999999999999" customHeight="1" x14ac:dyDescent="0.3">
      <c r="B331" s="177" t="s">
        <v>118</v>
      </c>
      <c r="C331" s="236" t="s">
        <v>255</v>
      </c>
      <c r="D331" s="199"/>
      <c r="E331" s="178"/>
      <c r="F331" s="203" t="s">
        <v>1</v>
      </c>
      <c r="G331" s="178"/>
      <c r="H331" s="235">
        <v>0</v>
      </c>
      <c r="I331" s="178"/>
      <c r="J331" s="235">
        <v>0</v>
      </c>
      <c r="K331" s="178"/>
      <c r="L331" s="180">
        <f t="shared" si="25"/>
        <v>0</v>
      </c>
      <c r="M331" s="178"/>
      <c r="O331" s="204"/>
    </row>
    <row r="332" spans="1:16" s="4" customFormat="1" ht="17.149999999999999" customHeight="1" x14ac:dyDescent="0.3">
      <c r="B332" s="177" t="s">
        <v>77</v>
      </c>
      <c r="C332" s="236" t="s">
        <v>255</v>
      </c>
      <c r="D332" s="199"/>
      <c r="E332" s="178"/>
      <c r="F332" s="203" t="s">
        <v>1</v>
      </c>
      <c r="G332" s="178"/>
      <c r="H332" s="235">
        <v>0</v>
      </c>
      <c r="I332" s="178"/>
      <c r="J332" s="235">
        <v>0</v>
      </c>
      <c r="K332" s="178"/>
      <c r="L332" s="180">
        <f t="shared" si="25"/>
        <v>0</v>
      </c>
      <c r="M332" s="178"/>
      <c r="O332" s="204"/>
    </row>
    <row r="333" spans="1:16" s="4" customFormat="1" ht="17.149999999999999" customHeight="1" x14ac:dyDescent="0.3">
      <c r="B333" s="177" t="s">
        <v>130</v>
      </c>
      <c r="C333" s="236" t="s">
        <v>255</v>
      </c>
      <c r="D333" s="199"/>
      <c r="E333" s="178"/>
      <c r="F333" s="203" t="s">
        <v>1</v>
      </c>
      <c r="G333" s="178"/>
      <c r="H333" s="235">
        <v>0</v>
      </c>
      <c r="I333" s="178"/>
      <c r="J333" s="235">
        <v>0</v>
      </c>
      <c r="K333" s="178"/>
      <c r="L333" s="180">
        <f t="shared" si="25"/>
        <v>0</v>
      </c>
      <c r="M333" s="178"/>
      <c r="O333" s="204"/>
    </row>
    <row r="334" spans="1:16" s="4" customFormat="1" ht="17.149999999999999" customHeight="1" x14ac:dyDescent="0.3">
      <c r="B334" s="177" t="s">
        <v>147</v>
      </c>
      <c r="C334" s="236" t="s">
        <v>255</v>
      </c>
      <c r="D334" s="199"/>
      <c r="E334" s="178"/>
      <c r="F334" s="203" t="s">
        <v>1</v>
      </c>
      <c r="G334" s="178"/>
      <c r="H334" s="235">
        <v>0</v>
      </c>
      <c r="I334" s="178"/>
      <c r="J334" s="235">
        <v>0</v>
      </c>
      <c r="K334" s="178"/>
      <c r="L334" s="180">
        <f t="shared" si="25"/>
        <v>0</v>
      </c>
      <c r="M334" s="178"/>
      <c r="O334" s="204"/>
    </row>
    <row r="335" spans="1:16" s="4" customFormat="1" ht="17.149999999999999" customHeight="1" x14ac:dyDescent="0.3">
      <c r="B335" s="177" t="s">
        <v>148</v>
      </c>
      <c r="C335" s="236" t="s">
        <v>255</v>
      </c>
      <c r="D335" s="199"/>
      <c r="E335" s="178"/>
      <c r="F335" s="203" t="s">
        <v>1</v>
      </c>
      <c r="G335" s="178"/>
      <c r="H335" s="235">
        <v>0</v>
      </c>
      <c r="I335" s="178"/>
      <c r="J335" s="235">
        <v>0</v>
      </c>
      <c r="K335" s="178"/>
      <c r="L335" s="180">
        <f t="shared" si="25"/>
        <v>0</v>
      </c>
      <c r="M335" s="178"/>
      <c r="O335" s="204"/>
    </row>
    <row r="336" spans="1:16" s="4" customFormat="1" ht="17.149999999999999" customHeight="1" x14ac:dyDescent="0.3">
      <c r="B336" s="177" t="s">
        <v>149</v>
      </c>
      <c r="C336" s="236" t="s">
        <v>255</v>
      </c>
      <c r="D336" s="199"/>
      <c r="E336" s="178"/>
      <c r="F336" s="203" t="s">
        <v>1</v>
      </c>
      <c r="G336" s="178"/>
      <c r="H336" s="235">
        <v>0</v>
      </c>
      <c r="I336" s="178"/>
      <c r="J336" s="235">
        <v>0</v>
      </c>
      <c r="K336" s="178"/>
      <c r="L336" s="180">
        <f t="shared" si="25"/>
        <v>0</v>
      </c>
      <c r="M336" s="178"/>
      <c r="O336" s="204"/>
    </row>
    <row r="337" spans="1:16" s="4" customFormat="1" ht="17.149999999999999" customHeight="1" x14ac:dyDescent="0.3">
      <c r="B337" s="177" t="s">
        <v>79</v>
      </c>
      <c r="C337" s="236" t="s">
        <v>255</v>
      </c>
      <c r="D337" s="199"/>
      <c r="E337" s="178"/>
      <c r="F337" s="203" t="s">
        <v>1</v>
      </c>
      <c r="G337" s="178"/>
      <c r="H337" s="235">
        <v>0</v>
      </c>
      <c r="I337" s="178"/>
      <c r="J337" s="235">
        <v>0</v>
      </c>
      <c r="K337" s="178"/>
      <c r="L337" s="180">
        <f t="shared" si="25"/>
        <v>0</v>
      </c>
      <c r="M337" s="178"/>
      <c r="O337" s="204"/>
    </row>
    <row r="338" spans="1:16" s="4" customFormat="1" ht="17.149999999999999" customHeight="1" x14ac:dyDescent="0.3">
      <c r="B338" s="177" t="s">
        <v>186</v>
      </c>
      <c r="C338" s="236" t="s">
        <v>255</v>
      </c>
      <c r="D338" s="199"/>
      <c r="E338" s="178"/>
      <c r="F338" s="203" t="s">
        <v>1</v>
      </c>
      <c r="G338" s="178"/>
      <c r="H338" s="235">
        <v>0</v>
      </c>
      <c r="I338" s="178"/>
      <c r="J338" s="235">
        <v>0</v>
      </c>
      <c r="K338" s="178"/>
      <c r="L338" s="180">
        <f t="shared" si="25"/>
        <v>0</v>
      </c>
      <c r="M338" s="178"/>
      <c r="O338" s="204"/>
    </row>
    <row r="339" spans="1:16" s="4" customFormat="1" ht="17.149999999999999" customHeight="1" x14ac:dyDescent="0.3">
      <c r="B339" s="177" t="s">
        <v>187</v>
      </c>
      <c r="C339" s="236" t="s">
        <v>255</v>
      </c>
      <c r="D339" s="199"/>
      <c r="E339" s="178"/>
      <c r="F339" s="203" t="s">
        <v>1</v>
      </c>
      <c r="G339" s="178"/>
      <c r="H339" s="235">
        <v>0</v>
      </c>
      <c r="I339" s="178"/>
      <c r="J339" s="235">
        <v>0</v>
      </c>
      <c r="K339" s="178"/>
      <c r="L339" s="180">
        <f t="shared" si="25"/>
        <v>0</v>
      </c>
      <c r="M339" s="178"/>
      <c r="O339" s="204"/>
    </row>
    <row r="340" spans="1:16" s="4" customFormat="1" ht="17.149999999999999" customHeight="1" x14ac:dyDescent="0.3">
      <c r="B340" s="177" t="s">
        <v>188</v>
      </c>
      <c r="C340" s="236" t="s">
        <v>255</v>
      </c>
      <c r="D340" s="199"/>
      <c r="E340" s="178"/>
      <c r="F340" s="203" t="s">
        <v>1</v>
      </c>
      <c r="G340" s="178"/>
      <c r="H340" s="235">
        <v>0</v>
      </c>
      <c r="I340" s="178"/>
      <c r="J340" s="235">
        <v>0</v>
      </c>
      <c r="K340" s="178"/>
      <c r="L340" s="180">
        <f t="shared" si="25"/>
        <v>0</v>
      </c>
      <c r="M340" s="178"/>
      <c r="O340" s="204"/>
    </row>
    <row r="341" spans="1:16" s="4" customFormat="1" ht="17.149999999999999" customHeight="1" x14ac:dyDescent="0.3">
      <c r="B341" s="177" t="s">
        <v>189</v>
      </c>
      <c r="C341" s="236" t="s">
        <v>255</v>
      </c>
      <c r="D341" s="199"/>
      <c r="E341" s="178"/>
      <c r="F341" s="203" t="s">
        <v>1</v>
      </c>
      <c r="G341" s="178"/>
      <c r="H341" s="235">
        <v>0</v>
      </c>
      <c r="I341" s="178"/>
      <c r="J341" s="235">
        <v>0</v>
      </c>
      <c r="K341" s="178"/>
      <c r="L341" s="180">
        <f t="shared" si="25"/>
        <v>0</v>
      </c>
      <c r="M341" s="178"/>
      <c r="O341" s="204"/>
    </row>
    <row r="342" spans="1:16" s="4" customFormat="1" ht="17.149999999999999" customHeight="1" x14ac:dyDescent="0.3">
      <c r="B342" s="177" t="s">
        <v>275</v>
      </c>
      <c r="C342" s="236" t="s">
        <v>255</v>
      </c>
      <c r="D342" s="199"/>
      <c r="E342" s="178"/>
      <c r="F342" s="203" t="s">
        <v>1</v>
      </c>
      <c r="G342" s="178"/>
      <c r="H342" s="235">
        <v>0</v>
      </c>
      <c r="I342" s="178"/>
      <c r="J342" s="235">
        <v>0</v>
      </c>
      <c r="K342" s="178"/>
      <c r="L342" s="180">
        <f t="shared" si="25"/>
        <v>0</v>
      </c>
      <c r="M342" s="178"/>
      <c r="O342" s="204"/>
    </row>
    <row r="343" spans="1:16" s="4" customFormat="1" ht="17.149999999999999" customHeight="1" x14ac:dyDescent="0.3">
      <c r="B343" s="177" t="s">
        <v>276</v>
      </c>
      <c r="C343" s="236" t="s">
        <v>255</v>
      </c>
      <c r="D343" s="199"/>
      <c r="E343" s="178"/>
      <c r="F343" s="203" t="s">
        <v>1</v>
      </c>
      <c r="G343" s="178"/>
      <c r="H343" s="235">
        <v>0</v>
      </c>
      <c r="I343" s="178"/>
      <c r="J343" s="235">
        <v>0</v>
      </c>
      <c r="K343" s="178"/>
      <c r="L343" s="180">
        <f t="shared" si="25"/>
        <v>0</v>
      </c>
      <c r="M343" s="178"/>
      <c r="O343" s="204"/>
    </row>
    <row r="344" spans="1:16" s="4" customFormat="1" ht="17.149999999999999" customHeight="1" x14ac:dyDescent="0.3">
      <c r="B344" s="177" t="s">
        <v>146</v>
      </c>
      <c r="C344" s="236" t="s">
        <v>255</v>
      </c>
      <c r="D344" s="199"/>
      <c r="E344" s="178"/>
      <c r="F344" s="203" t="s">
        <v>1</v>
      </c>
      <c r="G344" s="178"/>
      <c r="H344" s="235">
        <v>0</v>
      </c>
      <c r="I344" s="178"/>
      <c r="J344" s="235">
        <v>0</v>
      </c>
      <c r="K344" s="178"/>
      <c r="L344" s="180">
        <f>IF(F344="%",0.01*H344*J344,H344*J344)</f>
        <v>0</v>
      </c>
      <c r="M344" s="178"/>
      <c r="O344" s="204"/>
    </row>
    <row r="345" spans="1:16" s="40" customFormat="1" x14ac:dyDescent="0.3">
      <c r="B345" s="193"/>
      <c r="C345" s="193"/>
      <c r="D345" s="193"/>
      <c r="E345" s="193"/>
      <c r="F345" s="193"/>
      <c r="G345" s="193"/>
      <c r="H345" s="197"/>
      <c r="I345" s="193"/>
      <c r="J345" s="198"/>
      <c r="K345" s="193"/>
      <c r="L345" s="197"/>
      <c r="M345" s="193"/>
      <c r="O345" s="193"/>
    </row>
    <row r="346" spans="1:16" s="40" customFormat="1" ht="14.5" x14ac:dyDescent="0.35">
      <c r="B346" s="193"/>
      <c r="C346" s="194" t="s">
        <v>693</v>
      </c>
      <c r="D346" s="193"/>
      <c r="E346" s="193"/>
      <c r="F346" s="193"/>
      <c r="G346" s="193"/>
      <c r="H346" s="193"/>
      <c r="I346" s="193"/>
      <c r="J346" s="193"/>
      <c r="K346" s="193"/>
      <c r="L346" s="51">
        <f>SUM(L320:L344)</f>
        <v>0</v>
      </c>
      <c r="M346" s="50" t="s">
        <v>317</v>
      </c>
      <c r="O346" s="193"/>
    </row>
    <row r="347" spans="1:16" s="40" customFormat="1" x14ac:dyDescent="0.3">
      <c r="B347" s="193"/>
      <c r="C347" s="193"/>
      <c r="D347" s="193"/>
      <c r="E347" s="193"/>
      <c r="F347" s="193"/>
      <c r="G347" s="193"/>
      <c r="H347" s="197"/>
      <c r="I347" s="193"/>
      <c r="J347" s="198"/>
      <c r="K347" s="193"/>
      <c r="L347" s="197"/>
      <c r="M347" s="193"/>
      <c r="O347" s="193"/>
    </row>
    <row r="348" spans="1:16" s="35" customFormat="1" ht="17.149999999999999" customHeight="1" x14ac:dyDescent="0.25">
      <c r="A348" s="53"/>
      <c r="B348" s="52" t="s">
        <v>164</v>
      </c>
      <c r="C348" s="53" t="s">
        <v>325</v>
      </c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</row>
    <row r="349" spans="1:16" s="40" customFormat="1" x14ac:dyDescent="0.3">
      <c r="B349" s="193"/>
      <c r="C349" s="193"/>
      <c r="D349" s="193"/>
      <c r="E349" s="193"/>
      <c r="F349" s="193"/>
      <c r="G349" s="193"/>
      <c r="H349" s="197"/>
      <c r="I349" s="193"/>
      <c r="J349" s="198"/>
      <c r="K349" s="193"/>
      <c r="L349" s="197"/>
      <c r="M349" s="193"/>
      <c r="O349" s="193"/>
    </row>
    <row r="350" spans="1:16" s="47" customFormat="1" ht="15" customHeight="1" thickBot="1" x14ac:dyDescent="0.3">
      <c r="B350" s="166" t="s">
        <v>165</v>
      </c>
      <c r="C350" s="167" t="s">
        <v>318</v>
      </c>
      <c r="D350" s="168"/>
      <c r="E350" s="168"/>
      <c r="F350" s="169"/>
      <c r="G350" s="168"/>
      <c r="H350" s="170"/>
      <c r="I350" s="168"/>
      <c r="J350" s="171"/>
      <c r="K350" s="168"/>
      <c r="L350" s="170"/>
      <c r="M350" s="168"/>
      <c r="O350" s="168"/>
    </row>
    <row r="351" spans="1:16" ht="15" thickTop="1" x14ac:dyDescent="0.3">
      <c r="A351" s="39"/>
      <c r="B351" s="64" t="s">
        <v>68</v>
      </c>
      <c r="C351" s="216" t="s">
        <v>69</v>
      </c>
      <c r="D351" s="217"/>
      <c r="E351" s="172"/>
      <c r="F351" s="218"/>
      <c r="G351" s="172"/>
      <c r="H351" s="219"/>
      <c r="I351" s="172"/>
      <c r="J351" s="220"/>
      <c r="K351" s="172"/>
      <c r="L351" s="219"/>
      <c r="M351" s="172"/>
      <c r="O351" s="172"/>
      <c r="P351" s="39"/>
    </row>
    <row r="352" spans="1:16" s="4" customFormat="1" ht="17.149999999999999" customHeight="1" x14ac:dyDescent="0.3">
      <c r="B352" s="177" t="s">
        <v>45</v>
      </c>
      <c r="C352" s="60" t="s">
        <v>31</v>
      </c>
      <c r="D352" s="199"/>
      <c r="E352" s="178"/>
      <c r="F352" s="225" t="s">
        <v>70</v>
      </c>
      <c r="G352" s="178"/>
      <c r="H352" s="235">
        <v>0</v>
      </c>
      <c r="I352" s="178"/>
      <c r="J352" s="235">
        <v>0</v>
      </c>
      <c r="K352" s="178"/>
      <c r="L352" s="180">
        <f>H352*0.01*J352</f>
        <v>0</v>
      </c>
      <c r="M352" s="178"/>
      <c r="O352" s="201"/>
    </row>
    <row r="353" spans="1:16" ht="14.5" x14ac:dyDescent="0.3">
      <c r="A353" s="39"/>
      <c r="B353" s="177" t="s">
        <v>74</v>
      </c>
      <c r="C353" s="236" t="s">
        <v>255</v>
      </c>
      <c r="D353" s="199"/>
      <c r="E353" s="178"/>
      <c r="F353" s="203" t="s">
        <v>1</v>
      </c>
      <c r="G353" s="178"/>
      <c r="H353" s="235">
        <v>0</v>
      </c>
      <c r="I353" s="178"/>
      <c r="J353" s="235">
        <v>0</v>
      </c>
      <c r="K353" s="178"/>
      <c r="L353" s="226">
        <f>IF(F353="%",0.01*H353*J353,H353*J353)</f>
        <v>0</v>
      </c>
      <c r="M353" s="178"/>
      <c r="O353" s="204"/>
      <c r="P353" s="39"/>
    </row>
    <row r="354" spans="1:16" s="40" customFormat="1" ht="14.5" thickBot="1" x14ac:dyDescent="0.35">
      <c r="B354" s="193"/>
      <c r="C354" s="193"/>
      <c r="D354" s="193"/>
      <c r="E354" s="193"/>
      <c r="F354" s="193"/>
      <c r="G354" s="193"/>
      <c r="H354" s="197"/>
      <c r="I354" s="193"/>
      <c r="J354" s="198"/>
      <c r="K354" s="193"/>
      <c r="L354" s="197"/>
      <c r="M354" s="193"/>
      <c r="O354" s="193"/>
    </row>
    <row r="355" spans="1:16" ht="15" thickTop="1" x14ac:dyDescent="0.3">
      <c r="A355" s="39"/>
      <c r="B355" s="64" t="s">
        <v>71</v>
      </c>
      <c r="C355" s="216" t="s">
        <v>158</v>
      </c>
      <c r="D355" s="217"/>
      <c r="E355" s="172"/>
      <c r="F355" s="218"/>
      <c r="G355" s="172"/>
      <c r="H355" s="219"/>
      <c r="I355" s="172"/>
      <c r="J355" s="220"/>
      <c r="K355" s="172"/>
      <c r="L355" s="219"/>
      <c r="M355" s="172"/>
      <c r="O355" s="172"/>
      <c r="P355" s="39"/>
    </row>
    <row r="356" spans="1:16" s="4" customFormat="1" ht="17.149999999999999" customHeight="1" x14ac:dyDescent="0.3">
      <c r="B356" s="177" t="s">
        <v>45</v>
      </c>
      <c r="C356" s="60" t="s">
        <v>159</v>
      </c>
      <c r="D356" s="199"/>
      <c r="E356" s="178"/>
      <c r="F356" s="225" t="s">
        <v>218</v>
      </c>
      <c r="G356" s="178"/>
      <c r="H356" s="235">
        <v>0</v>
      </c>
      <c r="I356" s="178"/>
      <c r="J356" s="235">
        <v>0</v>
      </c>
      <c r="K356" s="178"/>
      <c r="L356" s="180">
        <f>H356*J356</f>
        <v>0</v>
      </c>
      <c r="M356" s="178"/>
      <c r="O356" s="201"/>
    </row>
    <row r="357" spans="1:16" ht="14.5" x14ac:dyDescent="0.3">
      <c r="A357" s="39"/>
      <c r="B357" s="177" t="s">
        <v>74</v>
      </c>
      <c r="C357" s="224" t="s">
        <v>159</v>
      </c>
      <c r="D357" s="199"/>
      <c r="E357" s="178"/>
      <c r="F357" s="225" t="s">
        <v>77</v>
      </c>
      <c r="G357" s="178"/>
      <c r="H357" s="235">
        <v>0</v>
      </c>
      <c r="I357" s="178"/>
      <c r="J357" s="235">
        <v>0</v>
      </c>
      <c r="K357" s="178"/>
      <c r="L357" s="226">
        <f>H357*J357</f>
        <v>0</v>
      </c>
      <c r="M357" s="178"/>
      <c r="O357" s="204"/>
      <c r="P357" s="39"/>
    </row>
    <row r="358" spans="1:16" ht="14.5" x14ac:dyDescent="0.3">
      <c r="A358" s="39"/>
      <c r="B358" s="177" t="s">
        <v>75</v>
      </c>
      <c r="C358" s="224" t="s">
        <v>160</v>
      </c>
      <c r="D358" s="199"/>
      <c r="E358" s="178"/>
      <c r="F358" s="225" t="s">
        <v>218</v>
      </c>
      <c r="G358" s="178"/>
      <c r="H358" s="235">
        <v>0</v>
      </c>
      <c r="I358" s="178"/>
      <c r="J358" s="235">
        <v>0</v>
      </c>
      <c r="K358" s="178"/>
      <c r="L358" s="226">
        <f>H358*J358</f>
        <v>0</v>
      </c>
      <c r="M358" s="178"/>
      <c r="O358" s="201"/>
      <c r="P358" s="39"/>
    </row>
    <row r="359" spans="1:16" ht="14.5" x14ac:dyDescent="0.3">
      <c r="A359" s="39"/>
      <c r="B359" s="177" t="s">
        <v>102</v>
      </c>
      <c r="C359" s="224" t="s">
        <v>160</v>
      </c>
      <c r="D359" s="199"/>
      <c r="E359" s="178"/>
      <c r="F359" s="225" t="s">
        <v>77</v>
      </c>
      <c r="G359" s="178"/>
      <c r="H359" s="235">
        <v>0</v>
      </c>
      <c r="I359" s="178"/>
      <c r="J359" s="235">
        <v>0</v>
      </c>
      <c r="K359" s="178"/>
      <c r="L359" s="226">
        <f>H359*J359</f>
        <v>0</v>
      </c>
      <c r="M359" s="178"/>
      <c r="O359" s="201"/>
      <c r="P359" s="39"/>
    </row>
    <row r="360" spans="1:16" ht="14.5" x14ac:dyDescent="0.3">
      <c r="A360" s="39"/>
      <c r="B360" s="177" t="s">
        <v>116</v>
      </c>
      <c r="C360" s="236" t="s">
        <v>255</v>
      </c>
      <c r="D360" s="199"/>
      <c r="E360" s="178"/>
      <c r="F360" s="203" t="s">
        <v>1</v>
      </c>
      <c r="G360" s="178"/>
      <c r="H360" s="235">
        <v>0</v>
      </c>
      <c r="I360" s="178"/>
      <c r="J360" s="235">
        <v>0</v>
      </c>
      <c r="K360" s="178"/>
      <c r="L360" s="226">
        <f>IF(F360="%",0.01*H360*J360,H360*J360)</f>
        <v>0</v>
      </c>
      <c r="M360" s="178"/>
      <c r="O360" s="204"/>
      <c r="P360" s="39"/>
    </row>
    <row r="361" spans="1:16" ht="14.5" x14ac:dyDescent="0.3">
      <c r="A361" s="39"/>
      <c r="B361" s="177" t="s">
        <v>117</v>
      </c>
      <c r="C361" s="236" t="s">
        <v>255</v>
      </c>
      <c r="D361" s="199"/>
      <c r="E361" s="178"/>
      <c r="F361" s="203" t="s">
        <v>1</v>
      </c>
      <c r="G361" s="178"/>
      <c r="H361" s="235">
        <v>0</v>
      </c>
      <c r="I361" s="178"/>
      <c r="J361" s="235">
        <v>0</v>
      </c>
      <c r="K361" s="178"/>
      <c r="L361" s="226">
        <f>IF(F361="%",0.01*H361*J361,H361*J361)</f>
        <v>0</v>
      </c>
      <c r="M361" s="178"/>
      <c r="O361" s="204"/>
      <c r="P361" s="39"/>
    </row>
    <row r="362" spans="1:16" s="40" customFormat="1" x14ac:dyDescent="0.3">
      <c r="B362" s="193"/>
      <c r="C362" s="540"/>
      <c r="D362" s="193"/>
      <c r="E362" s="193"/>
      <c r="F362" s="193"/>
      <c r="G362" s="193"/>
      <c r="H362" s="197"/>
      <c r="I362" s="193"/>
      <c r="J362" s="198"/>
      <c r="K362" s="193"/>
      <c r="L362" s="197"/>
      <c r="M362" s="193"/>
      <c r="O362" s="193"/>
    </row>
    <row r="363" spans="1:16" s="47" customFormat="1" ht="15" customHeight="1" thickBot="1" x14ac:dyDescent="0.3">
      <c r="B363" s="166" t="s">
        <v>166</v>
      </c>
      <c r="C363" s="167" t="s">
        <v>319</v>
      </c>
      <c r="D363" s="168"/>
      <c r="E363" s="168"/>
      <c r="F363" s="169"/>
      <c r="G363" s="168"/>
      <c r="H363" s="170"/>
      <c r="I363" s="168"/>
      <c r="J363" s="171"/>
      <c r="K363" s="168"/>
      <c r="L363" s="170"/>
      <c r="M363" s="168"/>
      <c r="O363" s="168"/>
    </row>
    <row r="364" spans="1:16" ht="15" thickTop="1" x14ac:dyDescent="0.3">
      <c r="A364" s="39"/>
      <c r="B364" s="64" t="s">
        <v>68</v>
      </c>
      <c r="C364" s="216" t="s">
        <v>46</v>
      </c>
      <c r="D364" s="217"/>
      <c r="E364" s="172"/>
      <c r="F364" s="218"/>
      <c r="G364" s="172"/>
      <c r="H364" s="219"/>
      <c r="I364" s="172"/>
      <c r="J364" s="220"/>
      <c r="K364" s="172"/>
      <c r="L364" s="219"/>
      <c r="M364" s="172"/>
      <c r="O364" s="172"/>
      <c r="P364" s="39"/>
    </row>
    <row r="365" spans="1:16" s="4" customFormat="1" ht="17.149999999999999" customHeight="1" x14ac:dyDescent="0.3">
      <c r="B365" s="177" t="s">
        <v>45</v>
      </c>
      <c r="C365" s="60" t="s">
        <v>220</v>
      </c>
      <c r="D365" s="199"/>
      <c r="E365" s="178"/>
      <c r="F365" s="225" t="s">
        <v>79</v>
      </c>
      <c r="G365" s="178"/>
      <c r="H365" s="235">
        <v>0</v>
      </c>
      <c r="I365" s="178"/>
      <c r="J365" s="235">
        <v>0</v>
      </c>
      <c r="K365" s="178"/>
      <c r="L365" s="180">
        <f>H365*J365</f>
        <v>0</v>
      </c>
      <c r="M365" s="178"/>
      <c r="O365" s="201"/>
    </row>
    <row r="366" spans="1:16" ht="14.5" x14ac:dyDescent="0.3">
      <c r="A366" s="39"/>
      <c r="B366" s="177" t="s">
        <v>74</v>
      </c>
      <c r="C366" s="224" t="s">
        <v>221</v>
      </c>
      <c r="D366" s="199"/>
      <c r="E366" s="178"/>
      <c r="F366" s="225" t="s">
        <v>79</v>
      </c>
      <c r="G366" s="178"/>
      <c r="H366" s="235">
        <v>0</v>
      </c>
      <c r="I366" s="178"/>
      <c r="J366" s="235">
        <v>0</v>
      </c>
      <c r="K366" s="178"/>
      <c r="L366" s="226">
        <f>H366*J366</f>
        <v>0</v>
      </c>
      <c r="M366" s="178"/>
      <c r="O366" s="204"/>
      <c r="P366" s="39"/>
    </row>
    <row r="367" spans="1:16" ht="14.5" x14ac:dyDescent="0.3">
      <c r="A367" s="39"/>
      <c r="B367" s="177" t="s">
        <v>75</v>
      </c>
      <c r="C367" s="224" t="s">
        <v>222</v>
      </c>
      <c r="D367" s="199"/>
      <c r="E367" s="178"/>
      <c r="F367" s="225" t="s">
        <v>79</v>
      </c>
      <c r="G367" s="178"/>
      <c r="H367" s="235">
        <v>0</v>
      </c>
      <c r="I367" s="178"/>
      <c r="J367" s="235">
        <v>0</v>
      </c>
      <c r="K367" s="178"/>
      <c r="L367" s="226">
        <f>H367*J367</f>
        <v>0</v>
      </c>
      <c r="M367" s="178"/>
      <c r="O367" s="201"/>
      <c r="P367" s="39"/>
    </row>
    <row r="368" spans="1:16" ht="14.5" x14ac:dyDescent="0.3">
      <c r="A368" s="39"/>
      <c r="B368" s="177" t="s">
        <v>102</v>
      </c>
      <c r="C368" s="236" t="s">
        <v>255</v>
      </c>
      <c r="D368" s="199"/>
      <c r="E368" s="178"/>
      <c r="F368" s="203" t="s">
        <v>1</v>
      </c>
      <c r="G368" s="178"/>
      <c r="H368" s="235">
        <v>0</v>
      </c>
      <c r="I368" s="178"/>
      <c r="J368" s="235">
        <v>0</v>
      </c>
      <c r="K368" s="178"/>
      <c r="L368" s="226">
        <f>IF(F368="%",0.01*H368*J368,H368*J368)</f>
        <v>0</v>
      </c>
      <c r="M368" s="178"/>
      <c r="O368" s="201"/>
      <c r="P368" s="39"/>
    </row>
    <row r="369" spans="1:16" ht="14.5" x14ac:dyDescent="0.3">
      <c r="A369" s="39"/>
      <c r="B369" s="177" t="s">
        <v>116</v>
      </c>
      <c r="C369" s="236" t="s">
        <v>255</v>
      </c>
      <c r="D369" s="199"/>
      <c r="E369" s="178"/>
      <c r="F369" s="203" t="s">
        <v>1</v>
      </c>
      <c r="G369" s="178"/>
      <c r="H369" s="235">
        <v>0</v>
      </c>
      <c r="I369" s="178"/>
      <c r="J369" s="235">
        <v>0</v>
      </c>
      <c r="K369" s="178"/>
      <c r="L369" s="226">
        <f>IF(F369="%",0.01*H369*J369,H369*J369)</f>
        <v>0</v>
      </c>
      <c r="M369" s="178"/>
      <c r="O369" s="201"/>
      <c r="P369" s="39"/>
    </row>
    <row r="370" spans="1:16" ht="14.5" x14ac:dyDescent="0.3">
      <c r="A370" s="39"/>
      <c r="B370" s="177" t="s">
        <v>117</v>
      </c>
      <c r="C370" s="236" t="s">
        <v>255</v>
      </c>
      <c r="D370" s="199"/>
      <c r="E370" s="178"/>
      <c r="F370" s="203" t="s">
        <v>1</v>
      </c>
      <c r="G370" s="178"/>
      <c r="H370" s="235">
        <v>0</v>
      </c>
      <c r="I370" s="178"/>
      <c r="J370" s="235">
        <v>0</v>
      </c>
      <c r="K370" s="178"/>
      <c r="L370" s="226">
        <f>IF(F370="%",0.01*H370*J370,H370*J370)</f>
        <v>0</v>
      </c>
      <c r="M370" s="178"/>
      <c r="O370" s="201"/>
      <c r="P370" s="39"/>
    </row>
    <row r="371" spans="1:16" ht="14.5" x14ac:dyDescent="0.3">
      <c r="A371" s="39"/>
      <c r="B371" s="177" t="s">
        <v>118</v>
      </c>
      <c r="C371" s="236" t="s">
        <v>255</v>
      </c>
      <c r="D371" s="199"/>
      <c r="E371" s="178"/>
      <c r="F371" s="203" t="s">
        <v>1</v>
      </c>
      <c r="G371" s="178"/>
      <c r="H371" s="235">
        <v>0</v>
      </c>
      <c r="I371" s="178"/>
      <c r="J371" s="235">
        <v>0</v>
      </c>
      <c r="K371" s="178"/>
      <c r="L371" s="226">
        <f>IF(F371="%",0.01*H371*J371,H371*J371)</f>
        <v>0</v>
      </c>
      <c r="M371" s="178"/>
      <c r="O371" s="201"/>
      <c r="P371" s="39"/>
    </row>
    <row r="372" spans="1:16" s="40" customFormat="1" x14ac:dyDescent="0.3">
      <c r="B372" s="193"/>
      <c r="C372" s="540"/>
      <c r="D372" s="193"/>
      <c r="E372" s="193"/>
      <c r="F372" s="193"/>
      <c r="G372" s="193"/>
      <c r="H372" s="197"/>
      <c r="I372" s="193"/>
      <c r="J372" s="198"/>
      <c r="K372" s="193"/>
      <c r="L372" s="197"/>
      <c r="M372" s="193"/>
      <c r="O372" s="193"/>
    </row>
    <row r="373" spans="1:16" s="4" customFormat="1" ht="17.149999999999999" customHeight="1" x14ac:dyDescent="0.25">
      <c r="B373" s="58" t="s">
        <v>71</v>
      </c>
      <c r="C373" s="59" t="s">
        <v>40</v>
      </c>
      <c r="D373" s="181"/>
      <c r="E373" s="181"/>
      <c r="F373" s="182"/>
      <c r="G373" s="181"/>
      <c r="H373" s="183"/>
      <c r="I373" s="181"/>
      <c r="J373" s="184"/>
      <c r="K373" s="181"/>
      <c r="L373" s="183"/>
      <c r="M373" s="181"/>
      <c r="O373" s="181"/>
    </row>
    <row r="374" spans="1:16" ht="14.5" x14ac:dyDescent="0.3">
      <c r="A374" s="39"/>
      <c r="B374" s="185" t="s">
        <v>45</v>
      </c>
      <c r="C374" s="221" t="s">
        <v>17</v>
      </c>
      <c r="D374" s="205"/>
      <c r="E374" s="187"/>
      <c r="F374" s="225" t="s">
        <v>79</v>
      </c>
      <c r="G374" s="178"/>
      <c r="H374" s="235">
        <v>0</v>
      </c>
      <c r="I374" s="178"/>
      <c r="J374" s="235">
        <v>0</v>
      </c>
      <c r="K374" s="178"/>
      <c r="L374" s="226">
        <f>IF(F374="%",0.01*H374*J374,H374*J374)</f>
        <v>0</v>
      </c>
      <c r="M374" s="178"/>
      <c r="O374" s="201"/>
      <c r="P374" s="39"/>
    </row>
    <row r="375" spans="1:16" ht="14.5" x14ac:dyDescent="0.3">
      <c r="A375" s="39"/>
      <c r="B375" s="177" t="s">
        <v>74</v>
      </c>
      <c r="C375" s="236" t="s">
        <v>255</v>
      </c>
      <c r="D375" s="199"/>
      <c r="E375" s="178"/>
      <c r="F375" s="203" t="s">
        <v>1</v>
      </c>
      <c r="G375" s="178"/>
      <c r="H375" s="235">
        <v>0</v>
      </c>
      <c r="I375" s="178"/>
      <c r="J375" s="235">
        <v>0</v>
      </c>
      <c r="K375" s="178"/>
      <c r="L375" s="226">
        <f>IF(F375="%",0.01*H375*J375,H375*J375)</f>
        <v>0</v>
      </c>
      <c r="M375" s="178"/>
      <c r="O375" s="204"/>
      <c r="P375" s="39"/>
    </row>
    <row r="376" spans="1:16" s="40" customFormat="1" x14ac:dyDescent="0.3">
      <c r="B376" s="193"/>
      <c r="C376" s="193"/>
      <c r="D376" s="193"/>
      <c r="E376" s="193"/>
      <c r="F376" s="193"/>
      <c r="G376" s="193"/>
      <c r="H376" s="197"/>
      <c r="I376" s="193"/>
      <c r="J376" s="198"/>
      <c r="K376" s="193"/>
      <c r="L376" s="197"/>
      <c r="M376" s="193"/>
      <c r="O376" s="193"/>
    </row>
    <row r="377" spans="1:16" s="47" customFormat="1" ht="15" customHeight="1" thickBot="1" x14ac:dyDescent="0.3">
      <c r="B377" s="166" t="s">
        <v>167</v>
      </c>
      <c r="C377" s="167" t="s">
        <v>320</v>
      </c>
      <c r="D377" s="168"/>
      <c r="E377" s="168"/>
      <c r="F377" s="169"/>
      <c r="G377" s="168"/>
      <c r="H377" s="170"/>
      <c r="I377" s="168"/>
      <c r="J377" s="171"/>
      <c r="K377" s="168"/>
      <c r="L377" s="170"/>
      <c r="M377" s="168"/>
      <c r="O377" s="168"/>
    </row>
    <row r="378" spans="1:16" ht="15" thickTop="1" x14ac:dyDescent="0.3">
      <c r="A378" s="39"/>
      <c r="B378" s="64" t="s">
        <v>68</v>
      </c>
      <c r="C378" s="216" t="s">
        <v>205</v>
      </c>
      <c r="D378" s="217"/>
      <c r="E378" s="172"/>
      <c r="F378" s="218"/>
      <c r="G378" s="172"/>
      <c r="H378" s="219"/>
      <c r="I378" s="172"/>
      <c r="J378" s="220"/>
      <c r="K378" s="172"/>
      <c r="L378" s="219"/>
      <c r="M378" s="172"/>
      <c r="O378" s="172"/>
      <c r="P378" s="39"/>
    </row>
    <row r="379" spans="1:16" s="4" customFormat="1" ht="17.149999999999999" customHeight="1" x14ac:dyDescent="0.3">
      <c r="B379" s="177" t="s">
        <v>45</v>
      </c>
      <c r="C379" s="60" t="s">
        <v>162</v>
      </c>
      <c r="D379" s="199"/>
      <c r="E379" s="178"/>
      <c r="F379" s="225" t="s">
        <v>77</v>
      </c>
      <c r="G379" s="178"/>
      <c r="H379" s="235">
        <v>0</v>
      </c>
      <c r="I379" s="178"/>
      <c r="J379" s="235">
        <v>0</v>
      </c>
      <c r="K379" s="178"/>
      <c r="L379" s="180">
        <f>H379*J379</f>
        <v>0</v>
      </c>
      <c r="M379" s="178"/>
      <c r="O379" s="201"/>
    </row>
    <row r="380" spans="1:16" ht="14.5" x14ac:dyDescent="0.3">
      <c r="A380" s="39"/>
      <c r="B380" s="177" t="s">
        <v>74</v>
      </c>
      <c r="C380" s="236" t="s">
        <v>255</v>
      </c>
      <c r="D380" s="199"/>
      <c r="E380" s="178"/>
      <c r="F380" s="203" t="s">
        <v>1</v>
      </c>
      <c r="G380" s="178"/>
      <c r="H380" s="235">
        <v>0</v>
      </c>
      <c r="I380" s="178"/>
      <c r="J380" s="235">
        <v>0</v>
      </c>
      <c r="K380" s="178"/>
      <c r="L380" s="226">
        <f>IF(F380="%",0.01*H380*J380,H380*J380)</f>
        <v>0</v>
      </c>
      <c r="M380" s="178"/>
      <c r="O380" s="204"/>
      <c r="P380" s="39"/>
    </row>
    <row r="381" spans="1:16" ht="14.5" x14ac:dyDescent="0.3">
      <c r="A381" s="39"/>
      <c r="B381" s="177" t="s">
        <v>75</v>
      </c>
      <c r="C381" s="236" t="s">
        <v>255</v>
      </c>
      <c r="D381" s="199"/>
      <c r="E381" s="178"/>
      <c r="F381" s="203" t="s">
        <v>1</v>
      </c>
      <c r="G381" s="178"/>
      <c r="H381" s="235">
        <v>0</v>
      </c>
      <c r="I381" s="178"/>
      <c r="J381" s="235">
        <v>0</v>
      </c>
      <c r="K381" s="178"/>
      <c r="L381" s="226">
        <f>IF(F381="%",0.01*H381*J381,H381*J381)</f>
        <v>0</v>
      </c>
      <c r="M381" s="178"/>
      <c r="O381" s="204"/>
      <c r="P381" s="39"/>
    </row>
    <row r="382" spans="1:16" s="40" customFormat="1" x14ac:dyDescent="0.3">
      <c r="B382" s="193"/>
      <c r="C382" s="540"/>
      <c r="D382" s="193"/>
      <c r="E382" s="193"/>
      <c r="F382" s="193"/>
      <c r="G382" s="193"/>
      <c r="H382" s="197"/>
      <c r="I382" s="193"/>
      <c r="J382" s="198"/>
      <c r="K382" s="193"/>
      <c r="L382" s="197"/>
      <c r="M382" s="193"/>
      <c r="O382" s="193"/>
    </row>
    <row r="383" spans="1:16" s="4" customFormat="1" ht="17.149999999999999" customHeight="1" x14ac:dyDescent="0.25">
      <c r="B383" s="58" t="s">
        <v>71</v>
      </c>
      <c r="C383" s="59" t="s">
        <v>206</v>
      </c>
      <c r="D383" s="181"/>
      <c r="E383" s="181"/>
      <c r="F383" s="182"/>
      <c r="G383" s="181"/>
      <c r="H383" s="183"/>
      <c r="I383" s="181"/>
      <c r="J383" s="184"/>
      <c r="K383" s="181"/>
      <c r="L383" s="183"/>
      <c r="M383" s="181"/>
      <c r="O383" s="181"/>
    </row>
    <row r="384" spans="1:16" ht="14.5" x14ac:dyDescent="0.3">
      <c r="A384" s="39"/>
      <c r="B384" s="177" t="s">
        <v>45</v>
      </c>
      <c r="C384" s="236" t="s">
        <v>255</v>
      </c>
      <c r="D384" s="199"/>
      <c r="E384" s="178"/>
      <c r="F384" s="203" t="s">
        <v>1</v>
      </c>
      <c r="G384" s="178"/>
      <c r="H384" s="235">
        <v>0</v>
      </c>
      <c r="I384" s="178"/>
      <c r="J384" s="235">
        <v>0</v>
      </c>
      <c r="K384" s="178"/>
      <c r="L384" s="226">
        <f>IF(F384="%",0.01*H384*J384,H384*J384)</f>
        <v>0</v>
      </c>
      <c r="M384" s="178"/>
      <c r="O384" s="201"/>
      <c r="P384" s="39"/>
    </row>
    <row r="385" spans="1:16" ht="14.5" x14ac:dyDescent="0.3">
      <c r="A385" s="39"/>
      <c r="B385" s="177" t="s">
        <v>74</v>
      </c>
      <c r="C385" s="236" t="s">
        <v>255</v>
      </c>
      <c r="D385" s="199"/>
      <c r="E385" s="178"/>
      <c r="F385" s="203" t="s">
        <v>1</v>
      </c>
      <c r="G385" s="178"/>
      <c r="H385" s="235">
        <v>0</v>
      </c>
      <c r="I385" s="178"/>
      <c r="J385" s="235">
        <v>0</v>
      </c>
      <c r="K385" s="178"/>
      <c r="L385" s="226">
        <f>IF(F385="%",0.01*H385*J385,H385*J385)</f>
        <v>0</v>
      </c>
      <c r="M385" s="178"/>
      <c r="O385" s="204"/>
      <c r="P385" s="39"/>
    </row>
    <row r="386" spans="1:16" s="40" customFormat="1" x14ac:dyDescent="0.3">
      <c r="B386" s="193"/>
      <c r="C386" s="193"/>
      <c r="D386" s="193"/>
      <c r="E386" s="193"/>
      <c r="F386" s="193"/>
      <c r="G386" s="193"/>
      <c r="H386" s="197"/>
      <c r="I386" s="193"/>
      <c r="J386" s="198"/>
      <c r="K386" s="193"/>
      <c r="L386" s="197"/>
      <c r="M386" s="193"/>
      <c r="O386" s="193"/>
    </row>
    <row r="387" spans="1:16" s="47" customFormat="1" ht="15" customHeight="1" thickBot="1" x14ac:dyDescent="0.3">
      <c r="B387" s="166" t="s">
        <v>697</v>
      </c>
      <c r="C387" s="167" t="s">
        <v>321</v>
      </c>
      <c r="D387" s="168"/>
      <c r="E387" s="168"/>
      <c r="F387" s="169"/>
      <c r="G387" s="168"/>
      <c r="H387" s="170"/>
      <c r="I387" s="168"/>
      <c r="J387" s="171"/>
      <c r="K387" s="168"/>
      <c r="L387" s="170"/>
      <c r="M387" s="168"/>
      <c r="O387" s="168"/>
    </row>
    <row r="388" spans="1:16" ht="15" thickTop="1" x14ac:dyDescent="0.3">
      <c r="A388" s="39"/>
      <c r="B388" s="64" t="s">
        <v>68</v>
      </c>
      <c r="C388" s="216" t="s">
        <v>201</v>
      </c>
      <c r="D388" s="217"/>
      <c r="E388" s="172"/>
      <c r="F388" s="218"/>
      <c r="G388" s="172"/>
      <c r="H388" s="219"/>
      <c r="I388" s="172"/>
      <c r="J388" s="220"/>
      <c r="K388" s="172"/>
      <c r="L388" s="219"/>
      <c r="M388" s="172"/>
      <c r="O388" s="172"/>
      <c r="P388" s="39"/>
    </row>
    <row r="389" spans="1:16" ht="14.5" x14ac:dyDescent="0.3">
      <c r="A389" s="39"/>
      <c r="B389" s="177" t="s">
        <v>45</v>
      </c>
      <c r="C389" s="60" t="s">
        <v>508</v>
      </c>
      <c r="D389" s="227" t="s">
        <v>683</v>
      </c>
      <c r="E389" s="163"/>
      <c r="F389" s="193" t="s">
        <v>79</v>
      </c>
      <c r="G389" s="163"/>
      <c r="H389" s="235">
        <v>0</v>
      </c>
      <c r="I389" s="178"/>
      <c r="J389" s="235">
        <v>0</v>
      </c>
      <c r="K389" s="163"/>
      <c r="L389" s="180">
        <f>H389*J389</f>
        <v>0</v>
      </c>
      <c r="M389" s="163"/>
      <c r="O389" s="201"/>
      <c r="P389" s="39"/>
    </row>
    <row r="390" spans="1:16" s="4" customFormat="1" ht="17.149999999999999" customHeight="1" x14ac:dyDescent="0.3">
      <c r="B390" s="177" t="s">
        <v>74</v>
      </c>
      <c r="C390" s="60" t="s">
        <v>508</v>
      </c>
      <c r="D390" s="227" t="s">
        <v>446</v>
      </c>
      <c r="E390" s="178"/>
      <c r="F390" s="225" t="s">
        <v>79</v>
      </c>
      <c r="G390" s="178"/>
      <c r="H390" s="235">
        <v>0</v>
      </c>
      <c r="I390" s="178"/>
      <c r="J390" s="235">
        <v>0</v>
      </c>
      <c r="K390" s="178"/>
      <c r="L390" s="226">
        <f>H390*J390</f>
        <v>0</v>
      </c>
      <c r="M390" s="178"/>
      <c r="O390" s="201"/>
    </row>
    <row r="391" spans="1:16" ht="14.5" x14ac:dyDescent="0.3">
      <c r="A391" s="39"/>
      <c r="B391" s="177" t="s">
        <v>75</v>
      </c>
      <c r="C391" s="224" t="s">
        <v>508</v>
      </c>
      <c r="D391" s="228" t="s">
        <v>447</v>
      </c>
      <c r="E391" s="178"/>
      <c r="F391" s="225" t="s">
        <v>79</v>
      </c>
      <c r="G391" s="178"/>
      <c r="H391" s="235">
        <v>0</v>
      </c>
      <c r="I391" s="178"/>
      <c r="J391" s="235">
        <v>0</v>
      </c>
      <c r="K391" s="178"/>
      <c r="L391" s="226">
        <f t="shared" ref="L391:L401" si="26">H391*J391</f>
        <v>0</v>
      </c>
      <c r="M391" s="178"/>
      <c r="O391" s="204"/>
      <c r="P391" s="39"/>
    </row>
    <row r="392" spans="1:16" ht="14.5" x14ac:dyDescent="0.3">
      <c r="A392" s="39"/>
      <c r="B392" s="177" t="s">
        <v>102</v>
      </c>
      <c r="C392" s="224" t="s">
        <v>508</v>
      </c>
      <c r="D392" s="228" t="s">
        <v>448</v>
      </c>
      <c r="E392" s="178"/>
      <c r="F392" s="225" t="s">
        <v>79</v>
      </c>
      <c r="G392" s="178"/>
      <c r="H392" s="235">
        <v>0</v>
      </c>
      <c r="I392" s="178"/>
      <c r="J392" s="235">
        <v>0</v>
      </c>
      <c r="K392" s="178"/>
      <c r="L392" s="226">
        <f t="shared" si="26"/>
        <v>0</v>
      </c>
      <c r="M392" s="178"/>
      <c r="O392" s="201"/>
      <c r="P392" s="39"/>
    </row>
    <row r="393" spans="1:16" ht="14.5" x14ac:dyDescent="0.3">
      <c r="A393" s="39"/>
      <c r="B393" s="177" t="s">
        <v>116</v>
      </c>
      <c r="C393" s="224" t="s">
        <v>508</v>
      </c>
      <c r="D393" s="228" t="s">
        <v>449</v>
      </c>
      <c r="E393" s="178"/>
      <c r="F393" s="225" t="s">
        <v>79</v>
      </c>
      <c r="G393" s="178"/>
      <c r="H393" s="235">
        <v>0</v>
      </c>
      <c r="I393" s="178"/>
      <c r="J393" s="235">
        <v>0</v>
      </c>
      <c r="K393" s="178"/>
      <c r="L393" s="226">
        <f t="shared" si="26"/>
        <v>0</v>
      </c>
      <c r="M393" s="178"/>
      <c r="O393" s="204"/>
      <c r="P393" s="39"/>
    </row>
    <row r="394" spans="1:16" ht="14.5" x14ac:dyDescent="0.3">
      <c r="A394" s="39"/>
      <c r="B394" s="177" t="s">
        <v>117</v>
      </c>
      <c r="C394" s="224" t="s">
        <v>508</v>
      </c>
      <c r="D394" s="228" t="s">
        <v>450</v>
      </c>
      <c r="E394" s="178"/>
      <c r="F394" s="225" t="s">
        <v>79</v>
      </c>
      <c r="G394" s="178"/>
      <c r="H394" s="235">
        <v>0</v>
      </c>
      <c r="I394" s="178"/>
      <c r="J394" s="235">
        <v>0</v>
      </c>
      <c r="K394" s="178"/>
      <c r="L394" s="226">
        <f t="shared" si="26"/>
        <v>0</v>
      </c>
      <c r="M394" s="178"/>
      <c r="O394" s="201"/>
      <c r="P394" s="39"/>
    </row>
    <row r="395" spans="1:16" ht="14.5" x14ac:dyDescent="0.3">
      <c r="A395" s="39"/>
      <c r="B395" s="177" t="s">
        <v>118</v>
      </c>
      <c r="C395" s="224" t="s">
        <v>508</v>
      </c>
      <c r="D395" s="228" t="s">
        <v>451</v>
      </c>
      <c r="E395" s="178"/>
      <c r="F395" s="225" t="s">
        <v>79</v>
      </c>
      <c r="G395" s="178"/>
      <c r="H395" s="235">
        <v>0</v>
      </c>
      <c r="I395" s="178"/>
      <c r="J395" s="235">
        <v>0</v>
      </c>
      <c r="K395" s="178"/>
      <c r="L395" s="226">
        <f t="shared" si="26"/>
        <v>0</v>
      </c>
      <c r="M395" s="178"/>
      <c r="O395" s="204"/>
      <c r="P395" s="39"/>
    </row>
    <row r="396" spans="1:16" ht="14.5" x14ac:dyDescent="0.3">
      <c r="A396" s="39"/>
      <c r="B396" s="177" t="s">
        <v>77</v>
      </c>
      <c r="C396" s="224" t="s">
        <v>508</v>
      </c>
      <c r="D396" s="228" t="s">
        <v>684</v>
      </c>
      <c r="E396" s="178"/>
      <c r="F396" s="225" t="s">
        <v>79</v>
      </c>
      <c r="G396" s="178"/>
      <c r="H396" s="235">
        <v>0</v>
      </c>
      <c r="I396" s="178"/>
      <c r="J396" s="235">
        <v>0</v>
      </c>
      <c r="K396" s="178"/>
      <c r="L396" s="226">
        <f t="shared" si="26"/>
        <v>0</v>
      </c>
      <c r="M396" s="178"/>
      <c r="O396" s="204"/>
      <c r="P396" s="39"/>
    </row>
    <row r="397" spans="1:16" ht="14.5" x14ac:dyDescent="0.3">
      <c r="A397" s="39"/>
      <c r="B397" s="177" t="s">
        <v>130</v>
      </c>
      <c r="C397" s="224" t="s">
        <v>508</v>
      </c>
      <c r="D397" s="228" t="s">
        <v>685</v>
      </c>
      <c r="E397" s="178"/>
      <c r="F397" s="225" t="s">
        <v>79</v>
      </c>
      <c r="G397" s="178"/>
      <c r="H397" s="235">
        <v>0</v>
      </c>
      <c r="I397" s="178"/>
      <c r="J397" s="235">
        <v>0</v>
      </c>
      <c r="K397" s="178"/>
      <c r="L397" s="226">
        <f t="shared" si="26"/>
        <v>0</v>
      </c>
      <c r="M397" s="178"/>
      <c r="O397" s="204"/>
      <c r="P397" s="39"/>
    </row>
    <row r="398" spans="1:16" ht="14.5" x14ac:dyDescent="0.3">
      <c r="A398" s="39"/>
      <c r="B398" s="177" t="s">
        <v>147</v>
      </c>
      <c r="C398" s="224" t="s">
        <v>508</v>
      </c>
      <c r="D398" s="228" t="s">
        <v>686</v>
      </c>
      <c r="E398" s="178"/>
      <c r="F398" s="225" t="s">
        <v>79</v>
      </c>
      <c r="G398" s="178"/>
      <c r="H398" s="235">
        <v>0</v>
      </c>
      <c r="I398" s="178"/>
      <c r="J398" s="235">
        <v>0</v>
      </c>
      <c r="K398" s="178"/>
      <c r="L398" s="226">
        <f t="shared" si="26"/>
        <v>0</v>
      </c>
      <c r="M398" s="178"/>
      <c r="O398" s="204"/>
      <c r="P398" s="39"/>
    </row>
    <row r="399" spans="1:16" ht="14.5" x14ac:dyDescent="0.3">
      <c r="A399" s="39"/>
      <c r="B399" s="177" t="s">
        <v>148</v>
      </c>
      <c r="C399" s="224" t="s">
        <v>509</v>
      </c>
      <c r="D399" s="228" t="s">
        <v>452</v>
      </c>
      <c r="E399" s="178"/>
      <c r="F399" s="225" t="s">
        <v>79</v>
      </c>
      <c r="G399" s="178"/>
      <c r="H399" s="235">
        <v>0</v>
      </c>
      <c r="I399" s="178"/>
      <c r="J399" s="235">
        <v>0</v>
      </c>
      <c r="K399" s="178"/>
      <c r="L399" s="226">
        <f t="shared" si="26"/>
        <v>0</v>
      </c>
      <c r="M399" s="178"/>
      <c r="O399" s="201"/>
      <c r="P399" s="39"/>
    </row>
    <row r="400" spans="1:16" ht="14.5" x14ac:dyDescent="0.3">
      <c r="A400" s="39"/>
      <c r="B400" s="177" t="s">
        <v>149</v>
      </c>
      <c r="C400" s="224" t="s">
        <v>509</v>
      </c>
      <c r="D400" s="228" t="s">
        <v>453</v>
      </c>
      <c r="E400" s="178"/>
      <c r="F400" s="225" t="s">
        <v>79</v>
      </c>
      <c r="G400" s="178"/>
      <c r="H400" s="235">
        <v>0</v>
      </c>
      <c r="I400" s="178"/>
      <c r="J400" s="235">
        <v>0</v>
      </c>
      <c r="K400" s="178"/>
      <c r="L400" s="226">
        <f t="shared" si="26"/>
        <v>0</v>
      </c>
      <c r="M400" s="178"/>
      <c r="O400" s="204"/>
      <c r="P400" s="39"/>
    </row>
    <row r="401" spans="1:16" ht="14.5" x14ac:dyDescent="0.3">
      <c r="A401" s="39"/>
      <c r="B401" s="177" t="s">
        <v>79</v>
      </c>
      <c r="C401" s="224" t="s">
        <v>338</v>
      </c>
      <c r="D401" s="228" t="s">
        <v>229</v>
      </c>
      <c r="E401" s="178"/>
      <c r="F401" s="225" t="s">
        <v>79</v>
      </c>
      <c r="G401" s="178"/>
      <c r="H401" s="235">
        <v>0</v>
      </c>
      <c r="I401" s="178"/>
      <c r="J401" s="235">
        <v>0</v>
      </c>
      <c r="K401" s="178"/>
      <c r="L401" s="226">
        <f t="shared" si="26"/>
        <v>0</v>
      </c>
      <c r="M401" s="178"/>
      <c r="O401" s="201"/>
      <c r="P401" s="39"/>
    </row>
    <row r="402" spans="1:16" ht="14.5" x14ac:dyDescent="0.3">
      <c r="A402" s="39"/>
      <c r="B402" s="177" t="s">
        <v>186</v>
      </c>
      <c r="C402" s="224" t="s">
        <v>510</v>
      </c>
      <c r="D402" s="199"/>
      <c r="E402" s="178"/>
      <c r="F402" s="203" t="s">
        <v>1</v>
      </c>
      <c r="G402" s="178"/>
      <c r="H402" s="235">
        <v>0</v>
      </c>
      <c r="I402" s="178"/>
      <c r="J402" s="235">
        <v>0</v>
      </c>
      <c r="K402" s="178"/>
      <c r="L402" s="226">
        <f>IF(F402="%",0.01*H402*J402,H402*J402)</f>
        <v>0</v>
      </c>
      <c r="M402" s="178"/>
      <c r="O402" s="204"/>
      <c r="P402" s="39"/>
    </row>
    <row r="403" spans="1:16" ht="14.5" x14ac:dyDescent="0.3">
      <c r="A403" s="39"/>
      <c r="B403" s="177" t="s">
        <v>187</v>
      </c>
      <c r="C403" s="224" t="s">
        <v>194</v>
      </c>
      <c r="D403" s="199"/>
      <c r="E403" s="178"/>
      <c r="F403" s="225" t="s">
        <v>85</v>
      </c>
      <c r="G403" s="178"/>
      <c r="H403" s="235">
        <v>0</v>
      </c>
      <c r="I403" s="178"/>
      <c r="J403" s="235">
        <v>0</v>
      </c>
      <c r="K403" s="178"/>
      <c r="L403" s="226">
        <f>H403*J403</f>
        <v>0</v>
      </c>
      <c r="M403" s="178"/>
      <c r="O403" s="201"/>
      <c r="P403" s="39"/>
    </row>
    <row r="404" spans="1:16" ht="14.5" x14ac:dyDescent="0.3">
      <c r="A404" s="39"/>
      <c r="B404" s="177" t="s">
        <v>188</v>
      </c>
      <c r="C404" s="224" t="s">
        <v>195</v>
      </c>
      <c r="D404" s="199"/>
      <c r="E404" s="178"/>
      <c r="F404" s="225" t="s">
        <v>85</v>
      </c>
      <c r="G404" s="178"/>
      <c r="H404" s="235">
        <v>0</v>
      </c>
      <c r="I404" s="178"/>
      <c r="J404" s="235">
        <v>0</v>
      </c>
      <c r="K404" s="178"/>
      <c r="L404" s="226">
        <f t="shared" ref="L404:L405" si="27">H404*J404</f>
        <v>0</v>
      </c>
      <c r="M404" s="178"/>
      <c r="O404" s="204"/>
      <c r="P404" s="39"/>
    </row>
    <row r="405" spans="1:16" ht="14.5" x14ac:dyDescent="0.3">
      <c r="A405" s="39"/>
      <c r="B405" s="177" t="s">
        <v>189</v>
      </c>
      <c r="C405" s="224" t="s">
        <v>203</v>
      </c>
      <c r="D405" s="199"/>
      <c r="E405" s="178"/>
      <c r="F405" s="225" t="s">
        <v>85</v>
      </c>
      <c r="G405" s="178"/>
      <c r="H405" s="235">
        <v>0</v>
      </c>
      <c r="I405" s="178"/>
      <c r="J405" s="235">
        <v>0</v>
      </c>
      <c r="K405" s="178"/>
      <c r="L405" s="226">
        <f t="shared" si="27"/>
        <v>0</v>
      </c>
      <c r="M405" s="178"/>
      <c r="O405" s="201"/>
      <c r="P405" s="39"/>
    </row>
    <row r="406" spans="1:16" ht="14.5" x14ac:dyDescent="0.3">
      <c r="A406" s="39"/>
      <c r="B406" s="177" t="s">
        <v>275</v>
      </c>
      <c r="C406" s="236" t="s">
        <v>255</v>
      </c>
      <c r="D406" s="199"/>
      <c r="E406" s="178"/>
      <c r="F406" s="203" t="s">
        <v>1</v>
      </c>
      <c r="G406" s="178"/>
      <c r="H406" s="235">
        <v>0</v>
      </c>
      <c r="I406" s="178"/>
      <c r="J406" s="235">
        <v>0</v>
      </c>
      <c r="K406" s="39"/>
      <c r="L406" s="226">
        <f t="shared" ref="L406:L408" si="28">IF(F406="%",0.01*H406*J406,H406*J406)</f>
        <v>0</v>
      </c>
      <c r="M406" s="178"/>
      <c r="O406" s="204"/>
      <c r="P406" s="39"/>
    </row>
    <row r="407" spans="1:16" ht="14.5" x14ac:dyDescent="0.3">
      <c r="A407" s="39"/>
      <c r="B407" s="177" t="s">
        <v>276</v>
      </c>
      <c r="C407" s="236" t="s">
        <v>255</v>
      </c>
      <c r="D407" s="199"/>
      <c r="E407" s="178"/>
      <c r="F407" s="203" t="s">
        <v>1</v>
      </c>
      <c r="G407" s="178"/>
      <c r="H407" s="235">
        <v>0</v>
      </c>
      <c r="I407" s="178"/>
      <c r="J407" s="235">
        <v>0</v>
      </c>
      <c r="K407" s="178"/>
      <c r="L407" s="226">
        <f t="shared" si="28"/>
        <v>0</v>
      </c>
      <c r="M407" s="178"/>
      <c r="O407" s="204"/>
      <c r="P407" s="39"/>
    </row>
    <row r="408" spans="1:16" ht="14.5" x14ac:dyDescent="0.3">
      <c r="A408" s="39"/>
      <c r="B408" s="177" t="s">
        <v>146</v>
      </c>
      <c r="C408" s="236" t="s">
        <v>255</v>
      </c>
      <c r="D408" s="199"/>
      <c r="E408" s="178"/>
      <c r="F408" s="203" t="s">
        <v>1</v>
      </c>
      <c r="G408" s="178"/>
      <c r="H408" s="235">
        <v>0</v>
      </c>
      <c r="I408" s="178"/>
      <c r="J408" s="235">
        <v>0</v>
      </c>
      <c r="K408" s="178"/>
      <c r="L408" s="226">
        <f t="shared" si="28"/>
        <v>0</v>
      </c>
      <c r="M408" s="178"/>
      <c r="O408" s="204"/>
      <c r="P408" s="39"/>
    </row>
    <row r="409" spans="1:16" s="40" customFormat="1" x14ac:dyDescent="0.3">
      <c r="B409" s="193"/>
      <c r="C409" s="540"/>
      <c r="D409" s="193"/>
      <c r="E409" s="193"/>
      <c r="F409" s="193"/>
      <c r="G409" s="193"/>
      <c r="H409" s="197"/>
      <c r="I409" s="193"/>
      <c r="J409" s="198"/>
      <c r="K409" s="193"/>
      <c r="L409" s="197"/>
      <c r="M409" s="193"/>
      <c r="O409" s="193"/>
    </row>
    <row r="410" spans="1:16" s="4" customFormat="1" ht="17.149999999999999" customHeight="1" x14ac:dyDescent="0.25">
      <c r="B410" s="58" t="s">
        <v>71</v>
      </c>
      <c r="C410" s="59" t="s">
        <v>202</v>
      </c>
      <c r="D410" s="181"/>
      <c r="E410" s="181"/>
      <c r="F410" s="182"/>
      <c r="G410" s="181"/>
      <c r="H410" s="183"/>
      <c r="I410" s="181"/>
      <c r="J410" s="184"/>
      <c r="K410" s="181"/>
      <c r="L410" s="183"/>
      <c r="M410" s="181"/>
      <c r="O410" s="181"/>
    </row>
    <row r="411" spans="1:16" ht="14.5" x14ac:dyDescent="0.3">
      <c r="A411" s="39"/>
      <c r="B411" s="177" t="s">
        <v>45</v>
      </c>
      <c r="C411" s="224" t="s">
        <v>163</v>
      </c>
      <c r="D411" s="199"/>
      <c r="E411" s="178"/>
      <c r="F411" s="203" t="s">
        <v>1</v>
      </c>
      <c r="G411" s="178"/>
      <c r="H411" s="235">
        <v>0</v>
      </c>
      <c r="I411" s="178"/>
      <c r="J411" s="235">
        <v>0</v>
      </c>
      <c r="K411" s="178"/>
      <c r="L411" s="226">
        <f>IF(F411="%",0.01*H411*J411,H411*J411)</f>
        <v>0</v>
      </c>
      <c r="M411" s="178"/>
      <c r="O411" s="204"/>
      <c r="P411" s="39"/>
    </row>
    <row r="412" spans="1:16" ht="14.5" x14ac:dyDescent="0.3">
      <c r="A412" s="39"/>
      <c r="B412" s="177" t="s">
        <v>74</v>
      </c>
      <c r="C412" s="224" t="s">
        <v>204</v>
      </c>
      <c r="D412" s="199"/>
      <c r="E412" s="178"/>
      <c r="F412" s="225" t="s">
        <v>85</v>
      </c>
      <c r="G412" s="178"/>
      <c r="H412" s="235">
        <v>0</v>
      </c>
      <c r="I412" s="178"/>
      <c r="J412" s="235">
        <v>0</v>
      </c>
      <c r="K412" s="178"/>
      <c r="L412" s="226">
        <f>H412*J412</f>
        <v>0</v>
      </c>
      <c r="M412" s="178"/>
      <c r="O412" s="201"/>
      <c r="P412" s="39"/>
    </row>
    <row r="413" spans="1:16" ht="14.5" x14ac:dyDescent="0.3">
      <c r="A413" s="39"/>
      <c r="B413" s="177" t="s">
        <v>75</v>
      </c>
      <c r="C413" s="236" t="s">
        <v>255</v>
      </c>
      <c r="D413" s="199"/>
      <c r="E413" s="178"/>
      <c r="F413" s="203" t="s">
        <v>1</v>
      </c>
      <c r="G413" s="178"/>
      <c r="H413" s="235">
        <v>0</v>
      </c>
      <c r="I413" s="178"/>
      <c r="J413" s="235">
        <v>0</v>
      </c>
      <c r="K413" s="178"/>
      <c r="L413" s="226">
        <f>IF(F413="%",0.01*H413*J413,H413*J413)</f>
        <v>0</v>
      </c>
      <c r="M413" s="178"/>
      <c r="O413" s="204"/>
      <c r="P413" s="39"/>
    </row>
    <row r="414" spans="1:16" ht="14.5" x14ac:dyDescent="0.3">
      <c r="A414" s="39"/>
      <c r="B414" s="177" t="s">
        <v>102</v>
      </c>
      <c r="C414" s="236" t="s">
        <v>255</v>
      </c>
      <c r="D414" s="199"/>
      <c r="E414" s="178"/>
      <c r="F414" s="203" t="s">
        <v>1</v>
      </c>
      <c r="G414" s="178"/>
      <c r="H414" s="235">
        <v>0</v>
      </c>
      <c r="I414" s="178"/>
      <c r="J414" s="235">
        <v>0</v>
      </c>
      <c r="K414" s="178"/>
      <c r="L414" s="226">
        <f>IF(F414="%",0.01*H414*J414,H414*J414)</f>
        <v>0</v>
      </c>
      <c r="M414" s="178"/>
      <c r="O414" s="204"/>
      <c r="P414" s="39"/>
    </row>
    <row r="415" spans="1:16" ht="14.5" x14ac:dyDescent="0.3">
      <c r="A415" s="39"/>
      <c r="B415" s="177" t="s">
        <v>116</v>
      </c>
      <c r="C415" s="236" t="s">
        <v>255</v>
      </c>
      <c r="D415" s="199"/>
      <c r="E415" s="178"/>
      <c r="F415" s="203" t="s">
        <v>1</v>
      </c>
      <c r="G415" s="178"/>
      <c r="H415" s="235">
        <v>0</v>
      </c>
      <c r="I415" s="178"/>
      <c r="J415" s="235">
        <v>0</v>
      </c>
      <c r="K415" s="178"/>
      <c r="L415" s="226">
        <f>IF(F415="%",0.01*H415*J415,H415*J415)</f>
        <v>0</v>
      </c>
      <c r="M415" s="178"/>
      <c r="O415" s="204"/>
      <c r="P415" s="39"/>
    </row>
    <row r="416" spans="1:16" s="40" customFormat="1" x14ac:dyDescent="0.3">
      <c r="B416" s="193"/>
      <c r="C416" s="540"/>
      <c r="D416" s="193"/>
      <c r="E416" s="193"/>
      <c r="F416" s="193"/>
      <c r="G416" s="193"/>
      <c r="H416" s="197"/>
      <c r="I416" s="193"/>
      <c r="J416" s="198"/>
      <c r="K416" s="193"/>
      <c r="L416" s="197"/>
      <c r="M416" s="193"/>
      <c r="O416" s="193"/>
    </row>
    <row r="417" spans="1:16" s="47" customFormat="1" ht="15" customHeight="1" thickBot="1" x14ac:dyDescent="0.3">
      <c r="B417" s="166" t="s">
        <v>696</v>
      </c>
      <c r="C417" s="167" t="s">
        <v>322</v>
      </c>
      <c r="D417" s="168"/>
      <c r="E417" s="168"/>
      <c r="F417" s="169"/>
      <c r="G417" s="168"/>
      <c r="H417" s="170"/>
      <c r="I417" s="168"/>
      <c r="J417" s="171"/>
      <c r="K417" s="168"/>
      <c r="L417" s="170"/>
      <c r="M417" s="168"/>
      <c r="O417" s="168"/>
    </row>
    <row r="418" spans="1:16" ht="15" thickTop="1" x14ac:dyDescent="0.3">
      <c r="A418" s="39"/>
      <c r="B418" s="64" t="s">
        <v>68</v>
      </c>
      <c r="C418" s="216" t="s">
        <v>41</v>
      </c>
      <c r="D418" s="217"/>
      <c r="E418" s="172"/>
      <c r="F418" s="218"/>
      <c r="G418" s="172"/>
      <c r="H418" s="219"/>
      <c r="I418" s="172"/>
      <c r="J418" s="220"/>
      <c r="K418" s="172"/>
      <c r="L418" s="219"/>
      <c r="M418" s="172"/>
      <c r="O418" s="172"/>
      <c r="P418" s="39"/>
    </row>
    <row r="419" spans="1:16" s="4" customFormat="1" ht="17.149999999999999" customHeight="1" x14ac:dyDescent="0.3">
      <c r="B419" s="177" t="s">
        <v>45</v>
      </c>
      <c r="C419" s="60" t="s">
        <v>223</v>
      </c>
      <c r="D419" s="227"/>
      <c r="E419" s="178"/>
      <c r="F419" s="225" t="s">
        <v>85</v>
      </c>
      <c r="G419" s="178"/>
      <c r="H419" s="235">
        <v>0</v>
      </c>
      <c r="I419" s="178"/>
      <c r="J419" s="235">
        <v>0</v>
      </c>
      <c r="K419" s="178"/>
      <c r="L419" s="180">
        <f>H419*J419</f>
        <v>0</v>
      </c>
      <c r="M419" s="178"/>
      <c r="O419" s="201"/>
    </row>
    <row r="420" spans="1:16" ht="14.5" x14ac:dyDescent="0.3">
      <c r="A420" s="39"/>
      <c r="B420" s="177" t="s">
        <v>74</v>
      </c>
      <c r="C420" s="224" t="s">
        <v>196</v>
      </c>
      <c r="D420" s="228"/>
      <c r="E420" s="178"/>
      <c r="F420" s="225" t="s">
        <v>85</v>
      </c>
      <c r="G420" s="178"/>
      <c r="H420" s="235">
        <v>0</v>
      </c>
      <c r="I420" s="178"/>
      <c r="J420" s="235">
        <v>0</v>
      </c>
      <c r="K420" s="178"/>
      <c r="L420" s="226">
        <f>H420*J420</f>
        <v>0</v>
      </c>
      <c r="M420" s="178"/>
      <c r="O420" s="204"/>
      <c r="P420" s="39"/>
    </row>
    <row r="421" spans="1:16" ht="14.5" x14ac:dyDescent="0.3">
      <c r="A421" s="39"/>
      <c r="B421" s="177" t="s">
        <v>75</v>
      </c>
      <c r="C421" s="236" t="s">
        <v>255</v>
      </c>
      <c r="D421" s="199"/>
      <c r="E421" s="178"/>
      <c r="F421" s="203" t="s">
        <v>1</v>
      </c>
      <c r="G421" s="178"/>
      <c r="H421" s="235">
        <v>0</v>
      </c>
      <c r="I421" s="178"/>
      <c r="J421" s="235">
        <v>0</v>
      </c>
      <c r="K421" s="178"/>
      <c r="L421" s="226">
        <f>IF(F421="%",0.01*H421*J421,H421*J421)</f>
        <v>0</v>
      </c>
      <c r="M421" s="178"/>
      <c r="O421" s="201"/>
      <c r="P421" s="39"/>
    </row>
    <row r="422" spans="1:16" ht="14.5" x14ac:dyDescent="0.3">
      <c r="A422" s="39"/>
      <c r="B422" s="177" t="s">
        <v>102</v>
      </c>
      <c r="C422" s="236" t="s">
        <v>255</v>
      </c>
      <c r="D422" s="199"/>
      <c r="E422" s="178"/>
      <c r="F422" s="203" t="s">
        <v>1</v>
      </c>
      <c r="G422" s="178"/>
      <c r="H422" s="235">
        <v>0</v>
      </c>
      <c r="I422" s="178"/>
      <c r="J422" s="235">
        <v>0</v>
      </c>
      <c r="K422" s="178"/>
      <c r="L422" s="226">
        <f t="shared" ref="L422:L423" si="29">IF(F422="%",0.01*H422*J422,H422*J422)</f>
        <v>0</v>
      </c>
      <c r="M422" s="178"/>
      <c r="O422" s="552"/>
      <c r="P422" s="39"/>
    </row>
    <row r="423" spans="1:16" ht="14.5" x14ac:dyDescent="0.3">
      <c r="A423" s="39"/>
      <c r="B423" s="177" t="s">
        <v>116</v>
      </c>
      <c r="C423" s="236" t="s">
        <v>255</v>
      </c>
      <c r="D423" s="199"/>
      <c r="E423" s="178"/>
      <c r="F423" s="203" t="s">
        <v>1</v>
      </c>
      <c r="G423" s="178"/>
      <c r="H423" s="235">
        <v>0</v>
      </c>
      <c r="I423" s="178"/>
      <c r="J423" s="235">
        <v>0</v>
      </c>
      <c r="K423" s="178"/>
      <c r="L423" s="226">
        <f t="shared" si="29"/>
        <v>0</v>
      </c>
      <c r="M423" s="178"/>
      <c r="O423" s="552"/>
      <c r="P423" s="39"/>
    </row>
    <row r="424" spans="1:16" s="40" customFormat="1" x14ac:dyDescent="0.3">
      <c r="B424" s="193"/>
      <c r="C424" s="540"/>
      <c r="D424" s="193"/>
      <c r="E424" s="193"/>
      <c r="F424" s="193"/>
      <c r="G424" s="193"/>
      <c r="H424" s="197"/>
      <c r="I424" s="193"/>
      <c r="J424" s="198"/>
      <c r="K424" s="193"/>
      <c r="L424" s="197"/>
      <c r="M424" s="193"/>
      <c r="O424" s="193"/>
    </row>
    <row r="425" spans="1:16" s="47" customFormat="1" ht="15" customHeight="1" thickBot="1" x14ac:dyDescent="0.3">
      <c r="B425" s="166" t="s">
        <v>695</v>
      </c>
      <c r="C425" s="167" t="s">
        <v>316</v>
      </c>
      <c r="D425" s="168"/>
      <c r="E425" s="168"/>
      <c r="F425" s="169"/>
      <c r="G425" s="168"/>
      <c r="H425" s="170"/>
      <c r="I425" s="168"/>
      <c r="J425" s="171"/>
      <c r="K425" s="168"/>
      <c r="L425" s="170"/>
      <c r="M425" s="168"/>
      <c r="O425" s="168"/>
    </row>
    <row r="426" spans="1:16" ht="15" thickTop="1" x14ac:dyDescent="0.3">
      <c r="A426" s="39"/>
      <c r="B426" s="64" t="s">
        <v>68</v>
      </c>
      <c r="C426" s="216" t="s">
        <v>511</v>
      </c>
      <c r="D426" s="217"/>
      <c r="E426" s="172"/>
      <c r="F426" s="218"/>
      <c r="G426" s="172"/>
      <c r="H426" s="219"/>
      <c r="I426" s="172"/>
      <c r="J426" s="220"/>
      <c r="K426" s="172"/>
      <c r="L426" s="219"/>
      <c r="M426" s="172"/>
      <c r="O426" s="172"/>
      <c r="P426" s="39"/>
    </row>
    <row r="427" spans="1:16" ht="14.5" x14ac:dyDescent="0.3">
      <c r="A427" s="39"/>
      <c r="B427" s="177" t="s">
        <v>45</v>
      </c>
      <c r="C427" s="224" t="s">
        <v>744</v>
      </c>
      <c r="D427" s="228"/>
      <c r="E427" s="178"/>
      <c r="F427" s="225" t="s">
        <v>79</v>
      </c>
      <c r="G427" s="178"/>
      <c r="H427" s="235">
        <v>0</v>
      </c>
      <c r="I427" s="178"/>
      <c r="J427" s="235">
        <v>0</v>
      </c>
      <c r="K427" s="178"/>
      <c r="L427" s="226">
        <f>H427*J427</f>
        <v>0</v>
      </c>
      <c r="M427" s="178"/>
      <c r="O427" s="201"/>
      <c r="P427" s="39"/>
    </row>
    <row r="428" spans="1:16" ht="14.5" x14ac:dyDescent="0.3">
      <c r="A428" s="39"/>
      <c r="B428" s="177" t="s">
        <v>74</v>
      </c>
      <c r="C428" s="236" t="s">
        <v>255</v>
      </c>
      <c r="D428" s="199"/>
      <c r="E428" s="178"/>
      <c r="F428" s="203" t="s">
        <v>1</v>
      </c>
      <c r="G428" s="178"/>
      <c r="H428" s="235">
        <v>0</v>
      </c>
      <c r="I428" s="178"/>
      <c r="J428" s="235">
        <v>0</v>
      </c>
      <c r="K428" s="178"/>
      <c r="L428" s="226">
        <f>IF(F428="%",0.01*H428*J428,H428*J428)</f>
        <v>0</v>
      </c>
      <c r="M428" s="178"/>
      <c r="O428" s="204"/>
      <c r="P428" s="39"/>
    </row>
    <row r="429" spans="1:16" ht="14.5" x14ac:dyDescent="0.3">
      <c r="A429" s="39"/>
      <c r="B429" s="177" t="s">
        <v>75</v>
      </c>
      <c r="C429" s="236" t="s">
        <v>255</v>
      </c>
      <c r="D429" s="199"/>
      <c r="E429" s="178"/>
      <c r="F429" s="203" t="s">
        <v>1</v>
      </c>
      <c r="G429" s="178"/>
      <c r="H429" s="235">
        <v>0</v>
      </c>
      <c r="I429" s="178"/>
      <c r="J429" s="235">
        <v>0</v>
      </c>
      <c r="K429" s="178"/>
      <c r="L429" s="226">
        <f>IF(F429="%",0.01*H429*J429,H429*J429)</f>
        <v>0</v>
      </c>
      <c r="M429" s="178"/>
      <c r="O429" s="204"/>
      <c r="P429" s="39"/>
    </row>
    <row r="430" spans="1:16" s="40" customFormat="1" x14ac:dyDescent="0.3">
      <c r="B430" s="193"/>
      <c r="C430" s="540"/>
      <c r="D430" s="193"/>
      <c r="E430" s="193"/>
      <c r="F430" s="193"/>
      <c r="G430" s="193"/>
      <c r="H430" s="197"/>
      <c r="I430" s="193"/>
      <c r="J430" s="198"/>
      <c r="K430" s="193"/>
      <c r="L430" s="197"/>
      <c r="M430" s="193"/>
      <c r="O430" s="193"/>
    </row>
    <row r="431" spans="1:16" s="40" customFormat="1" ht="14.5" x14ac:dyDescent="0.35">
      <c r="B431" s="193"/>
      <c r="C431" s="194" t="s">
        <v>335</v>
      </c>
      <c r="D431" s="193"/>
      <c r="E431" s="193"/>
      <c r="F431" s="193"/>
      <c r="G431" s="193"/>
      <c r="H431" s="193"/>
      <c r="I431" s="193"/>
      <c r="J431" s="193"/>
      <c r="K431" s="193"/>
      <c r="L431" s="51">
        <f>ROUND(SUM(L352:L429),0)</f>
        <v>0</v>
      </c>
      <c r="M431" s="50" t="s">
        <v>317</v>
      </c>
      <c r="O431" s="193"/>
    </row>
    <row r="432" spans="1:16" s="40" customFormat="1" x14ac:dyDescent="0.3">
      <c r="B432" s="193"/>
      <c r="C432" s="193"/>
      <c r="D432" s="193"/>
      <c r="E432" s="193"/>
      <c r="F432" s="193"/>
      <c r="G432" s="193"/>
      <c r="H432" s="197"/>
      <c r="I432" s="193"/>
      <c r="J432" s="198"/>
      <c r="K432" s="193"/>
      <c r="L432" s="197"/>
      <c r="M432" s="193"/>
      <c r="O432" s="193"/>
    </row>
    <row r="433" spans="1:16" s="35" customFormat="1" ht="17.149999999999999" customHeight="1" x14ac:dyDescent="0.25">
      <c r="A433" s="53"/>
      <c r="B433" s="52" t="s">
        <v>694</v>
      </c>
      <c r="C433" s="53" t="s">
        <v>336</v>
      </c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</row>
    <row r="434" spans="1:16" s="40" customFormat="1" x14ac:dyDescent="0.3">
      <c r="B434" s="193"/>
      <c r="C434" s="193"/>
      <c r="D434" s="193"/>
      <c r="E434" s="193"/>
      <c r="F434" s="193"/>
      <c r="G434" s="193"/>
      <c r="H434" s="197"/>
      <c r="I434" s="193"/>
      <c r="J434" s="198"/>
      <c r="K434" s="193"/>
      <c r="L434" s="197"/>
      <c r="M434" s="193"/>
      <c r="O434" s="193"/>
    </row>
    <row r="435" spans="1:16" s="47" customFormat="1" ht="15" customHeight="1" thickBot="1" x14ac:dyDescent="0.3">
      <c r="B435" s="166" t="s">
        <v>531</v>
      </c>
      <c r="C435" s="167" t="s">
        <v>318</v>
      </c>
      <c r="D435" s="168"/>
      <c r="E435" s="168"/>
      <c r="F435" s="169"/>
      <c r="G435" s="168"/>
      <c r="H435" s="170"/>
      <c r="I435" s="168"/>
      <c r="J435" s="171"/>
      <c r="K435" s="168"/>
      <c r="L435" s="170"/>
      <c r="M435" s="168"/>
      <c r="O435" s="168"/>
    </row>
    <row r="436" spans="1:16" ht="15" thickTop="1" x14ac:dyDescent="0.3">
      <c r="A436" s="39"/>
      <c r="B436" s="64" t="s">
        <v>68</v>
      </c>
      <c r="C436" s="216" t="s">
        <v>69</v>
      </c>
      <c r="D436" s="217"/>
      <c r="E436" s="172"/>
      <c r="F436" s="218"/>
      <c r="G436" s="172"/>
      <c r="H436" s="219"/>
      <c r="I436" s="172"/>
      <c r="J436" s="220"/>
      <c r="K436" s="172"/>
      <c r="L436" s="219"/>
      <c r="M436" s="172"/>
      <c r="O436" s="172"/>
      <c r="P436" s="39"/>
    </row>
    <row r="437" spans="1:16" ht="14.5" x14ac:dyDescent="0.3">
      <c r="A437" s="39"/>
      <c r="B437" s="177" t="s">
        <v>45</v>
      </c>
      <c r="C437" s="224" t="s">
        <v>31</v>
      </c>
      <c r="D437" s="228"/>
      <c r="E437" s="178"/>
      <c r="F437" s="225" t="s">
        <v>70</v>
      </c>
      <c r="G437" s="178"/>
      <c r="H437" s="235">
        <v>0</v>
      </c>
      <c r="I437" s="178"/>
      <c r="J437" s="235">
        <v>0</v>
      </c>
      <c r="K437" s="178"/>
      <c r="L437" s="226">
        <f>H437*0.01*J437</f>
        <v>0</v>
      </c>
      <c r="M437" s="178"/>
      <c r="O437" s="201"/>
      <c r="P437" s="39"/>
    </row>
    <row r="438" spans="1:16" ht="14.5" x14ac:dyDescent="0.3">
      <c r="A438" s="39"/>
      <c r="B438" s="177" t="s">
        <v>74</v>
      </c>
      <c r="C438" s="236" t="s">
        <v>255</v>
      </c>
      <c r="D438" s="199"/>
      <c r="E438" s="178"/>
      <c r="F438" s="203" t="s">
        <v>1</v>
      </c>
      <c r="G438" s="178"/>
      <c r="H438" s="235">
        <v>0</v>
      </c>
      <c r="I438" s="178"/>
      <c r="J438" s="235">
        <v>0</v>
      </c>
      <c r="K438" s="178"/>
      <c r="L438" s="226">
        <f>IF(F438="%",0.01*H438*J438,H438*J438)</f>
        <v>0</v>
      </c>
      <c r="M438" s="178"/>
      <c r="O438" s="204"/>
      <c r="P438" s="39"/>
    </row>
    <row r="439" spans="1:16" ht="14.5" x14ac:dyDescent="0.3">
      <c r="A439" s="39"/>
      <c r="B439" s="177" t="s">
        <v>75</v>
      </c>
      <c r="C439" s="236" t="s">
        <v>255</v>
      </c>
      <c r="D439" s="199"/>
      <c r="E439" s="178"/>
      <c r="F439" s="203" t="s">
        <v>1</v>
      </c>
      <c r="G439" s="178"/>
      <c r="H439" s="235">
        <v>0</v>
      </c>
      <c r="I439" s="178"/>
      <c r="J439" s="235">
        <v>0</v>
      </c>
      <c r="K439" s="178"/>
      <c r="L439" s="226">
        <f t="shared" ref="L439:L442" si="30">IF(F439="%",0.01*H439*J439,H439*J439)</f>
        <v>0</v>
      </c>
      <c r="M439" s="178"/>
      <c r="O439" s="204"/>
      <c r="P439" s="39"/>
    </row>
    <row r="440" spans="1:16" ht="14.5" x14ac:dyDescent="0.3">
      <c r="A440" s="39"/>
      <c r="B440" s="177" t="s">
        <v>102</v>
      </c>
      <c r="C440" s="236" t="s">
        <v>255</v>
      </c>
      <c r="D440" s="199"/>
      <c r="E440" s="178"/>
      <c r="F440" s="203" t="s">
        <v>1</v>
      </c>
      <c r="G440" s="178"/>
      <c r="H440" s="235">
        <v>0</v>
      </c>
      <c r="I440" s="178"/>
      <c r="J440" s="235">
        <v>0</v>
      </c>
      <c r="K440" s="178"/>
      <c r="L440" s="226">
        <f t="shared" si="30"/>
        <v>0</v>
      </c>
      <c r="M440" s="178"/>
      <c r="O440" s="204"/>
      <c r="P440" s="39"/>
    </row>
    <row r="441" spans="1:16" ht="14.5" x14ac:dyDescent="0.3">
      <c r="A441" s="39"/>
      <c r="B441" s="177" t="s">
        <v>116</v>
      </c>
      <c r="C441" s="236" t="s">
        <v>255</v>
      </c>
      <c r="D441" s="199"/>
      <c r="E441" s="178"/>
      <c r="F441" s="203" t="s">
        <v>1</v>
      </c>
      <c r="G441" s="178"/>
      <c r="H441" s="235">
        <v>0</v>
      </c>
      <c r="I441" s="178"/>
      <c r="J441" s="235">
        <v>0</v>
      </c>
      <c r="K441" s="178"/>
      <c r="L441" s="226">
        <f t="shared" si="30"/>
        <v>0</v>
      </c>
      <c r="M441" s="178"/>
      <c r="O441" s="204"/>
      <c r="P441" s="39"/>
    </row>
    <row r="442" spans="1:16" ht="14.5" x14ac:dyDescent="0.3">
      <c r="A442" s="39"/>
      <c r="B442" s="177" t="s">
        <v>117</v>
      </c>
      <c r="C442" s="236" t="s">
        <v>255</v>
      </c>
      <c r="D442" s="199"/>
      <c r="E442" s="178"/>
      <c r="F442" s="203" t="s">
        <v>1</v>
      </c>
      <c r="G442" s="178"/>
      <c r="H442" s="235">
        <v>0</v>
      </c>
      <c r="I442" s="178"/>
      <c r="J442" s="235">
        <v>0</v>
      </c>
      <c r="K442" s="178"/>
      <c r="L442" s="226">
        <f t="shared" si="30"/>
        <v>0</v>
      </c>
      <c r="M442" s="178"/>
      <c r="O442" s="204"/>
      <c r="P442" s="39"/>
    </row>
    <row r="443" spans="1:16" s="40" customFormat="1" x14ac:dyDescent="0.3">
      <c r="B443" s="193"/>
      <c r="C443" s="540"/>
      <c r="D443" s="193"/>
      <c r="E443" s="193"/>
      <c r="F443" s="193"/>
      <c r="G443" s="193"/>
      <c r="H443" s="197"/>
      <c r="I443" s="193"/>
      <c r="J443" s="198"/>
      <c r="K443" s="193"/>
      <c r="L443" s="197"/>
      <c r="M443" s="193"/>
      <c r="O443" s="193"/>
    </row>
    <row r="444" spans="1:16" s="47" customFormat="1" ht="15" customHeight="1" thickBot="1" x14ac:dyDescent="0.3">
      <c r="B444" s="166" t="s">
        <v>532</v>
      </c>
      <c r="C444" s="167" t="s">
        <v>323</v>
      </c>
      <c r="D444" s="168"/>
      <c r="E444" s="168"/>
      <c r="F444" s="169"/>
      <c r="G444" s="168"/>
      <c r="H444" s="170"/>
      <c r="I444" s="168"/>
      <c r="J444" s="171"/>
      <c r="K444" s="168"/>
      <c r="L444" s="170"/>
      <c r="M444" s="168"/>
      <c r="O444" s="168"/>
    </row>
    <row r="445" spans="1:16" ht="15" thickTop="1" x14ac:dyDescent="0.3">
      <c r="A445" s="39"/>
      <c r="B445" s="64" t="s">
        <v>68</v>
      </c>
      <c r="C445" s="216" t="s">
        <v>337</v>
      </c>
      <c r="D445" s="217"/>
      <c r="E445" s="172"/>
      <c r="F445" s="218"/>
      <c r="G445" s="172"/>
      <c r="H445" s="219"/>
      <c r="I445" s="172"/>
      <c r="J445" s="220"/>
      <c r="K445" s="172"/>
      <c r="L445" s="219"/>
      <c r="M445" s="172"/>
      <c r="O445" s="172"/>
      <c r="P445" s="39"/>
    </row>
    <row r="446" spans="1:16" ht="14.5" x14ac:dyDescent="0.3">
      <c r="A446" s="39"/>
      <c r="B446" s="177" t="s">
        <v>45</v>
      </c>
      <c r="C446" s="224" t="s">
        <v>521</v>
      </c>
      <c r="D446" s="228"/>
      <c r="E446" s="178"/>
      <c r="F446" s="225" t="s">
        <v>218</v>
      </c>
      <c r="G446" s="178"/>
      <c r="H446" s="235">
        <v>0</v>
      </c>
      <c r="I446" s="178"/>
      <c r="J446" s="235">
        <v>0</v>
      </c>
      <c r="K446" s="178"/>
      <c r="L446" s="226">
        <f>H446*J446</f>
        <v>0</v>
      </c>
      <c r="M446" s="178"/>
      <c r="O446" s="201"/>
      <c r="P446" s="39"/>
    </row>
    <row r="447" spans="1:16" ht="14.5" x14ac:dyDescent="0.3">
      <c r="A447" s="39"/>
      <c r="B447" s="177" t="s">
        <v>74</v>
      </c>
      <c r="C447" s="224" t="s">
        <v>522</v>
      </c>
      <c r="D447" s="228"/>
      <c r="E447" s="178"/>
      <c r="F447" s="225" t="s">
        <v>79</v>
      </c>
      <c r="G447" s="178"/>
      <c r="H447" s="235">
        <v>0</v>
      </c>
      <c r="I447" s="178"/>
      <c r="J447" s="235">
        <v>0</v>
      </c>
      <c r="K447" s="178"/>
      <c r="L447" s="226">
        <f>H447*J447</f>
        <v>0</v>
      </c>
      <c r="M447" s="178"/>
      <c r="O447" s="204"/>
      <c r="P447" s="39"/>
    </row>
    <row r="448" spans="1:16" ht="14.5" x14ac:dyDescent="0.3">
      <c r="A448" s="39"/>
      <c r="B448" s="177" t="s">
        <v>75</v>
      </c>
      <c r="C448" s="224" t="s">
        <v>523</v>
      </c>
      <c r="D448" s="228"/>
      <c r="E448" s="178"/>
      <c r="F448" s="225" t="s">
        <v>85</v>
      </c>
      <c r="G448" s="178"/>
      <c r="H448" s="235">
        <v>0</v>
      </c>
      <c r="I448" s="178"/>
      <c r="J448" s="235">
        <v>0</v>
      </c>
      <c r="K448" s="178"/>
      <c r="L448" s="226">
        <f>H448*J448</f>
        <v>0</v>
      </c>
      <c r="M448" s="178"/>
      <c r="O448" s="201"/>
      <c r="P448" s="39"/>
    </row>
    <row r="449" spans="1:16" ht="14.5" x14ac:dyDescent="0.3">
      <c r="A449" s="39"/>
      <c r="B449" s="177" t="s">
        <v>102</v>
      </c>
      <c r="C449" s="236" t="s">
        <v>255</v>
      </c>
      <c r="D449" s="199"/>
      <c r="E449" s="178"/>
      <c r="F449" s="203" t="s">
        <v>1</v>
      </c>
      <c r="G449" s="178"/>
      <c r="H449" s="235">
        <v>0</v>
      </c>
      <c r="I449" s="178"/>
      <c r="J449" s="235">
        <v>0</v>
      </c>
      <c r="K449" s="178"/>
      <c r="L449" s="226">
        <f>IF(F449="%",0.01*H449*J449,H449*J449)</f>
        <v>0</v>
      </c>
      <c r="M449" s="178"/>
      <c r="O449" s="204"/>
      <c r="P449" s="39"/>
    </row>
    <row r="450" spans="1:16" ht="14.5" x14ac:dyDescent="0.3">
      <c r="A450" s="39"/>
      <c r="B450" s="177" t="s">
        <v>116</v>
      </c>
      <c r="C450" s="236" t="s">
        <v>255</v>
      </c>
      <c r="D450" s="199"/>
      <c r="E450" s="178"/>
      <c r="F450" s="203" t="s">
        <v>1</v>
      </c>
      <c r="G450" s="178"/>
      <c r="H450" s="235">
        <v>0</v>
      </c>
      <c r="I450" s="178"/>
      <c r="J450" s="235">
        <v>0</v>
      </c>
      <c r="K450" s="178"/>
      <c r="L450" s="226">
        <f>IF(F450="%",0.01*H450*J450,H450*J450)</f>
        <v>0</v>
      </c>
      <c r="M450" s="178"/>
      <c r="O450" s="204"/>
      <c r="P450" s="39"/>
    </row>
    <row r="451" spans="1:16" ht="14.5" x14ac:dyDescent="0.3">
      <c r="A451" s="39"/>
      <c r="B451" s="177" t="s">
        <v>117</v>
      </c>
      <c r="C451" s="236" t="s">
        <v>255</v>
      </c>
      <c r="D451" s="199"/>
      <c r="E451" s="178"/>
      <c r="F451" s="203" t="s">
        <v>1</v>
      </c>
      <c r="G451" s="178"/>
      <c r="H451" s="235">
        <v>0</v>
      </c>
      <c r="I451" s="178"/>
      <c r="J451" s="235">
        <v>0</v>
      </c>
      <c r="K451" s="178"/>
      <c r="L451" s="226">
        <f>IF(F451="%",0.01*H451*J451,H451*J451)</f>
        <v>0</v>
      </c>
      <c r="M451" s="178"/>
      <c r="O451" s="204"/>
      <c r="P451" s="39"/>
    </row>
    <row r="452" spans="1:16" ht="14.5" x14ac:dyDescent="0.3">
      <c r="A452" s="39"/>
      <c r="B452" s="177" t="s">
        <v>118</v>
      </c>
      <c r="C452" s="236" t="s">
        <v>255</v>
      </c>
      <c r="D452" s="199"/>
      <c r="E452" s="178"/>
      <c r="F452" s="203" t="s">
        <v>1</v>
      </c>
      <c r="G452" s="178"/>
      <c r="H452" s="235">
        <v>0</v>
      </c>
      <c r="I452" s="178"/>
      <c r="J452" s="235">
        <v>0</v>
      </c>
      <c r="K452" s="178"/>
      <c r="L452" s="226">
        <f>IF(F452="%",0.01*H452*J452,H452*J452)</f>
        <v>0</v>
      </c>
      <c r="M452" s="178"/>
      <c r="O452" s="204"/>
      <c r="P452" s="39"/>
    </row>
    <row r="453" spans="1:16" ht="14.5" x14ac:dyDescent="0.3">
      <c r="A453" s="39"/>
      <c r="B453" s="177" t="s">
        <v>77</v>
      </c>
      <c r="C453" s="236" t="s">
        <v>255</v>
      </c>
      <c r="D453" s="199"/>
      <c r="E453" s="178"/>
      <c r="F453" s="203" t="s">
        <v>1</v>
      </c>
      <c r="G453" s="178"/>
      <c r="H453" s="235">
        <v>0</v>
      </c>
      <c r="I453" s="178"/>
      <c r="J453" s="235">
        <v>0</v>
      </c>
      <c r="K453" s="178"/>
      <c r="L453" s="226">
        <f>IF(F453="%",0.01*H453*J453,H453*J453)</f>
        <v>0</v>
      </c>
      <c r="M453" s="178"/>
      <c r="O453" s="204"/>
      <c r="P453" s="39"/>
    </row>
    <row r="454" spans="1:16" s="40" customFormat="1" x14ac:dyDescent="0.3">
      <c r="B454" s="193"/>
      <c r="C454" s="540"/>
      <c r="D454" s="193"/>
      <c r="E454" s="193"/>
      <c r="F454" s="193"/>
      <c r="G454" s="193"/>
      <c r="H454" s="197"/>
      <c r="I454" s="193"/>
      <c r="J454" s="198"/>
      <c r="K454" s="193"/>
      <c r="L454" s="197"/>
      <c r="M454" s="193"/>
      <c r="O454" s="193"/>
    </row>
    <row r="455" spans="1:16" s="47" customFormat="1" ht="15" customHeight="1" thickBot="1" x14ac:dyDescent="0.3">
      <c r="B455" s="166" t="s">
        <v>533</v>
      </c>
      <c r="C455" s="167" t="s">
        <v>324</v>
      </c>
      <c r="D455" s="168"/>
      <c r="E455" s="168"/>
      <c r="F455" s="169"/>
      <c r="G455" s="168"/>
      <c r="H455" s="170"/>
      <c r="I455" s="168"/>
      <c r="J455" s="171"/>
      <c r="K455" s="168"/>
      <c r="L455" s="170"/>
      <c r="M455" s="168"/>
      <c r="O455" s="168"/>
    </row>
    <row r="456" spans="1:16" ht="15" thickTop="1" x14ac:dyDescent="0.3">
      <c r="A456" s="39"/>
      <c r="B456" s="64" t="s">
        <v>68</v>
      </c>
      <c r="C456" s="216" t="s">
        <v>520</v>
      </c>
      <c r="D456" s="75" t="s">
        <v>524</v>
      </c>
      <c r="E456" s="172"/>
      <c r="F456" s="218"/>
      <c r="G456" s="172"/>
      <c r="H456" s="219"/>
      <c r="I456" s="172"/>
      <c r="J456" s="220"/>
      <c r="K456" s="172"/>
      <c r="L456" s="219"/>
      <c r="M456" s="172"/>
      <c r="O456" s="172"/>
      <c r="P456" s="39"/>
    </row>
    <row r="457" spans="1:16" ht="14.5" x14ac:dyDescent="0.3">
      <c r="A457" s="39"/>
      <c r="B457" s="177" t="s">
        <v>45</v>
      </c>
      <c r="C457" s="232" t="s">
        <v>1</v>
      </c>
      <c r="D457" s="232" t="s">
        <v>1</v>
      </c>
      <c r="E457" s="178"/>
      <c r="F457" s="225" t="s">
        <v>79</v>
      </c>
      <c r="G457" s="178"/>
      <c r="H457" s="235">
        <v>0</v>
      </c>
      <c r="I457" s="178"/>
      <c r="J457" s="235">
        <v>0</v>
      </c>
      <c r="K457" s="178"/>
      <c r="L457" s="226">
        <f t="shared" ref="L457:L466" si="31">H457*J457</f>
        <v>0</v>
      </c>
      <c r="M457" s="178"/>
      <c r="O457" s="201"/>
      <c r="P457" s="39"/>
    </row>
    <row r="458" spans="1:16" ht="14.5" x14ac:dyDescent="0.3">
      <c r="A458" s="39"/>
      <c r="B458" s="177" t="s">
        <v>74</v>
      </c>
      <c r="C458" s="232" t="s">
        <v>1</v>
      </c>
      <c r="D458" s="232" t="s">
        <v>1</v>
      </c>
      <c r="E458" s="178"/>
      <c r="F458" s="225" t="s">
        <v>79</v>
      </c>
      <c r="G458" s="178"/>
      <c r="H458" s="235">
        <v>0</v>
      </c>
      <c r="I458" s="178"/>
      <c r="J458" s="235">
        <v>0</v>
      </c>
      <c r="K458" s="178"/>
      <c r="L458" s="226">
        <f t="shared" si="31"/>
        <v>0</v>
      </c>
      <c r="M458" s="178"/>
      <c r="O458" s="204"/>
      <c r="P458" s="39"/>
    </row>
    <row r="459" spans="1:16" ht="14.5" x14ac:dyDescent="0.3">
      <c r="A459" s="39"/>
      <c r="B459" s="177" t="s">
        <v>75</v>
      </c>
      <c r="C459" s="232" t="s">
        <v>1</v>
      </c>
      <c r="D459" s="232" t="s">
        <v>1</v>
      </c>
      <c r="E459" s="178"/>
      <c r="F459" s="225" t="s">
        <v>79</v>
      </c>
      <c r="G459" s="178"/>
      <c r="H459" s="235">
        <v>0</v>
      </c>
      <c r="I459" s="178"/>
      <c r="J459" s="235">
        <v>0</v>
      </c>
      <c r="K459" s="178"/>
      <c r="L459" s="226">
        <f t="shared" si="31"/>
        <v>0</v>
      </c>
      <c r="M459" s="178"/>
      <c r="O459" s="201"/>
      <c r="P459" s="39"/>
    </row>
    <row r="460" spans="1:16" ht="14.5" x14ac:dyDescent="0.3">
      <c r="A460" s="39"/>
      <c r="B460" s="177" t="s">
        <v>102</v>
      </c>
      <c r="C460" s="232" t="s">
        <v>1</v>
      </c>
      <c r="D460" s="232" t="s">
        <v>1</v>
      </c>
      <c r="E460" s="178"/>
      <c r="F460" s="225" t="s">
        <v>79</v>
      </c>
      <c r="G460" s="178"/>
      <c r="H460" s="235">
        <v>0</v>
      </c>
      <c r="I460" s="178"/>
      <c r="J460" s="235">
        <v>0</v>
      </c>
      <c r="K460" s="178"/>
      <c r="L460" s="226">
        <f t="shared" si="31"/>
        <v>0</v>
      </c>
      <c r="M460" s="178"/>
      <c r="O460" s="204"/>
      <c r="P460" s="39"/>
    </row>
    <row r="461" spans="1:16" ht="14.5" x14ac:dyDescent="0.3">
      <c r="A461" s="39"/>
      <c r="B461" s="177" t="s">
        <v>116</v>
      </c>
      <c r="C461" s="232" t="s">
        <v>1</v>
      </c>
      <c r="D461" s="232" t="s">
        <v>1</v>
      </c>
      <c r="E461" s="178"/>
      <c r="F461" s="225" t="s">
        <v>79</v>
      </c>
      <c r="G461" s="178"/>
      <c r="H461" s="235">
        <v>0</v>
      </c>
      <c r="I461" s="178"/>
      <c r="J461" s="235">
        <v>0</v>
      </c>
      <c r="K461" s="178"/>
      <c r="L461" s="226">
        <f t="shared" si="31"/>
        <v>0</v>
      </c>
      <c r="M461" s="178"/>
      <c r="O461" s="201"/>
      <c r="P461" s="39"/>
    </row>
    <row r="462" spans="1:16" ht="14.5" x14ac:dyDescent="0.3">
      <c r="A462" s="39"/>
      <c r="B462" s="177" t="s">
        <v>117</v>
      </c>
      <c r="C462" s="232" t="s">
        <v>1</v>
      </c>
      <c r="D462" s="232" t="s">
        <v>1</v>
      </c>
      <c r="E462" s="178"/>
      <c r="F462" s="225" t="s">
        <v>79</v>
      </c>
      <c r="G462" s="178"/>
      <c r="H462" s="235">
        <v>0</v>
      </c>
      <c r="I462" s="178"/>
      <c r="J462" s="235">
        <v>0</v>
      </c>
      <c r="K462" s="178"/>
      <c r="L462" s="226">
        <f t="shared" si="31"/>
        <v>0</v>
      </c>
      <c r="M462" s="178"/>
      <c r="O462" s="204"/>
      <c r="P462" s="39"/>
    </row>
    <row r="463" spans="1:16" ht="14.5" x14ac:dyDescent="0.3">
      <c r="A463" s="39"/>
      <c r="B463" s="177" t="s">
        <v>118</v>
      </c>
      <c r="C463" s="232" t="s">
        <v>1</v>
      </c>
      <c r="D463" s="232" t="s">
        <v>1</v>
      </c>
      <c r="E463" s="178"/>
      <c r="F463" s="225" t="s">
        <v>79</v>
      </c>
      <c r="G463" s="178"/>
      <c r="H463" s="235">
        <v>0</v>
      </c>
      <c r="I463" s="178"/>
      <c r="J463" s="235">
        <v>0</v>
      </c>
      <c r="K463" s="178"/>
      <c r="L463" s="226">
        <f t="shared" si="31"/>
        <v>0</v>
      </c>
      <c r="M463" s="178"/>
      <c r="O463" s="201"/>
      <c r="P463" s="39"/>
    </row>
    <row r="464" spans="1:16" ht="14.5" x14ac:dyDescent="0.3">
      <c r="A464" s="39"/>
      <c r="B464" s="177" t="s">
        <v>77</v>
      </c>
      <c r="C464" s="232" t="s">
        <v>1</v>
      </c>
      <c r="D464" s="232" t="s">
        <v>1</v>
      </c>
      <c r="E464" s="178"/>
      <c r="F464" s="225" t="s">
        <v>79</v>
      </c>
      <c r="G464" s="178"/>
      <c r="H464" s="235">
        <v>0</v>
      </c>
      <c r="I464" s="178"/>
      <c r="J464" s="235">
        <v>0</v>
      </c>
      <c r="K464" s="178"/>
      <c r="L464" s="226">
        <f t="shared" si="31"/>
        <v>0</v>
      </c>
      <c r="M464" s="178"/>
      <c r="O464" s="204"/>
      <c r="P464" s="39"/>
    </row>
    <row r="465" spans="1:16" ht="14.5" x14ac:dyDescent="0.3">
      <c r="A465" s="39"/>
      <c r="B465" s="177" t="s">
        <v>130</v>
      </c>
      <c r="C465" s="232" t="s">
        <v>1</v>
      </c>
      <c r="D465" s="232" t="s">
        <v>1</v>
      </c>
      <c r="E465" s="178"/>
      <c r="F465" s="225" t="s">
        <v>79</v>
      </c>
      <c r="G465" s="178"/>
      <c r="H465" s="235">
        <v>0</v>
      </c>
      <c r="I465" s="178"/>
      <c r="J465" s="235">
        <v>0</v>
      </c>
      <c r="K465" s="178"/>
      <c r="L465" s="226">
        <f t="shared" si="31"/>
        <v>0</v>
      </c>
      <c r="M465" s="178"/>
      <c r="O465" s="201"/>
      <c r="P465" s="39"/>
    </row>
    <row r="466" spans="1:16" ht="14.5" x14ac:dyDescent="0.3">
      <c r="A466" s="39"/>
      <c r="B466" s="177" t="s">
        <v>147</v>
      </c>
      <c r="C466" s="232" t="s">
        <v>1</v>
      </c>
      <c r="D466" s="232" t="s">
        <v>1</v>
      </c>
      <c r="E466" s="178"/>
      <c r="F466" s="225" t="s">
        <v>79</v>
      </c>
      <c r="G466" s="178"/>
      <c r="H466" s="235">
        <v>0</v>
      </c>
      <c r="I466" s="178"/>
      <c r="J466" s="235">
        <v>0</v>
      </c>
      <c r="K466" s="178"/>
      <c r="L466" s="226">
        <f t="shared" si="31"/>
        <v>0</v>
      </c>
      <c r="M466" s="178"/>
      <c r="O466" s="204"/>
      <c r="P466" s="39"/>
    </row>
    <row r="467" spans="1:16" ht="14.5" x14ac:dyDescent="0.3">
      <c r="A467" s="39"/>
      <c r="B467" s="177" t="s">
        <v>148</v>
      </c>
      <c r="C467" s="236" t="s">
        <v>255</v>
      </c>
      <c r="D467" s="199"/>
      <c r="E467" s="178"/>
      <c r="F467" s="203" t="s">
        <v>1</v>
      </c>
      <c r="G467" s="178"/>
      <c r="H467" s="235">
        <v>0</v>
      </c>
      <c r="I467" s="178"/>
      <c r="J467" s="235">
        <v>0</v>
      </c>
      <c r="K467" s="178"/>
      <c r="L467" s="226">
        <f>IF(F467="%",0.01*H467*J467,H467*J467)</f>
        <v>0</v>
      </c>
      <c r="M467" s="178"/>
      <c r="O467" s="204"/>
      <c r="P467" s="39"/>
    </row>
    <row r="468" spans="1:16" ht="14.5" x14ac:dyDescent="0.3">
      <c r="A468" s="39"/>
      <c r="B468" s="177" t="s">
        <v>149</v>
      </c>
      <c r="C468" s="236" t="s">
        <v>255</v>
      </c>
      <c r="D468" s="199"/>
      <c r="E468" s="178"/>
      <c r="F468" s="203" t="s">
        <v>1</v>
      </c>
      <c r="G468" s="178"/>
      <c r="H468" s="235">
        <v>0</v>
      </c>
      <c r="I468" s="178"/>
      <c r="J468" s="235">
        <v>0</v>
      </c>
      <c r="K468" s="178"/>
      <c r="L468" s="226">
        <f t="shared" ref="L468:L469" si="32">IF(F468="%",0.01*H468*J468,H468*J468)</f>
        <v>0</v>
      </c>
      <c r="M468" s="178"/>
      <c r="O468" s="204"/>
      <c r="P468" s="39"/>
    </row>
    <row r="469" spans="1:16" ht="14.5" x14ac:dyDescent="0.3">
      <c r="A469" s="39"/>
      <c r="B469" s="177" t="s">
        <v>79</v>
      </c>
      <c r="C469" s="236" t="s">
        <v>255</v>
      </c>
      <c r="D469" s="199"/>
      <c r="E469" s="178"/>
      <c r="F469" s="203" t="s">
        <v>1</v>
      </c>
      <c r="G469" s="178"/>
      <c r="H469" s="235">
        <v>0</v>
      </c>
      <c r="I469" s="178"/>
      <c r="J469" s="235">
        <v>0</v>
      </c>
      <c r="K469" s="178"/>
      <c r="L469" s="226">
        <f t="shared" si="32"/>
        <v>0</v>
      </c>
      <c r="M469" s="178"/>
      <c r="O469" s="204"/>
      <c r="P469" s="39"/>
    </row>
    <row r="470" spans="1:16" s="40" customFormat="1" x14ac:dyDescent="0.3">
      <c r="B470" s="193"/>
      <c r="C470" s="540"/>
      <c r="D470" s="193"/>
      <c r="E470" s="193"/>
      <c r="F470" s="193"/>
      <c r="G470" s="193"/>
      <c r="H470" s="197"/>
      <c r="I470" s="193"/>
      <c r="J470" s="198"/>
      <c r="K470" s="193"/>
      <c r="L470" s="197"/>
      <c r="M470" s="193"/>
      <c r="O470" s="193"/>
    </row>
    <row r="471" spans="1:16" s="40" customFormat="1" ht="14.5" x14ac:dyDescent="0.35">
      <c r="B471" s="193"/>
      <c r="C471" s="194" t="s">
        <v>50</v>
      </c>
      <c r="D471" s="193"/>
      <c r="E471" s="193"/>
      <c r="F471" s="193"/>
      <c r="G471" s="193"/>
      <c r="H471" s="193"/>
      <c r="I471" s="193"/>
      <c r="J471" s="193"/>
      <c r="K471" s="193"/>
      <c r="L471" s="51">
        <f>SUM(L437:L469)</f>
        <v>0</v>
      </c>
      <c r="M471" s="50" t="s">
        <v>317</v>
      </c>
      <c r="O471" s="193"/>
    </row>
    <row r="472" spans="1:16" s="40" customFormat="1" x14ac:dyDescent="0.3">
      <c r="B472" s="193"/>
      <c r="C472" s="193"/>
      <c r="D472" s="193"/>
      <c r="E472" s="193"/>
      <c r="F472" s="193"/>
      <c r="G472" s="193"/>
      <c r="H472" s="197"/>
      <c r="I472" s="193"/>
      <c r="J472" s="198"/>
      <c r="K472" s="193"/>
      <c r="L472" s="197"/>
      <c r="M472" s="193"/>
      <c r="O472" s="193"/>
    </row>
  </sheetData>
  <sheetProtection algorithmName="SHA-512" hashValue="brE/R66NSK+oo4xjvzMP08oI8wpPk+YvB5FSfg+mSTGcSJuRa8ezvwwFmrNYckx21sd4pvyG9544dBumsthOVA==" saltValue="auxdhqH/mVY27HtCjYY5KA==" spinCount="100000" sheet="1" objects="1" scenarios="1"/>
  <mergeCells count="2">
    <mergeCell ref="H8:I8"/>
    <mergeCell ref="L8:M8"/>
  </mergeCells>
  <dataValidations count="9">
    <dataValidation type="list" allowBlank="1" showInputMessage="1" showErrorMessage="1" sqref="C176:C195 C457:C466">
      <formula1>DiametreCanalisation</formula1>
    </dataValidation>
    <dataValidation type="list" allowBlank="1" showInputMessage="1" showErrorMessage="1" sqref="D176:D195">
      <formula1>MateriauCanalisation</formula1>
    </dataValidation>
    <dataValidation type="list" allowBlank="1" showInputMessage="1" showErrorMessage="1" sqref="C202:C221">
      <formula1>DiametreChambre</formula1>
    </dataValidation>
    <dataValidation type="list" allowBlank="1" showInputMessage="1" showErrorMessage="1" sqref="D202:D221">
      <formula1>ProfChambre</formula1>
    </dataValidation>
    <dataValidation allowBlank="1" showInputMessage="1" showErrorMessage="1" promptTitle="Epaisseur d'enrobés" sqref="D91:E92"/>
    <dataValidation type="list" allowBlank="1" showInputMessage="1" showErrorMessage="1" sqref="D457:D466">
      <formula1>TechTravauxSpeciaux</formula1>
    </dataValidation>
    <dataValidation type="decimal" operator="greaterThanOrEqual" allowBlank="1" showInputMessage="1" showErrorMessage="1" errorTitle="Erreur de saisie" error="Saisir une valeur numérique" sqref="H457:H469 H446:H453 H437:H442 H427:H429 J419:J423 H356:H361 H352:H353 H310:H312 H305:H307 H291:H294 H285:H288 H263:H266 H254:H259 H176:H198 H148:H152 H14:H16 J14:J16 J457:J469 J446:J453 J437:J442 J427:J429 H389:H408 H374:H375 J297:J301 J356:J361 J352:J353 J310:J312 J305:J307 J291:J294 J285:J288 J245:J247 J263:J266 J254:J259 H140:H145 J176:J198 J148:J152 H117 J82:J87 J57:J58 J320:J321 H320:H321 J20:J24 H20:H24 J27:J29 H27:H29 J32:J38 H32:H38 J41:J42 H41:H42 J45:J49 H45:H49 H52:H54 H61:H63 J52:J54 J61:J63 H57:H58 J71:J73 H76:H79 H71:H73 J76:J79 H82:H87 J91:J97 H91:H97 J100:J102 H100:H102 H105:H108 J105:J108 J111:J114 J117 H111:H114 H125:H128 J125:J128 J131:J137 J140:J145 H131:H137 J202:J227 J230:J235 H202:H227 H230:H235 H238:H241 J238:J241 H245:H247 H270:H274 J270:J274 J277:J282 H277:H282 H297:H301 J365:J371 H365:H371 J374:J375 J379:J381 J384:J385 H379:H381 H384:H385 J389:J408 H419:H423 H325:H344 J325:J344">
      <formula1>0</formula1>
    </dataValidation>
    <dataValidation type="list" operator="greaterThanOrEqual" allowBlank="1" showInputMessage="1" showErrorMessage="1" errorTitle="Erreur de saisie" error="Saisir une valeur dans la liste" sqref="F15:F16 F467:F469 F449:F453 F438:F442 F428:F429 F413:F415 F411 F375 F297:F301 F360:F361 F353 F312 F307 F248:F250 F272:F274 F265:F266 F257:F259 F240:F242 F234:F235 F232 F222:F227 F196:F198 F142:F145 F117:F121 F126:F128 F114 F108 F102 F95:F97 F62:F63 F72:F73 F58 F321 F42 F37:F38 F28:F29 F23:F24 F48:F49 F53:F54 F77:F79 F83:F87 F134:F137 F150:F152 F156:F158 F163:F165 F170:F172 F280:F282 F285:F288 F292:F294 F368:F371 F380:F381 F384:F385 F402 F406:F408 F421:F423 F325:F344">
      <formula1>Unites</formula1>
    </dataValidation>
    <dataValidation type="list" allowBlank="1" showInputMessage="1" showErrorMessage="1" sqref="F306 F149">
      <formula1>Unites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rowBreaks count="2" manualBreakCount="2">
    <brk id="122" min="1" max="11" man="1"/>
    <brk id="347" min="1" max="11" man="1"/>
  </rowBreaks>
  <ignoredErrors>
    <ignoredError sqref="B12 B18 B69 B174 B123 B303" twoDigitTextYear="1"/>
    <ignoredError sqref="B13 B175 B304" twoDigitTextYear="1" numberStoredAsText="1"/>
    <ignoredError sqref="B60 B56 B10 B67 B70 B75 B81 B166:B167 B130 B139 B110 B116 B124 B309 B147:B150 B153:B156 B159:B16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R139"/>
  <sheetViews>
    <sheetView showGridLines="0" zoomScale="70" zoomScaleNormal="70" workbookViewId="0">
      <pane ySplit="8" topLeftCell="A9" activePane="bottomLeft" state="frozen"/>
      <selection activeCell="J26" sqref="J26"/>
      <selection pane="bottomLeft" activeCell="D56" sqref="D56"/>
    </sheetView>
  </sheetViews>
  <sheetFormatPr baseColWidth="10" defaultColWidth="11.453125" defaultRowHeight="14" x14ac:dyDescent="0.3"/>
  <cols>
    <col min="1" max="1" width="3.54296875" style="145" customWidth="1"/>
    <col min="2" max="2" width="7.26953125" style="15" customWidth="1"/>
    <col min="3" max="3" width="56.81640625" style="16" customWidth="1"/>
    <col min="4" max="4" width="29.81640625" style="17" customWidth="1"/>
    <col min="5" max="5" width="3" style="17" customWidth="1"/>
    <col min="6" max="6" width="9.453125" style="18" customWidth="1"/>
    <col min="7" max="7" width="2.7265625" style="18" customWidth="1"/>
    <col min="8" max="8" width="15.54296875" style="150" customWidth="1"/>
    <col min="9" max="9" width="3.1796875" style="150" customWidth="1"/>
    <col min="10" max="10" width="15.54296875" style="151" customWidth="1"/>
    <col min="11" max="11" width="2.26953125" style="151" customWidth="1"/>
    <col min="12" max="12" width="16.7265625" style="145" customWidth="1"/>
    <col min="13" max="13" width="6.7265625" style="145" customWidth="1"/>
    <col min="14" max="14" width="1.54296875" style="145" customWidth="1"/>
    <col min="15" max="15" width="50.54296875" style="145" customWidth="1"/>
    <col min="16" max="16" width="11.453125" style="145"/>
    <col min="17" max="17" width="17.54296875" style="161" customWidth="1"/>
    <col min="18" max="18" width="19.1796875" style="161" customWidth="1"/>
    <col min="19" max="20" width="19.7265625" style="161" customWidth="1"/>
    <col min="21" max="16384" width="11.453125" style="161"/>
  </cols>
  <sheetData>
    <row r="1" spans="1:18" ht="15" customHeight="1" x14ac:dyDescent="0.3">
      <c r="B1" s="146" t="s">
        <v>199</v>
      </c>
      <c r="C1" s="147" t="s">
        <v>217</v>
      </c>
      <c r="D1" s="148"/>
      <c r="E1" s="148"/>
      <c r="F1" s="149"/>
      <c r="G1" s="149"/>
    </row>
    <row r="2" spans="1:18" ht="12.5" x14ac:dyDescent="0.25">
      <c r="B2" s="152" t="s">
        <v>198</v>
      </c>
      <c r="C2" s="153" t="s">
        <v>345</v>
      </c>
      <c r="D2" s="148"/>
      <c r="E2" s="148"/>
      <c r="F2" s="154"/>
      <c r="G2" s="154"/>
      <c r="Q2" s="553"/>
    </row>
    <row r="3" spans="1:18" x14ac:dyDescent="0.3">
      <c r="B3" s="152" t="s">
        <v>197</v>
      </c>
      <c r="C3" s="153" t="s">
        <v>174</v>
      </c>
      <c r="D3" s="155"/>
      <c r="E3" s="155"/>
      <c r="F3" s="156"/>
      <c r="G3" s="156"/>
      <c r="H3" s="451"/>
      <c r="Q3" s="553"/>
      <c r="R3" s="553"/>
    </row>
    <row r="4" spans="1:18" ht="13" x14ac:dyDescent="0.25">
      <c r="B4" s="152"/>
      <c r="C4" s="153"/>
      <c r="D4" s="155"/>
      <c r="E4" s="155"/>
      <c r="F4" s="156"/>
      <c r="G4" s="156"/>
      <c r="Q4" s="553"/>
    </row>
    <row r="5" spans="1:18" ht="18" customHeight="1" x14ac:dyDescent="0.3">
      <c r="B5" s="157" t="s">
        <v>28</v>
      </c>
      <c r="D5" s="157"/>
      <c r="E5" s="157"/>
      <c r="F5" s="157"/>
      <c r="G5" s="157"/>
      <c r="I5" s="157"/>
      <c r="J5" s="157"/>
      <c r="K5" s="157"/>
      <c r="L5" s="157"/>
      <c r="M5" s="158"/>
      <c r="N5" s="158"/>
      <c r="Q5" s="553"/>
      <c r="R5" s="553"/>
    </row>
    <row r="6" spans="1:18" ht="18" customHeight="1" x14ac:dyDescent="0.3">
      <c r="B6" s="157" t="s">
        <v>348</v>
      </c>
      <c r="D6" s="157"/>
      <c r="E6" s="157"/>
      <c r="F6" s="157"/>
      <c r="G6" s="157"/>
      <c r="H6" s="157"/>
      <c r="I6" s="157"/>
      <c r="J6" s="157"/>
      <c r="K6" s="157"/>
      <c r="L6" s="157"/>
      <c r="M6" s="158"/>
      <c r="N6" s="158"/>
    </row>
    <row r="7" spans="1:18" ht="7.5" customHeight="1" x14ac:dyDescent="0.3"/>
    <row r="8" spans="1:18" s="46" customFormat="1" ht="38.25" customHeight="1" x14ac:dyDescent="0.25">
      <c r="A8" s="208"/>
      <c r="B8" s="208"/>
      <c r="C8" s="208" t="s">
        <v>64</v>
      </c>
      <c r="D8" s="209" t="s">
        <v>679</v>
      </c>
      <c r="E8" s="209"/>
      <c r="F8" s="210" t="s">
        <v>26</v>
      </c>
      <c r="G8" s="210"/>
      <c r="H8" s="209" t="s">
        <v>27</v>
      </c>
      <c r="I8" s="211"/>
      <c r="J8" s="209" t="s">
        <v>333</v>
      </c>
      <c r="K8" s="209"/>
      <c r="L8" s="599" t="s">
        <v>334</v>
      </c>
      <c r="M8" s="599"/>
      <c r="N8" s="211"/>
      <c r="O8" s="209" t="s">
        <v>540</v>
      </c>
    </row>
    <row r="9" spans="1:18" s="35" customFormat="1" ht="17.149999999999999" customHeight="1" x14ac:dyDescent="0.25">
      <c r="B9" s="162"/>
      <c r="D9" s="163"/>
      <c r="E9" s="163"/>
      <c r="F9" s="3"/>
      <c r="G9" s="163"/>
      <c r="H9" s="164"/>
      <c r="I9" s="163"/>
      <c r="J9" s="165"/>
      <c r="K9" s="163"/>
      <c r="L9" s="164"/>
      <c r="M9" s="163"/>
      <c r="N9" s="163"/>
      <c r="O9" s="163"/>
    </row>
    <row r="10" spans="1:18" s="47" customFormat="1" ht="17.149999999999999" customHeight="1" thickBot="1" x14ac:dyDescent="0.3">
      <c r="B10" s="166" t="s">
        <v>704</v>
      </c>
      <c r="C10" s="167" t="s">
        <v>339</v>
      </c>
      <c r="D10" s="168"/>
      <c r="E10" s="168"/>
      <c r="F10" s="169"/>
      <c r="G10" s="168"/>
      <c r="H10" s="170"/>
      <c r="I10" s="168"/>
      <c r="J10" s="171"/>
      <c r="K10" s="168"/>
      <c r="L10" s="170"/>
      <c r="M10" s="168"/>
      <c r="N10" s="168"/>
      <c r="O10" s="168"/>
    </row>
    <row r="11" spans="1:18" s="4" customFormat="1" ht="17.149999999999999" customHeight="1" thickTop="1" x14ac:dyDescent="0.25">
      <c r="B11" s="64" t="s">
        <v>68</v>
      </c>
      <c r="C11" s="75" t="s">
        <v>104</v>
      </c>
      <c r="D11" s="172"/>
      <c r="E11" s="172"/>
      <c r="F11" s="173"/>
      <c r="G11" s="172"/>
      <c r="H11" s="174"/>
      <c r="I11" s="172"/>
      <c r="J11" s="175"/>
      <c r="K11" s="172"/>
      <c r="L11" s="174"/>
      <c r="M11" s="172"/>
      <c r="N11" s="172"/>
      <c r="O11" s="176"/>
    </row>
    <row r="12" spans="1:18" s="4" customFormat="1" ht="17.149999999999999" customHeight="1" x14ac:dyDescent="0.25">
      <c r="B12" s="177" t="s">
        <v>45</v>
      </c>
      <c r="C12" s="60" t="s">
        <v>105</v>
      </c>
      <c r="D12" s="199" t="s">
        <v>106</v>
      </c>
      <c r="E12" s="178"/>
      <c r="F12" s="179" t="s">
        <v>79</v>
      </c>
      <c r="G12" s="178"/>
      <c r="H12" s="200">
        <v>0</v>
      </c>
      <c r="I12" s="178"/>
      <c r="J12" s="200">
        <v>0</v>
      </c>
      <c r="K12" s="178"/>
      <c r="L12" s="180">
        <f>H12*J12</f>
        <v>0</v>
      </c>
      <c r="M12" s="178"/>
      <c r="N12" s="178"/>
      <c r="O12" s="201"/>
    </row>
    <row r="13" spans="1:18" s="4" customFormat="1" ht="17.149999999999999" customHeight="1" x14ac:dyDescent="0.25">
      <c r="B13" s="177" t="s">
        <v>74</v>
      </c>
      <c r="C13" s="60" t="s">
        <v>107</v>
      </c>
      <c r="D13" s="199" t="s">
        <v>106</v>
      </c>
      <c r="E13" s="178"/>
      <c r="F13" s="179" t="s">
        <v>89</v>
      </c>
      <c r="G13" s="178"/>
      <c r="H13" s="200">
        <v>0</v>
      </c>
      <c r="I13" s="178"/>
      <c r="J13" s="200">
        <v>0</v>
      </c>
      <c r="K13" s="178"/>
      <c r="L13" s="180">
        <f>H13*J13</f>
        <v>0</v>
      </c>
      <c r="M13" s="178"/>
      <c r="N13" s="178"/>
      <c r="O13" s="201"/>
    </row>
    <row r="14" spans="1:18" s="4" customFormat="1" ht="17.149999999999999" customHeight="1" x14ac:dyDescent="0.25">
      <c r="B14" s="177" t="s">
        <v>75</v>
      </c>
      <c r="C14" s="60" t="s">
        <v>112</v>
      </c>
      <c r="D14" s="199"/>
      <c r="E14" s="178"/>
      <c r="F14" s="179" t="s">
        <v>82</v>
      </c>
      <c r="G14" s="178"/>
      <c r="H14" s="200">
        <v>0</v>
      </c>
      <c r="I14" s="178"/>
      <c r="J14" s="200">
        <v>0</v>
      </c>
      <c r="K14" s="178"/>
      <c r="L14" s="180">
        <f>H14*J14</f>
        <v>0</v>
      </c>
      <c r="M14" s="178"/>
      <c r="N14" s="178"/>
      <c r="O14" s="201"/>
    </row>
    <row r="15" spans="1:18" s="4" customFormat="1" ht="17.149999999999999" customHeight="1" x14ac:dyDescent="0.25">
      <c r="B15" s="177" t="s">
        <v>102</v>
      </c>
      <c r="C15" s="202" t="s">
        <v>255</v>
      </c>
      <c r="D15" s="199"/>
      <c r="E15" s="178"/>
      <c r="F15" s="203" t="s">
        <v>1</v>
      </c>
      <c r="G15" s="178"/>
      <c r="H15" s="200">
        <v>0</v>
      </c>
      <c r="I15" s="178"/>
      <c r="J15" s="200">
        <v>0</v>
      </c>
      <c r="K15" s="178"/>
      <c r="L15" s="180">
        <f>IF(F15="%",0.01*H15*J15,H15*J15)</f>
        <v>0</v>
      </c>
      <c r="M15" s="178"/>
      <c r="N15" s="178"/>
      <c r="O15" s="204"/>
    </row>
    <row r="16" spans="1:18" s="35" customFormat="1" ht="17.149999999999999" customHeight="1" x14ac:dyDescent="0.25">
      <c r="B16" s="162"/>
      <c r="D16" s="163"/>
      <c r="E16" s="163"/>
      <c r="F16" s="3"/>
      <c r="G16" s="163"/>
      <c r="H16" s="164"/>
      <c r="I16" s="163"/>
      <c r="J16" s="165"/>
      <c r="K16" s="163"/>
      <c r="L16" s="164"/>
      <c r="M16" s="163"/>
      <c r="N16" s="163"/>
      <c r="O16" s="163"/>
    </row>
    <row r="17" spans="2:15" s="4" customFormat="1" ht="17.149999999999999" customHeight="1" x14ac:dyDescent="0.25">
      <c r="B17" s="58" t="s">
        <v>71</v>
      </c>
      <c r="C17" s="59" t="s">
        <v>108</v>
      </c>
      <c r="D17" s="181"/>
      <c r="E17" s="181"/>
      <c r="F17" s="182"/>
      <c r="G17" s="181"/>
      <c r="H17" s="183"/>
      <c r="I17" s="181"/>
      <c r="J17" s="184"/>
      <c r="K17" s="181"/>
      <c r="L17" s="183"/>
      <c r="M17" s="181"/>
      <c r="N17" s="181"/>
      <c r="O17" s="181"/>
    </row>
    <row r="18" spans="2:15" s="4" customFormat="1" ht="17.149999999999999" customHeight="1" x14ac:dyDescent="0.25">
      <c r="B18" s="185" t="s">
        <v>45</v>
      </c>
      <c r="C18" s="186" t="s">
        <v>109</v>
      </c>
      <c r="D18" s="205"/>
      <c r="E18" s="187"/>
      <c r="F18" s="188" t="s">
        <v>82</v>
      </c>
      <c r="G18" s="187"/>
      <c r="H18" s="206">
        <v>0</v>
      </c>
      <c r="I18" s="187"/>
      <c r="J18" s="206">
        <v>0</v>
      </c>
      <c r="K18" s="187"/>
      <c r="L18" s="189">
        <f>H18*J18</f>
        <v>0</v>
      </c>
      <c r="M18" s="187"/>
      <c r="N18" s="187"/>
      <c r="O18" s="201"/>
    </row>
    <row r="19" spans="2:15" s="4" customFormat="1" ht="17.149999999999999" customHeight="1" x14ac:dyDescent="0.25">
      <c r="B19" s="177" t="s">
        <v>74</v>
      </c>
      <c r="C19" s="60" t="s">
        <v>110</v>
      </c>
      <c r="D19" s="199"/>
      <c r="E19" s="178"/>
      <c r="F19" s="179" t="s">
        <v>82</v>
      </c>
      <c r="G19" s="178"/>
      <c r="H19" s="200">
        <v>0</v>
      </c>
      <c r="I19" s="178"/>
      <c r="J19" s="200">
        <v>0</v>
      </c>
      <c r="K19" s="178"/>
      <c r="L19" s="180">
        <f>H19*J19</f>
        <v>0</v>
      </c>
      <c r="M19" s="178"/>
      <c r="N19" s="178"/>
      <c r="O19" s="204"/>
    </row>
    <row r="20" spans="2:15" s="4" customFormat="1" ht="17.149999999999999" customHeight="1" x14ac:dyDescent="0.25">
      <c r="B20" s="177" t="s">
        <v>75</v>
      </c>
      <c r="C20" s="202" t="s">
        <v>255</v>
      </c>
      <c r="D20" s="199"/>
      <c r="E20" s="178"/>
      <c r="F20" s="207" t="s">
        <v>1</v>
      </c>
      <c r="G20" s="178"/>
      <c r="H20" s="200">
        <v>0</v>
      </c>
      <c r="I20" s="178"/>
      <c r="J20" s="200">
        <v>0</v>
      </c>
      <c r="K20" s="178"/>
      <c r="L20" s="180">
        <f>IF(F20="%",0.01*H20*J20,H20*J20)</f>
        <v>0</v>
      </c>
      <c r="M20" s="178"/>
      <c r="N20" s="178"/>
      <c r="O20" s="204"/>
    </row>
    <row r="21" spans="2:15" s="35" customFormat="1" ht="17.149999999999999" customHeight="1" x14ac:dyDescent="0.25">
      <c r="B21" s="162"/>
      <c r="D21" s="163"/>
      <c r="E21" s="163"/>
      <c r="F21" s="3"/>
      <c r="G21" s="163"/>
      <c r="H21" s="164"/>
      <c r="I21" s="163"/>
      <c r="J21" s="165"/>
      <c r="K21" s="163"/>
      <c r="L21" s="164"/>
      <c r="M21" s="163"/>
      <c r="N21" s="163"/>
      <c r="O21" s="163"/>
    </row>
    <row r="22" spans="2:15" s="4" customFormat="1" ht="17.149999999999999" customHeight="1" x14ac:dyDescent="0.25">
      <c r="B22" s="58" t="s">
        <v>78</v>
      </c>
      <c r="C22" s="59" t="s">
        <v>111</v>
      </c>
      <c r="D22" s="181"/>
      <c r="E22" s="181"/>
      <c r="F22" s="182"/>
      <c r="G22" s="181"/>
      <c r="H22" s="183"/>
      <c r="I22" s="181"/>
      <c r="J22" s="184"/>
      <c r="K22" s="181"/>
      <c r="L22" s="183"/>
      <c r="M22" s="181"/>
      <c r="N22" s="181"/>
      <c r="O22" s="181"/>
    </row>
    <row r="23" spans="2:15" s="4" customFormat="1" ht="17.149999999999999" customHeight="1" x14ac:dyDescent="0.25">
      <c r="B23" s="185" t="s">
        <v>45</v>
      </c>
      <c r="C23" s="186" t="s">
        <v>105</v>
      </c>
      <c r="D23" s="205" t="s">
        <v>106</v>
      </c>
      <c r="E23" s="187"/>
      <c r="F23" s="188" t="s">
        <v>79</v>
      </c>
      <c r="G23" s="187"/>
      <c r="H23" s="206">
        <v>0</v>
      </c>
      <c r="I23" s="187"/>
      <c r="J23" s="206">
        <v>0</v>
      </c>
      <c r="K23" s="187"/>
      <c r="L23" s="189">
        <f>H23*J23</f>
        <v>0</v>
      </c>
      <c r="M23" s="187"/>
      <c r="N23" s="187"/>
      <c r="O23" s="201"/>
    </row>
    <row r="24" spans="2:15" s="4" customFormat="1" ht="17.149999999999999" customHeight="1" x14ac:dyDescent="0.25">
      <c r="B24" s="177" t="s">
        <v>74</v>
      </c>
      <c r="C24" s="60" t="s">
        <v>107</v>
      </c>
      <c r="D24" s="199" t="s">
        <v>106</v>
      </c>
      <c r="E24" s="178"/>
      <c r="F24" s="179" t="s">
        <v>89</v>
      </c>
      <c r="G24" s="178"/>
      <c r="H24" s="200">
        <v>0</v>
      </c>
      <c r="I24" s="178"/>
      <c r="J24" s="200">
        <v>0</v>
      </c>
      <c r="K24" s="178"/>
      <c r="L24" s="180">
        <f>H24*J24</f>
        <v>0</v>
      </c>
      <c r="M24" s="178"/>
      <c r="N24" s="178"/>
      <c r="O24" s="201"/>
    </row>
    <row r="25" spans="2:15" s="4" customFormat="1" ht="17.149999999999999" customHeight="1" x14ac:dyDescent="0.25">
      <c r="B25" s="177" t="s">
        <v>75</v>
      </c>
      <c r="C25" s="60" t="s">
        <v>112</v>
      </c>
      <c r="D25" s="199"/>
      <c r="E25" s="178"/>
      <c r="F25" s="179" t="s">
        <v>82</v>
      </c>
      <c r="G25" s="178"/>
      <c r="H25" s="200">
        <v>0</v>
      </c>
      <c r="I25" s="178"/>
      <c r="J25" s="200">
        <v>0</v>
      </c>
      <c r="K25" s="178"/>
      <c r="L25" s="180">
        <f>H25*J25</f>
        <v>0</v>
      </c>
      <c r="M25" s="178"/>
      <c r="N25" s="178"/>
      <c r="O25" s="201"/>
    </row>
    <row r="26" spans="2:15" s="4" customFormat="1" ht="17.149999999999999" customHeight="1" x14ac:dyDescent="0.25">
      <c r="B26" s="177" t="s">
        <v>102</v>
      </c>
      <c r="C26" s="202" t="s">
        <v>255</v>
      </c>
      <c r="D26" s="199"/>
      <c r="E26" s="178"/>
      <c r="F26" s="207" t="s">
        <v>1</v>
      </c>
      <c r="G26" s="178"/>
      <c r="H26" s="200">
        <v>0</v>
      </c>
      <c r="I26" s="178"/>
      <c r="J26" s="200">
        <v>0</v>
      </c>
      <c r="K26" s="178"/>
      <c r="L26" s="180">
        <f>IF(F26="%",0.01*H26*J26,H26*J26)</f>
        <v>0</v>
      </c>
      <c r="M26" s="178"/>
      <c r="N26" s="178"/>
      <c r="O26" s="204"/>
    </row>
    <row r="27" spans="2:15" s="35" customFormat="1" ht="17.149999999999999" customHeight="1" x14ac:dyDescent="0.25">
      <c r="B27" s="162"/>
      <c r="D27" s="163"/>
      <c r="E27" s="163"/>
      <c r="F27" s="3"/>
      <c r="G27" s="163"/>
      <c r="H27" s="164"/>
      <c r="I27" s="163"/>
      <c r="J27" s="165"/>
      <c r="K27" s="163"/>
      <c r="L27" s="164"/>
      <c r="M27" s="163"/>
      <c r="N27" s="163"/>
      <c r="O27" s="163"/>
    </row>
    <row r="28" spans="2:15" s="4" customFormat="1" ht="17.149999999999999" customHeight="1" x14ac:dyDescent="0.25">
      <c r="B28" s="58" t="s">
        <v>113</v>
      </c>
      <c r="C28" s="59" t="s">
        <v>301</v>
      </c>
      <c r="D28" s="181"/>
      <c r="E28" s="181"/>
      <c r="F28" s="182"/>
      <c r="G28" s="181"/>
      <c r="H28" s="183"/>
      <c r="I28" s="181"/>
      <c r="J28" s="184"/>
      <c r="K28" s="181"/>
      <c r="L28" s="183"/>
      <c r="M28" s="181"/>
      <c r="N28" s="181"/>
      <c r="O28" s="181"/>
    </row>
    <row r="29" spans="2:15" s="4" customFormat="1" ht="17.149999999999999" customHeight="1" x14ac:dyDescent="0.25">
      <c r="B29" s="185" t="s">
        <v>45</v>
      </c>
      <c r="C29" s="186" t="s">
        <v>105</v>
      </c>
      <c r="D29" s="205" t="s">
        <v>106</v>
      </c>
      <c r="E29" s="187"/>
      <c r="F29" s="188" t="s">
        <v>79</v>
      </c>
      <c r="G29" s="187"/>
      <c r="H29" s="206">
        <v>0</v>
      </c>
      <c r="I29" s="187"/>
      <c r="J29" s="206">
        <v>0</v>
      </c>
      <c r="K29" s="187"/>
      <c r="L29" s="189">
        <f>H29*J29</f>
        <v>0</v>
      </c>
      <c r="M29" s="187"/>
      <c r="N29" s="187"/>
      <c r="O29" s="201"/>
    </row>
    <row r="30" spans="2:15" s="4" customFormat="1" ht="17.149999999999999" customHeight="1" x14ac:dyDescent="0.25">
      <c r="B30" s="177" t="s">
        <v>74</v>
      </c>
      <c r="C30" s="60" t="s">
        <v>107</v>
      </c>
      <c r="D30" s="199" t="s">
        <v>106</v>
      </c>
      <c r="E30" s="178"/>
      <c r="F30" s="179" t="s">
        <v>89</v>
      </c>
      <c r="G30" s="178"/>
      <c r="H30" s="200">
        <v>0</v>
      </c>
      <c r="I30" s="178"/>
      <c r="J30" s="200">
        <v>0</v>
      </c>
      <c r="K30" s="178"/>
      <c r="L30" s="180">
        <f>H30*J30</f>
        <v>0</v>
      </c>
      <c r="M30" s="178"/>
      <c r="N30" s="178"/>
      <c r="O30" s="201"/>
    </row>
    <row r="31" spans="2:15" s="4" customFormat="1" ht="17.149999999999999" customHeight="1" x14ac:dyDescent="0.25">
      <c r="B31" s="177" t="s">
        <v>75</v>
      </c>
      <c r="C31" s="60" t="s">
        <v>112</v>
      </c>
      <c r="D31" s="199"/>
      <c r="E31" s="178"/>
      <c r="F31" s="179" t="s">
        <v>82</v>
      </c>
      <c r="G31" s="178"/>
      <c r="H31" s="200">
        <v>0</v>
      </c>
      <c r="I31" s="178"/>
      <c r="J31" s="200">
        <v>0</v>
      </c>
      <c r="K31" s="178"/>
      <c r="L31" s="180">
        <f>H31*J31</f>
        <v>0</v>
      </c>
      <c r="M31" s="178"/>
      <c r="N31" s="178"/>
      <c r="O31" s="201"/>
    </row>
    <row r="32" spans="2:15" s="4" customFormat="1" ht="17.149999999999999" customHeight="1" x14ac:dyDescent="0.25">
      <c r="B32" s="177" t="s">
        <v>102</v>
      </c>
      <c r="C32" s="202" t="s">
        <v>255</v>
      </c>
      <c r="D32" s="199"/>
      <c r="E32" s="178"/>
      <c r="F32" s="207" t="s">
        <v>1</v>
      </c>
      <c r="G32" s="178"/>
      <c r="H32" s="200">
        <v>0</v>
      </c>
      <c r="I32" s="178"/>
      <c r="J32" s="200">
        <v>0</v>
      </c>
      <c r="K32" s="178"/>
      <c r="L32" s="180">
        <f>IF(F32="%",0.01*H32*J32,H32*J32)</f>
        <v>0</v>
      </c>
      <c r="M32" s="178"/>
      <c r="N32" s="178"/>
      <c r="O32" s="204"/>
    </row>
    <row r="33" spans="2:15" s="35" customFormat="1" ht="17.149999999999999" customHeight="1" x14ac:dyDescent="0.25">
      <c r="B33" s="162"/>
      <c r="D33" s="163"/>
      <c r="E33" s="163"/>
      <c r="F33" s="3"/>
      <c r="G33" s="163"/>
      <c r="H33" s="164"/>
      <c r="I33" s="163"/>
      <c r="J33" s="165"/>
      <c r="K33" s="163"/>
      <c r="L33" s="164"/>
      <c r="M33" s="163"/>
      <c r="N33" s="163"/>
      <c r="O33" s="163"/>
    </row>
    <row r="34" spans="2:15" s="4" customFormat="1" ht="17.149999999999999" customHeight="1" x14ac:dyDescent="0.25">
      <c r="B34" s="58" t="s">
        <v>115</v>
      </c>
      <c r="C34" s="59" t="s">
        <v>305</v>
      </c>
      <c r="D34" s="181"/>
      <c r="E34" s="181"/>
      <c r="F34" s="182"/>
      <c r="G34" s="181"/>
      <c r="H34" s="183"/>
      <c r="I34" s="181"/>
      <c r="J34" s="184"/>
      <c r="K34" s="181"/>
      <c r="L34" s="183"/>
      <c r="M34" s="181"/>
      <c r="N34" s="181"/>
      <c r="O34" s="181"/>
    </row>
    <row r="35" spans="2:15" s="4" customFormat="1" ht="17.149999999999999" customHeight="1" x14ac:dyDescent="0.25">
      <c r="B35" s="177" t="s">
        <v>45</v>
      </c>
      <c r="C35" s="202" t="s">
        <v>255</v>
      </c>
      <c r="D35" s="199"/>
      <c r="E35" s="178"/>
      <c r="F35" s="207" t="s">
        <v>1</v>
      </c>
      <c r="G35" s="178"/>
      <c r="H35" s="200">
        <v>0</v>
      </c>
      <c r="I35" s="178"/>
      <c r="J35" s="200">
        <v>0</v>
      </c>
      <c r="K35" s="178"/>
      <c r="L35" s="180">
        <f t="shared" ref="L35:L38" si="0">IF(F35="%",0.01*H35*J35,H35*J35)</f>
        <v>0</v>
      </c>
      <c r="M35" s="178"/>
      <c r="N35" s="178"/>
      <c r="O35" s="204"/>
    </row>
    <row r="36" spans="2:15" s="4" customFormat="1" ht="17.149999999999999" customHeight="1" x14ac:dyDescent="0.25">
      <c r="B36" s="177" t="s">
        <v>74</v>
      </c>
      <c r="C36" s="202" t="s">
        <v>255</v>
      </c>
      <c r="D36" s="199"/>
      <c r="E36" s="178"/>
      <c r="F36" s="207" t="s">
        <v>1</v>
      </c>
      <c r="G36" s="178"/>
      <c r="H36" s="200">
        <v>0</v>
      </c>
      <c r="I36" s="178"/>
      <c r="J36" s="200">
        <v>0</v>
      </c>
      <c r="K36" s="178"/>
      <c r="L36" s="180">
        <f t="shared" si="0"/>
        <v>0</v>
      </c>
      <c r="M36" s="178"/>
      <c r="N36" s="178"/>
      <c r="O36" s="204"/>
    </row>
    <row r="37" spans="2:15" s="4" customFormat="1" ht="17.149999999999999" customHeight="1" x14ac:dyDescent="0.25">
      <c r="B37" s="177" t="s">
        <v>75</v>
      </c>
      <c r="C37" s="202" t="s">
        <v>255</v>
      </c>
      <c r="D37" s="199"/>
      <c r="E37" s="178"/>
      <c r="F37" s="207" t="s">
        <v>1</v>
      </c>
      <c r="G37" s="178"/>
      <c r="H37" s="200">
        <v>0</v>
      </c>
      <c r="I37" s="178"/>
      <c r="J37" s="200">
        <v>0</v>
      </c>
      <c r="K37" s="178"/>
      <c r="L37" s="180">
        <f t="shared" si="0"/>
        <v>0</v>
      </c>
      <c r="M37" s="178"/>
      <c r="N37" s="178"/>
      <c r="O37" s="204"/>
    </row>
    <row r="38" spans="2:15" s="4" customFormat="1" ht="17.149999999999999" customHeight="1" x14ac:dyDescent="0.25">
      <c r="B38" s="177" t="s">
        <v>102</v>
      </c>
      <c r="C38" s="202" t="s">
        <v>255</v>
      </c>
      <c r="D38" s="199"/>
      <c r="E38" s="178"/>
      <c r="F38" s="207" t="s">
        <v>1</v>
      </c>
      <c r="G38" s="178"/>
      <c r="H38" s="200">
        <v>0</v>
      </c>
      <c r="I38" s="178"/>
      <c r="J38" s="200">
        <v>0</v>
      </c>
      <c r="K38" s="178"/>
      <c r="L38" s="180">
        <f t="shared" si="0"/>
        <v>0</v>
      </c>
      <c r="M38" s="178"/>
      <c r="N38" s="178"/>
      <c r="O38" s="204"/>
    </row>
    <row r="39" spans="2:15" s="35" customFormat="1" ht="17.149999999999999" customHeight="1" x14ac:dyDescent="0.25">
      <c r="B39" s="162"/>
      <c r="D39" s="163"/>
      <c r="E39" s="163"/>
      <c r="F39" s="3"/>
      <c r="G39" s="163"/>
      <c r="H39" s="164"/>
      <c r="I39" s="163"/>
      <c r="J39" s="165"/>
      <c r="K39" s="163"/>
      <c r="L39" s="164"/>
      <c r="M39" s="163"/>
      <c r="N39" s="163"/>
      <c r="O39" s="163"/>
    </row>
    <row r="40" spans="2:15" s="47" customFormat="1" ht="17.149999999999999" customHeight="1" thickBot="1" x14ac:dyDescent="0.3">
      <c r="B40" s="166" t="s">
        <v>705</v>
      </c>
      <c r="C40" s="167" t="s">
        <v>306</v>
      </c>
      <c r="D40" s="168"/>
      <c r="E40" s="168"/>
      <c r="F40" s="169"/>
      <c r="G40" s="168"/>
      <c r="H40" s="170"/>
      <c r="I40" s="168"/>
      <c r="J40" s="171"/>
      <c r="K40" s="168"/>
      <c r="L40" s="170"/>
      <c r="M40" s="168"/>
      <c r="N40" s="168"/>
      <c r="O40" s="168"/>
    </row>
    <row r="41" spans="2:15" s="4" customFormat="1" ht="17.149999999999999" customHeight="1" thickTop="1" x14ac:dyDescent="0.25">
      <c r="B41" s="64" t="s">
        <v>68</v>
      </c>
      <c r="C41" s="75" t="s">
        <v>60</v>
      </c>
      <c r="D41" s="172"/>
      <c r="E41" s="172"/>
      <c r="F41" s="173"/>
      <c r="G41" s="172"/>
      <c r="H41" s="174"/>
      <c r="I41" s="172"/>
      <c r="J41" s="175"/>
      <c r="K41" s="172"/>
      <c r="L41" s="174"/>
      <c r="M41" s="172"/>
      <c r="N41" s="172"/>
      <c r="O41" s="176"/>
    </row>
    <row r="42" spans="2:15" s="4" customFormat="1" ht="17.149999999999999" customHeight="1" x14ac:dyDescent="0.25">
      <c r="B42" s="177" t="s">
        <v>45</v>
      </c>
      <c r="C42" s="60" t="s">
        <v>176</v>
      </c>
      <c r="D42" s="199"/>
      <c r="E42" s="178"/>
      <c r="F42" s="179" t="s">
        <v>82</v>
      </c>
      <c r="G42" s="178"/>
      <c r="H42" s="200">
        <v>0</v>
      </c>
      <c r="I42" s="178"/>
      <c r="J42" s="200">
        <v>0</v>
      </c>
      <c r="K42" s="178"/>
      <c r="L42" s="180">
        <f>H42*J42</f>
        <v>0</v>
      </c>
      <c r="M42" s="178"/>
      <c r="N42" s="178"/>
      <c r="O42" s="201"/>
    </row>
    <row r="43" spans="2:15" s="4" customFormat="1" ht="17.149999999999999" customHeight="1" x14ac:dyDescent="0.25">
      <c r="B43" s="177" t="s">
        <v>74</v>
      </c>
      <c r="C43" s="60" t="s">
        <v>175</v>
      </c>
      <c r="D43" s="199"/>
      <c r="E43" s="178"/>
      <c r="F43" s="179" t="s">
        <v>82</v>
      </c>
      <c r="G43" s="178"/>
      <c r="H43" s="200">
        <v>0</v>
      </c>
      <c r="I43" s="178"/>
      <c r="J43" s="200">
        <v>0</v>
      </c>
      <c r="K43" s="178"/>
      <c r="L43" s="180">
        <f>H43*J43</f>
        <v>0</v>
      </c>
      <c r="M43" s="178"/>
      <c r="N43" s="178"/>
      <c r="O43" s="201"/>
    </row>
    <row r="44" spans="2:15" s="4" customFormat="1" ht="17.149999999999999" customHeight="1" x14ac:dyDescent="0.25">
      <c r="B44" s="177" t="s">
        <v>75</v>
      </c>
      <c r="C44" s="202" t="s">
        <v>255</v>
      </c>
      <c r="D44" s="199"/>
      <c r="E44" s="178"/>
      <c r="F44" s="207" t="s">
        <v>1</v>
      </c>
      <c r="G44" s="178"/>
      <c r="H44" s="200">
        <v>0</v>
      </c>
      <c r="I44" s="178"/>
      <c r="J44" s="200">
        <v>0</v>
      </c>
      <c r="K44" s="178"/>
      <c r="L44" s="180">
        <f>IF(F44="%",0.01*H44*J44,H44*J44)</f>
        <v>0</v>
      </c>
      <c r="M44" s="178"/>
      <c r="N44" s="178"/>
      <c r="O44" s="204"/>
    </row>
    <row r="45" spans="2:15" s="35" customFormat="1" ht="17.149999999999999" customHeight="1" x14ac:dyDescent="0.25">
      <c r="B45" s="162"/>
      <c r="D45" s="163"/>
      <c r="E45" s="163"/>
      <c r="F45" s="3"/>
      <c r="G45" s="163"/>
      <c r="H45" s="164"/>
      <c r="I45" s="163"/>
      <c r="J45" s="165"/>
      <c r="K45" s="163"/>
      <c r="L45" s="164"/>
      <c r="M45" s="163"/>
      <c r="N45" s="163"/>
      <c r="O45" s="163"/>
    </row>
    <row r="46" spans="2:15" s="4" customFormat="1" ht="17.149999999999999" customHeight="1" x14ac:dyDescent="0.25">
      <c r="B46" s="58" t="s">
        <v>71</v>
      </c>
      <c r="C46" s="59" t="s">
        <v>124</v>
      </c>
      <c r="D46" s="181"/>
      <c r="E46" s="181"/>
      <c r="F46" s="182"/>
      <c r="G46" s="181"/>
      <c r="H46" s="183"/>
      <c r="I46" s="181"/>
      <c r="J46" s="184"/>
      <c r="K46" s="181"/>
      <c r="L46" s="183"/>
      <c r="M46" s="181"/>
      <c r="N46" s="181"/>
      <c r="O46" s="181"/>
    </row>
    <row r="47" spans="2:15" s="4" customFormat="1" ht="17.149999999999999" customHeight="1" x14ac:dyDescent="0.25">
      <c r="B47" s="185" t="s">
        <v>45</v>
      </c>
      <c r="C47" s="186" t="s">
        <v>125</v>
      </c>
      <c r="D47" s="205"/>
      <c r="E47" s="187"/>
      <c r="F47" s="188" t="s">
        <v>82</v>
      </c>
      <c r="G47" s="187"/>
      <c r="H47" s="206">
        <v>0</v>
      </c>
      <c r="I47" s="187"/>
      <c r="J47" s="206">
        <v>0</v>
      </c>
      <c r="K47" s="187"/>
      <c r="L47" s="189">
        <f>H47*J47</f>
        <v>0</v>
      </c>
      <c r="M47" s="187"/>
      <c r="N47" s="187"/>
      <c r="O47" s="201"/>
    </row>
    <row r="48" spans="2:15" s="4" customFormat="1" ht="17.149999999999999" customHeight="1" x14ac:dyDescent="0.25">
      <c r="B48" s="177" t="s">
        <v>74</v>
      </c>
      <c r="C48" s="202" t="s">
        <v>255</v>
      </c>
      <c r="D48" s="199"/>
      <c r="E48" s="178"/>
      <c r="F48" s="207" t="s">
        <v>1</v>
      </c>
      <c r="G48" s="178"/>
      <c r="H48" s="200">
        <v>0</v>
      </c>
      <c r="I48" s="178"/>
      <c r="J48" s="200">
        <v>0</v>
      </c>
      <c r="K48" s="178"/>
      <c r="L48" s="180">
        <f>IF(F48="%",0.01*H48*J48,H48*J48)</f>
        <v>0</v>
      </c>
      <c r="M48" s="178"/>
      <c r="N48" s="178"/>
      <c r="O48" s="204"/>
    </row>
    <row r="49" spans="2:15" s="35" customFormat="1" ht="17.149999999999999" customHeight="1" x14ac:dyDescent="0.25">
      <c r="B49" s="162"/>
      <c r="D49" s="163"/>
      <c r="E49" s="163"/>
      <c r="F49" s="3"/>
      <c r="G49" s="163"/>
      <c r="H49" s="164"/>
      <c r="I49" s="163"/>
      <c r="J49" s="165"/>
      <c r="K49" s="163"/>
      <c r="L49" s="164"/>
      <c r="M49" s="163"/>
      <c r="N49" s="163"/>
      <c r="O49" s="163"/>
    </row>
    <row r="50" spans="2:15" s="4" customFormat="1" ht="17.149999999999999" customHeight="1" x14ac:dyDescent="0.25">
      <c r="B50" s="58" t="s">
        <v>78</v>
      </c>
      <c r="C50" s="59" t="s">
        <v>168</v>
      </c>
      <c r="D50" s="181"/>
      <c r="E50" s="181"/>
      <c r="F50" s="182"/>
      <c r="G50" s="181"/>
      <c r="H50" s="183"/>
      <c r="I50" s="181"/>
      <c r="J50" s="184"/>
      <c r="K50" s="181"/>
      <c r="L50" s="183"/>
      <c r="M50" s="181"/>
      <c r="N50" s="181"/>
      <c r="O50" s="181"/>
    </row>
    <row r="51" spans="2:15" s="4" customFormat="1" ht="17.149999999999999" customHeight="1" x14ac:dyDescent="0.25">
      <c r="B51" s="185" t="s">
        <v>45</v>
      </c>
      <c r="C51" s="186" t="s">
        <v>200</v>
      </c>
      <c r="D51" s="205" t="s">
        <v>152</v>
      </c>
      <c r="E51" s="187"/>
      <c r="F51" s="188" t="s">
        <v>89</v>
      </c>
      <c r="G51" s="187"/>
      <c r="H51" s="206">
        <v>0</v>
      </c>
      <c r="I51" s="187"/>
      <c r="J51" s="206">
        <v>0</v>
      </c>
      <c r="K51" s="187"/>
      <c r="L51" s="189">
        <f>H51*J51</f>
        <v>0</v>
      </c>
      <c r="M51" s="187"/>
      <c r="N51" s="187"/>
      <c r="O51" s="201"/>
    </row>
    <row r="52" spans="2:15" s="4" customFormat="1" ht="17.149999999999999" customHeight="1" x14ac:dyDescent="0.25">
      <c r="B52" s="177" t="s">
        <v>74</v>
      </c>
      <c r="C52" s="202" t="s">
        <v>255</v>
      </c>
      <c r="D52" s="199"/>
      <c r="E52" s="178"/>
      <c r="F52" s="207" t="s">
        <v>1</v>
      </c>
      <c r="G52" s="178"/>
      <c r="H52" s="200">
        <v>0</v>
      </c>
      <c r="I52" s="178"/>
      <c r="J52" s="200">
        <v>0</v>
      </c>
      <c r="K52" s="178"/>
      <c r="L52" s="180">
        <f>IF(F52="%",0.01*H52*J52,H52*J52)</f>
        <v>0</v>
      </c>
      <c r="M52" s="178"/>
      <c r="N52" s="178"/>
      <c r="O52" s="204"/>
    </row>
    <row r="53" spans="2:15" s="35" customFormat="1" ht="17.149999999999999" customHeight="1" x14ac:dyDescent="0.25">
      <c r="B53" s="162"/>
      <c r="D53" s="163"/>
      <c r="E53" s="163"/>
      <c r="F53" s="3"/>
      <c r="G53" s="163"/>
      <c r="H53" s="164"/>
      <c r="I53" s="163"/>
      <c r="J53" s="165"/>
      <c r="K53" s="163"/>
      <c r="L53" s="164"/>
      <c r="M53" s="163"/>
      <c r="N53" s="163"/>
      <c r="O53" s="163"/>
    </row>
    <row r="54" spans="2:15" s="47" customFormat="1" ht="17.149999999999999" customHeight="1" thickBot="1" x14ac:dyDescent="0.3">
      <c r="B54" s="166" t="s">
        <v>706</v>
      </c>
      <c r="C54" s="167" t="s">
        <v>340</v>
      </c>
      <c r="D54" s="168"/>
      <c r="E54" s="168"/>
      <c r="F54" s="169"/>
      <c r="G54" s="168"/>
      <c r="H54" s="170"/>
      <c r="I54" s="168"/>
      <c r="J54" s="171"/>
      <c r="K54" s="168"/>
      <c r="L54" s="170"/>
      <c r="M54" s="168"/>
      <c r="N54" s="168"/>
      <c r="O54" s="168"/>
    </row>
    <row r="55" spans="2:15" s="4" customFormat="1" ht="17.149999999999999" customHeight="1" thickTop="1" x14ac:dyDescent="0.25">
      <c r="B55" s="64" t="s">
        <v>68</v>
      </c>
      <c r="C55" s="75" t="s">
        <v>740</v>
      </c>
      <c r="D55" s="190"/>
      <c r="E55" s="172"/>
      <c r="F55" s="173"/>
      <c r="G55" s="172"/>
      <c r="H55" s="174"/>
      <c r="I55" s="172"/>
      <c r="J55" s="175"/>
      <c r="K55" s="172"/>
      <c r="L55" s="174"/>
      <c r="M55" s="172"/>
      <c r="N55" s="172"/>
      <c r="O55" s="172"/>
    </row>
    <row r="56" spans="2:15" s="4" customFormat="1" ht="17.149999999999999" customHeight="1" x14ac:dyDescent="0.25">
      <c r="B56" s="177" t="s">
        <v>45</v>
      </c>
      <c r="C56" s="60" t="s">
        <v>535</v>
      </c>
      <c r="D56" s="199" t="s">
        <v>742</v>
      </c>
      <c r="E56" s="178"/>
      <c r="F56" s="179" t="s">
        <v>79</v>
      </c>
      <c r="G56" s="178"/>
      <c r="H56" s="200">
        <v>0</v>
      </c>
      <c r="I56" s="178"/>
      <c r="J56" s="200">
        <v>0</v>
      </c>
      <c r="K56" s="178"/>
      <c r="L56" s="180">
        <f t="shared" ref="L56:L60" si="1">H56*J56</f>
        <v>0</v>
      </c>
      <c r="M56" s="178"/>
      <c r="N56" s="178"/>
      <c r="O56" s="201"/>
    </row>
    <row r="57" spans="2:15" s="4" customFormat="1" ht="17.149999999999999" customHeight="1" x14ac:dyDescent="0.25">
      <c r="B57" s="177" t="s">
        <v>74</v>
      </c>
      <c r="C57" s="60" t="s">
        <v>536</v>
      </c>
      <c r="D57" s="199" t="s">
        <v>742</v>
      </c>
      <c r="E57" s="178"/>
      <c r="F57" s="179" t="s">
        <v>79</v>
      </c>
      <c r="G57" s="178"/>
      <c r="H57" s="200">
        <v>0</v>
      </c>
      <c r="I57" s="178"/>
      <c r="J57" s="200">
        <v>0</v>
      </c>
      <c r="K57" s="178"/>
      <c r="L57" s="180">
        <f t="shared" si="1"/>
        <v>0</v>
      </c>
      <c r="M57" s="178"/>
      <c r="N57" s="178"/>
      <c r="O57" s="201"/>
    </row>
    <row r="58" spans="2:15" s="4" customFormat="1" ht="17.149999999999999" customHeight="1" x14ac:dyDescent="0.25">
      <c r="B58" s="177" t="s">
        <v>75</v>
      </c>
      <c r="C58" s="60" t="s">
        <v>537</v>
      </c>
      <c r="D58" s="199" t="s">
        <v>742</v>
      </c>
      <c r="E58" s="191"/>
      <c r="F58" s="179" t="s">
        <v>79</v>
      </c>
      <c r="G58" s="191"/>
      <c r="H58" s="200">
        <v>0</v>
      </c>
      <c r="I58" s="191"/>
      <c r="J58" s="200">
        <v>0</v>
      </c>
      <c r="K58" s="191"/>
      <c r="L58" s="180">
        <f t="shared" si="1"/>
        <v>0</v>
      </c>
      <c r="M58" s="191"/>
      <c r="N58" s="191"/>
      <c r="O58" s="204"/>
    </row>
    <row r="59" spans="2:15" s="4" customFormat="1" ht="17.149999999999999" customHeight="1" x14ac:dyDescent="0.25">
      <c r="B59" s="177" t="s">
        <v>102</v>
      </c>
      <c r="C59" s="60" t="s">
        <v>538</v>
      </c>
      <c r="D59" s="199" t="s">
        <v>742</v>
      </c>
      <c r="E59" s="191"/>
      <c r="F59" s="179" t="s">
        <v>79</v>
      </c>
      <c r="G59" s="191"/>
      <c r="H59" s="200">
        <v>0</v>
      </c>
      <c r="I59" s="191"/>
      <c r="J59" s="200">
        <v>0</v>
      </c>
      <c r="K59" s="191"/>
      <c r="L59" s="180">
        <f t="shared" si="1"/>
        <v>0</v>
      </c>
      <c r="M59" s="191"/>
      <c r="N59" s="191"/>
      <c r="O59" s="204"/>
    </row>
    <row r="60" spans="2:15" s="4" customFormat="1" ht="17.149999999999999" customHeight="1" x14ac:dyDescent="0.25">
      <c r="B60" s="177" t="s">
        <v>116</v>
      </c>
      <c r="C60" s="60" t="s">
        <v>539</v>
      </c>
      <c r="D60" s="199" t="s">
        <v>742</v>
      </c>
      <c r="E60" s="191"/>
      <c r="F60" s="179" t="s">
        <v>79</v>
      </c>
      <c r="G60" s="191"/>
      <c r="H60" s="200">
        <v>0</v>
      </c>
      <c r="I60" s="191"/>
      <c r="J60" s="200">
        <v>0</v>
      </c>
      <c r="K60" s="191"/>
      <c r="L60" s="180">
        <f t="shared" si="1"/>
        <v>0</v>
      </c>
      <c r="M60" s="191"/>
      <c r="N60" s="191"/>
      <c r="O60" s="204"/>
    </row>
    <row r="61" spans="2:15" s="4" customFormat="1" ht="17.149999999999999" customHeight="1" x14ac:dyDescent="0.25">
      <c r="B61" s="177" t="s">
        <v>117</v>
      </c>
      <c r="C61" s="202" t="s">
        <v>255</v>
      </c>
      <c r="D61" s="199"/>
      <c r="E61" s="178"/>
      <c r="F61" s="207" t="s">
        <v>1</v>
      </c>
      <c r="G61" s="178"/>
      <c r="H61" s="200">
        <v>0</v>
      </c>
      <c r="I61" s="178"/>
      <c r="J61" s="200">
        <v>0</v>
      </c>
      <c r="K61" s="178"/>
      <c r="L61" s="180">
        <f>IF(F61="%",0.01*H61*J61,H61*J61)</f>
        <v>0</v>
      </c>
      <c r="M61" s="178"/>
      <c r="N61" s="178"/>
      <c r="O61" s="204"/>
    </row>
    <row r="62" spans="2:15" s="35" customFormat="1" ht="17.149999999999999" customHeight="1" x14ac:dyDescent="0.25">
      <c r="B62" s="162"/>
      <c r="D62" s="163"/>
      <c r="E62" s="163"/>
      <c r="F62" s="3"/>
      <c r="G62" s="163"/>
      <c r="H62" s="164"/>
      <c r="I62" s="163"/>
      <c r="J62" s="165"/>
      <c r="K62" s="163"/>
      <c r="L62" s="164"/>
      <c r="M62" s="163"/>
      <c r="N62" s="163"/>
      <c r="O62" s="163"/>
    </row>
    <row r="63" spans="2:15" s="4" customFormat="1" ht="17.149999999999999" customHeight="1" x14ac:dyDescent="0.25">
      <c r="B63" s="58" t="s">
        <v>71</v>
      </c>
      <c r="C63" s="59" t="s">
        <v>169</v>
      </c>
      <c r="D63" s="181"/>
      <c r="E63" s="181"/>
      <c r="F63" s="182"/>
      <c r="G63" s="181"/>
      <c r="H63" s="183"/>
      <c r="I63" s="181"/>
      <c r="J63" s="184"/>
      <c r="K63" s="181"/>
      <c r="L63" s="183"/>
      <c r="M63" s="181"/>
      <c r="N63" s="181"/>
      <c r="O63" s="181"/>
    </row>
    <row r="64" spans="2:15" s="4" customFormat="1" ht="17.149999999999999" customHeight="1" x14ac:dyDescent="0.25">
      <c r="B64" s="185" t="s">
        <v>45</v>
      </c>
      <c r="C64" s="186" t="s">
        <v>162</v>
      </c>
      <c r="D64" s="205"/>
      <c r="E64" s="187"/>
      <c r="F64" s="188" t="s">
        <v>79</v>
      </c>
      <c r="G64" s="187"/>
      <c r="H64" s="206">
        <v>0</v>
      </c>
      <c r="I64" s="187"/>
      <c r="J64" s="206">
        <v>0</v>
      </c>
      <c r="K64" s="187"/>
      <c r="L64" s="189">
        <f>H64*J64</f>
        <v>0</v>
      </c>
      <c r="M64" s="187"/>
      <c r="N64" s="187"/>
      <c r="O64" s="201"/>
    </row>
    <row r="65" spans="2:15" s="4" customFormat="1" ht="17.149999999999999" customHeight="1" x14ac:dyDescent="0.25">
      <c r="B65" s="177" t="s">
        <v>74</v>
      </c>
      <c r="C65" s="202" t="s">
        <v>255</v>
      </c>
      <c r="D65" s="199"/>
      <c r="E65" s="178"/>
      <c r="F65" s="207" t="s">
        <v>1</v>
      </c>
      <c r="G65" s="178"/>
      <c r="H65" s="200">
        <v>0</v>
      </c>
      <c r="I65" s="178"/>
      <c r="J65" s="200">
        <v>0</v>
      </c>
      <c r="K65" s="178"/>
      <c r="L65" s="180">
        <f>IF(F65="%",0.01*H65*J65,H65*J65)</f>
        <v>0</v>
      </c>
      <c r="M65" s="178"/>
      <c r="N65" s="178"/>
      <c r="O65" s="204"/>
    </row>
    <row r="66" spans="2:15" s="35" customFormat="1" ht="17.149999999999999" customHeight="1" x14ac:dyDescent="0.25">
      <c r="B66" s="162"/>
      <c r="D66" s="163"/>
      <c r="E66" s="163"/>
      <c r="F66" s="3"/>
      <c r="G66" s="163"/>
      <c r="H66" s="164"/>
      <c r="I66" s="163"/>
      <c r="J66" s="165"/>
      <c r="K66" s="163"/>
      <c r="L66" s="164"/>
      <c r="M66" s="163"/>
      <c r="N66" s="163"/>
      <c r="O66" s="163"/>
    </row>
    <row r="67" spans="2:15" s="47" customFormat="1" ht="17.149999999999999" customHeight="1" thickBot="1" x14ac:dyDescent="0.3">
      <c r="B67" s="166" t="s">
        <v>707</v>
      </c>
      <c r="C67" s="167" t="s">
        <v>341</v>
      </c>
      <c r="D67" s="168"/>
      <c r="E67" s="168"/>
      <c r="F67" s="169"/>
      <c r="G67" s="168"/>
      <c r="H67" s="170"/>
      <c r="I67" s="168"/>
      <c r="J67" s="171"/>
      <c r="K67" s="168"/>
      <c r="L67" s="170"/>
      <c r="M67" s="168"/>
      <c r="N67" s="168"/>
      <c r="O67" s="168"/>
    </row>
    <row r="68" spans="2:15" s="4" customFormat="1" ht="17.149999999999999" customHeight="1" thickTop="1" x14ac:dyDescent="0.25">
      <c r="B68" s="64" t="s">
        <v>68</v>
      </c>
      <c r="C68" s="75" t="s">
        <v>741</v>
      </c>
      <c r="D68" s="190"/>
      <c r="E68" s="172"/>
      <c r="F68" s="173"/>
      <c r="G68" s="172"/>
      <c r="H68" s="174"/>
      <c r="I68" s="172"/>
      <c r="J68" s="175"/>
      <c r="K68" s="172"/>
      <c r="L68" s="174"/>
      <c r="M68" s="172"/>
      <c r="N68" s="172"/>
      <c r="O68" s="172"/>
    </row>
    <row r="69" spans="2:15" s="4" customFormat="1" ht="17.149999999999999" customHeight="1" x14ac:dyDescent="0.25">
      <c r="B69" s="185" t="s">
        <v>45</v>
      </c>
      <c r="C69" s="186" t="s">
        <v>541</v>
      </c>
      <c r="D69" s="205" t="s">
        <v>743</v>
      </c>
      <c r="E69" s="187"/>
      <c r="F69" s="188" t="s">
        <v>85</v>
      </c>
      <c r="G69" s="187"/>
      <c r="H69" s="200">
        <v>0</v>
      </c>
      <c r="I69" s="178"/>
      <c r="J69" s="200">
        <v>0</v>
      </c>
      <c r="K69" s="187"/>
      <c r="L69" s="189">
        <f>H69*J69</f>
        <v>0</v>
      </c>
      <c r="M69" s="187"/>
      <c r="N69" s="187"/>
      <c r="O69" s="201"/>
    </row>
    <row r="70" spans="2:15" s="4" customFormat="1" ht="17.149999999999999" customHeight="1" x14ac:dyDescent="0.25">
      <c r="B70" s="177" t="s">
        <v>74</v>
      </c>
      <c r="C70" s="60" t="s">
        <v>542</v>
      </c>
      <c r="D70" s="199" t="s">
        <v>743</v>
      </c>
      <c r="E70" s="178"/>
      <c r="F70" s="179" t="s">
        <v>85</v>
      </c>
      <c r="G70" s="178"/>
      <c r="H70" s="200">
        <v>0</v>
      </c>
      <c r="I70" s="178"/>
      <c r="J70" s="200">
        <v>0</v>
      </c>
      <c r="K70" s="178"/>
      <c r="L70" s="180">
        <f>H70*J70</f>
        <v>0</v>
      </c>
      <c r="M70" s="178"/>
      <c r="N70" s="178"/>
      <c r="O70" s="201"/>
    </row>
    <row r="71" spans="2:15" s="4" customFormat="1" ht="17.149999999999999" customHeight="1" x14ac:dyDescent="0.25">
      <c r="B71" s="177" t="s">
        <v>75</v>
      </c>
      <c r="C71" s="60" t="s">
        <v>543</v>
      </c>
      <c r="D71" s="199" t="s">
        <v>743</v>
      </c>
      <c r="E71" s="178"/>
      <c r="F71" s="179" t="s">
        <v>85</v>
      </c>
      <c r="G71" s="178"/>
      <c r="H71" s="200">
        <v>0</v>
      </c>
      <c r="I71" s="178"/>
      <c r="J71" s="200">
        <v>0</v>
      </c>
      <c r="K71" s="178"/>
      <c r="L71" s="180">
        <f>H71*J71</f>
        <v>0</v>
      </c>
      <c r="M71" s="178"/>
      <c r="N71" s="178"/>
      <c r="O71" s="201"/>
    </row>
    <row r="72" spans="2:15" s="4" customFormat="1" ht="17.149999999999999" customHeight="1" x14ac:dyDescent="0.25">
      <c r="B72" s="177" t="s">
        <v>102</v>
      </c>
      <c r="C72" s="202" t="s">
        <v>255</v>
      </c>
      <c r="D72" s="199"/>
      <c r="E72" s="178"/>
      <c r="F72" s="207" t="s">
        <v>1</v>
      </c>
      <c r="G72" s="178"/>
      <c r="H72" s="200">
        <v>0</v>
      </c>
      <c r="I72" s="178"/>
      <c r="J72" s="200">
        <v>0</v>
      </c>
      <c r="K72" s="178"/>
      <c r="L72" s="180">
        <f>IF(F72="%",0.01*H72*J72,H72*J72)</f>
        <v>0</v>
      </c>
      <c r="M72" s="178"/>
      <c r="N72" s="178"/>
      <c r="O72" s="204"/>
    </row>
    <row r="73" spans="2:15" s="35" customFormat="1" ht="17.149999999999999" customHeight="1" x14ac:dyDescent="0.25">
      <c r="B73" s="162"/>
      <c r="D73" s="163"/>
      <c r="E73" s="163"/>
      <c r="F73" s="3"/>
      <c r="G73" s="163"/>
      <c r="H73" s="164"/>
      <c r="I73" s="163"/>
      <c r="J73" s="165"/>
      <c r="K73" s="163"/>
      <c r="L73" s="164"/>
      <c r="M73" s="163"/>
      <c r="N73" s="163"/>
      <c r="O73" s="163"/>
    </row>
    <row r="74" spans="2:15" s="4" customFormat="1" ht="17.149999999999999" customHeight="1" x14ac:dyDescent="0.25">
      <c r="B74" s="58" t="s">
        <v>71</v>
      </c>
      <c r="C74" s="59" t="s">
        <v>39</v>
      </c>
      <c r="D74" s="181"/>
      <c r="E74" s="181"/>
      <c r="F74" s="182"/>
      <c r="G74" s="181"/>
      <c r="H74" s="183"/>
      <c r="I74" s="181"/>
      <c r="J74" s="184"/>
      <c r="K74" s="181"/>
      <c r="L74" s="183"/>
      <c r="M74" s="181"/>
      <c r="N74" s="181"/>
      <c r="O74" s="192"/>
    </row>
    <row r="75" spans="2:15" s="4" customFormat="1" ht="17.149999999999999" customHeight="1" x14ac:dyDescent="0.25">
      <c r="B75" s="177" t="s">
        <v>45</v>
      </c>
      <c r="C75" s="60" t="s">
        <v>170</v>
      </c>
      <c r="D75" s="199"/>
      <c r="E75" s="178"/>
      <c r="F75" s="179" t="s">
        <v>85</v>
      </c>
      <c r="G75" s="178"/>
      <c r="H75" s="200">
        <v>0</v>
      </c>
      <c r="I75" s="178"/>
      <c r="J75" s="200">
        <v>0</v>
      </c>
      <c r="K75" s="178"/>
      <c r="L75" s="180">
        <f>H75*J75</f>
        <v>0</v>
      </c>
      <c r="M75" s="178"/>
      <c r="N75" s="178"/>
      <c r="O75" s="201"/>
    </row>
    <row r="76" spans="2:15" s="4" customFormat="1" ht="17.149999999999999" customHeight="1" x14ac:dyDescent="0.25">
      <c r="B76" s="177" t="s">
        <v>74</v>
      </c>
      <c r="C76" s="60" t="s">
        <v>171</v>
      </c>
      <c r="D76" s="199"/>
      <c r="E76" s="178"/>
      <c r="F76" s="179" t="s">
        <v>85</v>
      </c>
      <c r="G76" s="178"/>
      <c r="H76" s="200">
        <v>0</v>
      </c>
      <c r="I76" s="178"/>
      <c r="J76" s="200">
        <v>0</v>
      </c>
      <c r="K76" s="178"/>
      <c r="L76" s="180">
        <f>H76*J76</f>
        <v>0</v>
      </c>
      <c r="M76" s="178"/>
      <c r="N76" s="178"/>
      <c r="O76" s="201"/>
    </row>
    <row r="77" spans="2:15" s="4" customFormat="1" ht="17.149999999999999" customHeight="1" x14ac:dyDescent="0.25">
      <c r="B77" s="177" t="s">
        <v>75</v>
      </c>
      <c r="C77" s="202" t="s">
        <v>255</v>
      </c>
      <c r="D77" s="199"/>
      <c r="E77" s="178"/>
      <c r="F77" s="207" t="s">
        <v>1</v>
      </c>
      <c r="G77" s="178"/>
      <c r="H77" s="200">
        <v>0</v>
      </c>
      <c r="I77" s="178"/>
      <c r="J77" s="200">
        <v>0</v>
      </c>
      <c r="K77" s="178"/>
      <c r="L77" s="180">
        <f>IF(F77="%",0.01*H77*J77,H77*J77)</f>
        <v>0</v>
      </c>
      <c r="M77" s="178"/>
      <c r="N77" s="178"/>
      <c r="O77" s="204"/>
    </row>
    <row r="78" spans="2:15" s="35" customFormat="1" ht="17.149999999999999" customHeight="1" x14ac:dyDescent="0.25">
      <c r="B78" s="162"/>
      <c r="D78" s="163"/>
      <c r="E78" s="163"/>
      <c r="F78" s="3"/>
      <c r="G78" s="163"/>
      <c r="H78" s="164"/>
      <c r="I78" s="163"/>
      <c r="J78" s="165"/>
      <c r="K78" s="163"/>
      <c r="L78" s="164"/>
      <c r="M78" s="163"/>
      <c r="N78" s="163"/>
      <c r="O78" s="163"/>
    </row>
    <row r="79" spans="2:15" s="4" customFormat="1" ht="17.149999999999999" customHeight="1" x14ac:dyDescent="0.25">
      <c r="B79" s="58" t="s">
        <v>78</v>
      </c>
      <c r="C79" s="59" t="s">
        <v>47</v>
      </c>
      <c r="D79" s="181"/>
      <c r="E79" s="181"/>
      <c r="F79" s="182"/>
      <c r="G79" s="181"/>
      <c r="H79" s="183"/>
      <c r="I79" s="181"/>
      <c r="J79" s="184"/>
      <c r="K79" s="181"/>
      <c r="L79" s="183"/>
      <c r="M79" s="181"/>
      <c r="N79" s="181"/>
      <c r="O79" s="181"/>
    </row>
    <row r="80" spans="2:15" s="4" customFormat="1" ht="17.149999999999999" customHeight="1" x14ac:dyDescent="0.25">
      <c r="B80" s="185" t="s">
        <v>45</v>
      </c>
      <c r="C80" s="186" t="s">
        <v>162</v>
      </c>
      <c r="D80" s="205"/>
      <c r="E80" s="187"/>
      <c r="F80" s="188" t="s">
        <v>85</v>
      </c>
      <c r="G80" s="187"/>
      <c r="H80" s="200">
        <v>0</v>
      </c>
      <c r="I80" s="178"/>
      <c r="J80" s="200">
        <v>0</v>
      </c>
      <c r="K80" s="187"/>
      <c r="L80" s="189">
        <f>H80*J80</f>
        <v>0</v>
      </c>
      <c r="M80" s="187"/>
      <c r="N80" s="187"/>
      <c r="O80" s="201"/>
    </row>
    <row r="81" spans="2:15" s="4" customFormat="1" ht="17.149999999999999" customHeight="1" x14ac:dyDescent="0.25">
      <c r="B81" s="177" t="s">
        <v>74</v>
      </c>
      <c r="C81" s="202" t="s">
        <v>255</v>
      </c>
      <c r="D81" s="199"/>
      <c r="E81" s="178"/>
      <c r="F81" s="207" t="s">
        <v>1</v>
      </c>
      <c r="G81" s="178"/>
      <c r="H81" s="200">
        <v>0</v>
      </c>
      <c r="I81" s="178"/>
      <c r="J81" s="200">
        <v>0</v>
      </c>
      <c r="K81" s="178"/>
      <c r="L81" s="180">
        <f>IF(F81="%",0.01*H81*J81,H81*J81)</f>
        <v>0</v>
      </c>
      <c r="M81" s="178"/>
      <c r="N81" s="178"/>
      <c r="O81" s="204"/>
    </row>
    <row r="82" spans="2:15" s="35" customFormat="1" ht="17.149999999999999" customHeight="1" x14ac:dyDescent="0.25">
      <c r="B82" s="162"/>
      <c r="D82" s="163"/>
      <c r="E82" s="163"/>
      <c r="F82" s="3"/>
      <c r="G82" s="163"/>
      <c r="H82" s="164"/>
      <c r="I82" s="163"/>
      <c r="J82" s="165"/>
      <c r="K82" s="163"/>
      <c r="L82" s="164"/>
      <c r="M82" s="163"/>
      <c r="N82" s="163"/>
      <c r="O82" s="163"/>
    </row>
    <row r="83" spans="2:15" s="47" customFormat="1" ht="17.149999999999999" customHeight="1" thickBot="1" x14ac:dyDescent="0.3">
      <c r="B83" s="166" t="s">
        <v>708</v>
      </c>
      <c r="C83" s="167" t="s">
        <v>342</v>
      </c>
      <c r="D83" s="168"/>
      <c r="E83" s="168"/>
      <c r="F83" s="169"/>
      <c r="G83" s="168"/>
      <c r="H83" s="170"/>
      <c r="I83" s="168"/>
      <c r="J83" s="171"/>
      <c r="K83" s="168"/>
      <c r="L83" s="170"/>
      <c r="M83" s="168"/>
      <c r="N83" s="168"/>
      <c r="O83" s="168"/>
    </row>
    <row r="84" spans="2:15" s="4" customFormat="1" ht="17.149999999999999" customHeight="1" thickTop="1" x14ac:dyDescent="0.25">
      <c r="B84" s="64" t="s">
        <v>68</v>
      </c>
      <c r="C84" s="75" t="s">
        <v>534</v>
      </c>
      <c r="D84" s="190"/>
      <c r="E84" s="172"/>
      <c r="F84" s="173"/>
      <c r="G84" s="172"/>
      <c r="H84" s="174"/>
      <c r="I84" s="172"/>
      <c r="J84" s="175"/>
      <c r="K84" s="172"/>
      <c r="L84" s="174"/>
      <c r="M84" s="172"/>
      <c r="N84" s="172"/>
      <c r="O84" s="172"/>
    </row>
    <row r="85" spans="2:15" s="4" customFormat="1" ht="17.149999999999999" customHeight="1" x14ac:dyDescent="0.25">
      <c r="B85" s="177" t="s">
        <v>45</v>
      </c>
      <c r="C85" s="60" t="s">
        <v>172</v>
      </c>
      <c r="D85" s="199"/>
      <c r="E85" s="178"/>
      <c r="F85" s="179" t="s">
        <v>82</v>
      </c>
      <c r="G85" s="178"/>
      <c r="H85" s="200">
        <v>0</v>
      </c>
      <c r="I85" s="178"/>
      <c r="J85" s="200">
        <v>0</v>
      </c>
      <c r="K85" s="178"/>
      <c r="L85" s="180">
        <f>H85*J85</f>
        <v>0</v>
      </c>
      <c r="M85" s="178"/>
      <c r="N85" s="178"/>
      <c r="O85" s="201"/>
    </row>
    <row r="86" spans="2:15" s="4" customFormat="1" ht="17.149999999999999" customHeight="1" x14ac:dyDescent="0.25">
      <c r="B86" s="177" t="s">
        <v>74</v>
      </c>
      <c r="C86" s="60" t="s">
        <v>346</v>
      </c>
      <c r="D86" s="199"/>
      <c r="E86" s="178"/>
      <c r="F86" s="179" t="s">
        <v>85</v>
      </c>
      <c r="G86" s="178"/>
      <c r="H86" s="200">
        <v>0</v>
      </c>
      <c r="I86" s="178"/>
      <c r="J86" s="200">
        <v>0</v>
      </c>
      <c r="K86" s="178"/>
      <c r="L86" s="180">
        <f>H86*J86</f>
        <v>0</v>
      </c>
      <c r="M86" s="178"/>
      <c r="N86" s="178"/>
      <c r="O86" s="201"/>
    </row>
    <row r="87" spans="2:15" s="4" customFormat="1" ht="17.149999999999999" customHeight="1" x14ac:dyDescent="0.25">
      <c r="B87" s="177" t="s">
        <v>75</v>
      </c>
      <c r="C87" s="60" t="s">
        <v>347</v>
      </c>
      <c r="D87" s="199"/>
      <c r="E87" s="178"/>
      <c r="F87" s="179" t="s">
        <v>85</v>
      </c>
      <c r="G87" s="178"/>
      <c r="H87" s="200">
        <v>0</v>
      </c>
      <c r="I87" s="178"/>
      <c r="J87" s="200">
        <v>0</v>
      </c>
      <c r="K87" s="178"/>
      <c r="L87" s="180">
        <f>H87*J87</f>
        <v>0</v>
      </c>
      <c r="M87" s="178"/>
      <c r="N87" s="178"/>
      <c r="O87" s="201"/>
    </row>
    <row r="88" spans="2:15" s="4" customFormat="1" ht="17.149999999999999" customHeight="1" x14ac:dyDescent="0.25">
      <c r="B88" s="177" t="s">
        <v>102</v>
      </c>
      <c r="C88" s="202" t="s">
        <v>255</v>
      </c>
      <c r="D88" s="199"/>
      <c r="E88" s="178"/>
      <c r="F88" s="207" t="s">
        <v>1</v>
      </c>
      <c r="G88" s="178"/>
      <c r="H88" s="200">
        <v>0</v>
      </c>
      <c r="I88" s="178"/>
      <c r="J88" s="200">
        <v>0</v>
      </c>
      <c r="K88" s="178"/>
      <c r="L88" s="180">
        <f>IF(F88="%",0.01*H88*J88,H88*J88)</f>
        <v>0</v>
      </c>
      <c r="M88" s="178"/>
      <c r="N88" s="178"/>
      <c r="O88" s="201"/>
    </row>
    <row r="89" spans="2:15" s="35" customFormat="1" ht="17.149999999999999" customHeight="1" x14ac:dyDescent="0.25">
      <c r="B89" s="162"/>
      <c r="D89" s="163"/>
      <c r="E89" s="163"/>
      <c r="F89" s="3"/>
      <c r="G89" s="163"/>
      <c r="H89" s="164"/>
      <c r="I89" s="163"/>
      <c r="J89" s="165"/>
      <c r="K89" s="163"/>
      <c r="L89" s="164"/>
      <c r="M89" s="163"/>
      <c r="N89" s="163"/>
      <c r="O89" s="163"/>
    </row>
    <row r="90" spans="2:15" s="47" customFormat="1" ht="17.149999999999999" customHeight="1" thickBot="1" x14ac:dyDescent="0.3">
      <c r="B90" s="166" t="s">
        <v>709</v>
      </c>
      <c r="C90" s="167" t="s">
        <v>311</v>
      </c>
      <c r="D90" s="168"/>
      <c r="E90" s="168"/>
      <c r="F90" s="169"/>
      <c r="G90" s="168"/>
      <c r="H90" s="170"/>
      <c r="I90" s="168"/>
      <c r="J90" s="171"/>
      <c r="K90" s="168"/>
      <c r="L90" s="170"/>
      <c r="M90" s="168"/>
      <c r="N90" s="168"/>
      <c r="O90" s="168"/>
    </row>
    <row r="91" spans="2:15" s="4" customFormat="1" ht="17.149999999999999" customHeight="1" thickTop="1" x14ac:dyDescent="0.25">
      <c r="B91" s="64" t="s">
        <v>68</v>
      </c>
      <c r="C91" s="75" t="s">
        <v>138</v>
      </c>
      <c r="D91" s="190"/>
      <c r="E91" s="172"/>
      <c r="F91" s="173"/>
      <c r="G91" s="172"/>
      <c r="H91" s="174"/>
      <c r="I91" s="172"/>
      <c r="J91" s="175"/>
      <c r="K91" s="172"/>
      <c r="L91" s="174"/>
      <c r="M91" s="172"/>
      <c r="N91" s="172"/>
      <c r="O91" s="172"/>
    </row>
    <row r="92" spans="2:15" s="4" customFormat="1" ht="17.149999999999999" customHeight="1" x14ac:dyDescent="0.25">
      <c r="B92" s="177" t="s">
        <v>45</v>
      </c>
      <c r="C92" s="60" t="s">
        <v>494</v>
      </c>
      <c r="D92" s="199" t="s">
        <v>496</v>
      </c>
      <c r="E92" s="178"/>
      <c r="F92" s="179" t="s">
        <v>82</v>
      </c>
      <c r="G92" s="178"/>
      <c r="H92" s="200">
        <v>0</v>
      </c>
      <c r="I92" s="178"/>
      <c r="J92" s="200">
        <v>0</v>
      </c>
      <c r="K92" s="178"/>
      <c r="L92" s="180">
        <f>H92*J92</f>
        <v>0</v>
      </c>
      <c r="M92" s="178"/>
      <c r="N92" s="178"/>
      <c r="O92" s="201"/>
    </row>
    <row r="93" spans="2:15" s="4" customFormat="1" ht="17.149999999999999" customHeight="1" x14ac:dyDescent="0.25">
      <c r="B93" s="177" t="s">
        <v>74</v>
      </c>
      <c r="C93" s="60" t="s">
        <v>495</v>
      </c>
      <c r="D93" s="199" t="s">
        <v>496</v>
      </c>
      <c r="E93" s="178"/>
      <c r="F93" s="179" t="s">
        <v>82</v>
      </c>
      <c r="G93" s="178"/>
      <c r="H93" s="200">
        <v>0</v>
      </c>
      <c r="I93" s="178"/>
      <c r="J93" s="200">
        <v>0</v>
      </c>
      <c r="K93" s="178"/>
      <c r="L93" s="180">
        <f>H93*J93</f>
        <v>0</v>
      </c>
      <c r="M93" s="178"/>
      <c r="N93" s="178"/>
      <c r="O93" s="201"/>
    </row>
    <row r="94" spans="2:15" s="4" customFormat="1" ht="17.149999999999999" customHeight="1" x14ac:dyDescent="0.25">
      <c r="B94" s="177" t="s">
        <v>75</v>
      </c>
      <c r="C94" s="60" t="s">
        <v>312</v>
      </c>
      <c r="D94" s="199"/>
      <c r="E94" s="178"/>
      <c r="F94" s="179" t="s">
        <v>82</v>
      </c>
      <c r="G94" s="178"/>
      <c r="H94" s="200">
        <v>0</v>
      </c>
      <c r="I94" s="178"/>
      <c r="J94" s="200">
        <v>0</v>
      </c>
      <c r="K94" s="178"/>
      <c r="L94" s="180">
        <f>H94*J94</f>
        <v>0</v>
      </c>
      <c r="M94" s="178"/>
      <c r="N94" s="178"/>
      <c r="O94" s="201"/>
    </row>
    <row r="95" spans="2:15" s="4" customFormat="1" ht="17.149999999999999" customHeight="1" x14ac:dyDescent="0.25">
      <c r="B95" s="177" t="s">
        <v>102</v>
      </c>
      <c r="C95" s="202" t="s">
        <v>255</v>
      </c>
      <c r="D95" s="199"/>
      <c r="E95" s="178"/>
      <c r="F95" s="207" t="s">
        <v>1</v>
      </c>
      <c r="G95" s="178"/>
      <c r="H95" s="200">
        <v>0</v>
      </c>
      <c r="I95" s="178"/>
      <c r="J95" s="200">
        <v>0</v>
      </c>
      <c r="K95" s="178"/>
      <c r="L95" s="180">
        <f>IF(F95="%",0.01*H95*J95,H95*J95)</f>
        <v>0</v>
      </c>
      <c r="M95" s="178"/>
      <c r="N95" s="178"/>
      <c r="O95" s="204"/>
    </row>
    <row r="96" spans="2:15" s="35" customFormat="1" ht="17.149999999999999" customHeight="1" x14ac:dyDescent="0.25">
      <c r="B96" s="162"/>
      <c r="D96" s="163"/>
      <c r="E96" s="163"/>
      <c r="F96" s="3"/>
      <c r="G96" s="163"/>
      <c r="H96" s="164"/>
      <c r="I96" s="163"/>
      <c r="J96" s="165"/>
      <c r="K96" s="163"/>
      <c r="L96" s="164"/>
      <c r="M96" s="163"/>
      <c r="N96" s="163"/>
      <c r="O96" s="163"/>
    </row>
    <row r="97" spans="2:15" s="47" customFormat="1" ht="17.149999999999999" customHeight="1" thickBot="1" x14ac:dyDescent="0.3">
      <c r="B97" s="166" t="s">
        <v>710</v>
      </c>
      <c r="C97" s="167" t="s">
        <v>343</v>
      </c>
      <c r="D97" s="168"/>
      <c r="E97" s="168"/>
      <c r="F97" s="169"/>
      <c r="G97" s="168"/>
      <c r="H97" s="170"/>
      <c r="I97" s="168"/>
      <c r="J97" s="171"/>
      <c r="K97" s="168"/>
      <c r="L97" s="170"/>
      <c r="M97" s="168"/>
      <c r="N97" s="168"/>
      <c r="O97" s="168"/>
    </row>
    <row r="98" spans="2:15" s="4" customFormat="1" ht="17.149999999999999" customHeight="1" thickTop="1" x14ac:dyDescent="0.25">
      <c r="B98" s="64" t="s">
        <v>68</v>
      </c>
      <c r="C98" s="75" t="s">
        <v>140</v>
      </c>
      <c r="D98" s="190"/>
      <c r="E98" s="172"/>
      <c r="F98" s="173"/>
      <c r="G98" s="172"/>
      <c r="H98" s="174"/>
      <c r="I98" s="172"/>
      <c r="J98" s="175"/>
      <c r="K98" s="172"/>
      <c r="L98" s="174"/>
      <c r="M98" s="172"/>
      <c r="N98" s="172"/>
      <c r="O98" s="172"/>
    </row>
    <row r="99" spans="2:15" s="4" customFormat="1" ht="17.149999999999999" customHeight="1" x14ac:dyDescent="0.25">
      <c r="B99" s="177" t="s">
        <v>45</v>
      </c>
      <c r="C99" s="60" t="s">
        <v>173</v>
      </c>
      <c r="D99" s="199"/>
      <c r="E99" s="178"/>
      <c r="F99" s="179" t="s">
        <v>82</v>
      </c>
      <c r="G99" s="178"/>
      <c r="H99" s="200">
        <v>0</v>
      </c>
      <c r="I99" s="178"/>
      <c r="J99" s="200">
        <v>0</v>
      </c>
      <c r="K99" s="178"/>
      <c r="L99" s="180">
        <f>H99*J99</f>
        <v>0</v>
      </c>
      <c r="M99" s="178"/>
      <c r="N99" s="178"/>
      <c r="O99" s="201"/>
    </row>
    <row r="100" spans="2:15" s="4" customFormat="1" ht="17.149999999999999" customHeight="1" x14ac:dyDescent="0.25">
      <c r="B100" s="177" t="s">
        <v>74</v>
      </c>
      <c r="C100" s="60" t="s">
        <v>32</v>
      </c>
      <c r="D100" s="199"/>
      <c r="E100" s="178"/>
      <c r="F100" s="179" t="s">
        <v>82</v>
      </c>
      <c r="G100" s="178"/>
      <c r="H100" s="200">
        <v>0</v>
      </c>
      <c r="I100" s="178"/>
      <c r="J100" s="200">
        <v>0</v>
      </c>
      <c r="K100" s="178"/>
      <c r="L100" s="180">
        <f>H100*J100</f>
        <v>0</v>
      </c>
      <c r="M100" s="178"/>
      <c r="N100" s="178"/>
      <c r="O100" s="201"/>
    </row>
    <row r="101" spans="2:15" s="4" customFormat="1" ht="17.149999999999999" customHeight="1" x14ac:dyDescent="0.25">
      <c r="B101" s="177" t="s">
        <v>75</v>
      </c>
      <c r="C101" s="202" t="s">
        <v>255</v>
      </c>
      <c r="D101" s="199"/>
      <c r="E101" s="178"/>
      <c r="F101" s="207" t="s">
        <v>1</v>
      </c>
      <c r="G101" s="178"/>
      <c r="H101" s="200">
        <v>0</v>
      </c>
      <c r="I101" s="178"/>
      <c r="J101" s="200">
        <v>0</v>
      </c>
      <c r="K101" s="178"/>
      <c r="L101" s="180">
        <f>IF(F101="%",0.01*H101*J101,H101*J101)</f>
        <v>0</v>
      </c>
      <c r="M101" s="178"/>
      <c r="N101" s="178"/>
      <c r="O101" s="204"/>
    </row>
    <row r="102" spans="2:15" s="35" customFormat="1" ht="17.149999999999999" customHeight="1" x14ac:dyDescent="0.25">
      <c r="B102" s="162"/>
      <c r="D102" s="163"/>
      <c r="E102" s="163"/>
      <c r="F102" s="3"/>
      <c r="G102" s="163"/>
      <c r="H102" s="164"/>
      <c r="I102" s="163"/>
      <c r="J102" s="165"/>
      <c r="K102" s="163"/>
      <c r="L102" s="164"/>
      <c r="M102" s="163"/>
      <c r="N102" s="163"/>
      <c r="O102" s="163"/>
    </row>
    <row r="103" spans="2:15" s="4" customFormat="1" ht="17.149999999999999" customHeight="1" x14ac:dyDescent="0.25">
      <c r="B103" s="58" t="s">
        <v>71</v>
      </c>
      <c r="C103" s="59" t="s">
        <v>141</v>
      </c>
      <c r="D103" s="181"/>
      <c r="E103" s="181"/>
      <c r="F103" s="182"/>
      <c r="G103" s="181"/>
      <c r="H103" s="183"/>
      <c r="I103" s="181"/>
      <c r="J103" s="184"/>
      <c r="K103" s="181"/>
      <c r="L103" s="183"/>
      <c r="M103" s="181"/>
      <c r="N103" s="181"/>
      <c r="O103" s="181"/>
    </row>
    <row r="104" spans="2:15" s="4" customFormat="1" ht="17.149999999999999" customHeight="1" x14ac:dyDescent="0.25">
      <c r="B104" s="185" t="s">
        <v>45</v>
      </c>
      <c r="C104" s="186" t="s">
        <v>35</v>
      </c>
      <c r="D104" s="205"/>
      <c r="E104" s="187"/>
      <c r="F104" s="188" t="s">
        <v>89</v>
      </c>
      <c r="G104" s="187"/>
      <c r="H104" s="200">
        <v>0</v>
      </c>
      <c r="I104" s="178"/>
      <c r="J104" s="200">
        <v>0</v>
      </c>
      <c r="K104" s="187"/>
      <c r="L104" s="189">
        <f>H104*J104</f>
        <v>0</v>
      </c>
      <c r="M104" s="187"/>
      <c r="N104" s="187"/>
      <c r="O104" s="201"/>
    </row>
    <row r="105" spans="2:15" s="4" customFormat="1" ht="17.149999999999999" customHeight="1" x14ac:dyDescent="0.25">
      <c r="B105" s="177" t="s">
        <v>74</v>
      </c>
      <c r="C105" s="202" t="s">
        <v>255</v>
      </c>
      <c r="D105" s="199"/>
      <c r="E105" s="178"/>
      <c r="F105" s="207" t="s">
        <v>1</v>
      </c>
      <c r="G105" s="178"/>
      <c r="H105" s="200">
        <v>0</v>
      </c>
      <c r="I105" s="178"/>
      <c r="J105" s="200">
        <v>0</v>
      </c>
      <c r="K105" s="178"/>
      <c r="L105" s="180">
        <f>IF(F105="%",0.01*H105*J105,H105*J105)</f>
        <v>0</v>
      </c>
      <c r="M105" s="178"/>
      <c r="N105" s="178"/>
      <c r="O105" s="204"/>
    </row>
    <row r="106" spans="2:15" s="35" customFormat="1" ht="17.149999999999999" customHeight="1" x14ac:dyDescent="0.25">
      <c r="B106" s="162"/>
      <c r="D106" s="163"/>
      <c r="E106" s="163"/>
      <c r="F106" s="3"/>
      <c r="G106" s="163"/>
      <c r="H106" s="164"/>
      <c r="I106" s="163"/>
      <c r="J106" s="165"/>
      <c r="K106" s="163"/>
      <c r="L106" s="164"/>
      <c r="M106" s="163"/>
      <c r="N106" s="163"/>
      <c r="O106" s="163"/>
    </row>
    <row r="107" spans="2:15" s="47" customFormat="1" ht="17.149999999999999" customHeight="1" thickBot="1" x14ac:dyDescent="0.3">
      <c r="B107" s="166" t="s">
        <v>711</v>
      </c>
      <c r="C107" s="167" t="s">
        <v>344</v>
      </c>
      <c r="D107" s="168"/>
      <c r="E107" s="168"/>
      <c r="F107" s="169"/>
      <c r="G107" s="168"/>
      <c r="H107" s="170"/>
      <c r="I107" s="168"/>
      <c r="J107" s="171"/>
      <c r="K107" s="168"/>
      <c r="L107" s="170"/>
      <c r="M107" s="168"/>
      <c r="N107" s="168"/>
      <c r="O107" s="168"/>
    </row>
    <row r="108" spans="2:15" s="4" customFormat="1" ht="17.149999999999999" customHeight="1" thickTop="1" x14ac:dyDescent="0.25">
      <c r="B108" s="64" t="s">
        <v>68</v>
      </c>
      <c r="C108" s="75" t="s">
        <v>144</v>
      </c>
      <c r="D108" s="190"/>
      <c r="E108" s="172"/>
      <c r="F108" s="173"/>
      <c r="G108" s="172"/>
      <c r="H108" s="174"/>
      <c r="I108" s="172"/>
      <c r="J108" s="175"/>
      <c r="K108" s="172"/>
      <c r="L108" s="174"/>
      <c r="M108" s="172"/>
      <c r="N108" s="172"/>
      <c r="O108" s="172"/>
    </row>
    <row r="109" spans="2:15" s="4" customFormat="1" ht="17.149999999999999" customHeight="1" x14ac:dyDescent="0.25">
      <c r="B109" s="177" t="s">
        <v>45</v>
      </c>
      <c r="C109" s="60" t="s">
        <v>499</v>
      </c>
      <c r="D109" s="199" t="s">
        <v>498</v>
      </c>
      <c r="E109" s="178"/>
      <c r="F109" s="179" t="s">
        <v>146</v>
      </c>
      <c r="G109" s="178"/>
      <c r="H109" s="200">
        <v>0</v>
      </c>
      <c r="I109" s="178"/>
      <c r="J109" s="200">
        <v>0</v>
      </c>
      <c r="K109" s="178"/>
      <c r="L109" s="180">
        <f>H109*J109</f>
        <v>0</v>
      </c>
      <c r="M109" s="178"/>
      <c r="N109" s="178"/>
      <c r="O109" s="201"/>
    </row>
    <row r="110" spans="2:15" s="4" customFormat="1" ht="17.149999999999999" customHeight="1" x14ac:dyDescent="0.25">
      <c r="B110" s="177" t="s">
        <v>74</v>
      </c>
      <c r="C110" s="60" t="s">
        <v>500</v>
      </c>
      <c r="D110" s="199" t="s">
        <v>498</v>
      </c>
      <c r="E110" s="178"/>
      <c r="F110" s="179" t="s">
        <v>146</v>
      </c>
      <c r="G110" s="178"/>
      <c r="H110" s="200">
        <v>0</v>
      </c>
      <c r="I110" s="178"/>
      <c r="J110" s="200">
        <v>0</v>
      </c>
      <c r="K110" s="178"/>
      <c r="L110" s="180">
        <f>H110*J110</f>
        <v>0</v>
      </c>
      <c r="M110" s="178"/>
      <c r="N110" s="178"/>
      <c r="O110" s="201"/>
    </row>
    <row r="111" spans="2:15" s="4" customFormat="1" ht="17.149999999999999" customHeight="1" x14ac:dyDescent="0.25">
      <c r="B111" s="177" t="s">
        <v>75</v>
      </c>
      <c r="C111" s="60" t="s">
        <v>501</v>
      </c>
      <c r="D111" s="199" t="s">
        <v>498</v>
      </c>
      <c r="E111" s="178"/>
      <c r="F111" s="179" t="s">
        <v>146</v>
      </c>
      <c r="G111" s="178"/>
      <c r="H111" s="200">
        <v>0</v>
      </c>
      <c r="I111" s="178"/>
      <c r="J111" s="200">
        <v>0</v>
      </c>
      <c r="K111" s="178"/>
      <c r="L111" s="180">
        <f>H111*J111</f>
        <v>0</v>
      </c>
      <c r="M111" s="178"/>
      <c r="N111" s="178"/>
      <c r="O111" s="201"/>
    </row>
    <row r="112" spans="2:15" s="4" customFormat="1" ht="17.149999999999999" customHeight="1" x14ac:dyDescent="0.25">
      <c r="B112" s="177" t="s">
        <v>102</v>
      </c>
      <c r="C112" s="202" t="s">
        <v>255</v>
      </c>
      <c r="D112" s="199"/>
      <c r="E112" s="178"/>
      <c r="F112" s="207" t="s">
        <v>1</v>
      </c>
      <c r="G112" s="178"/>
      <c r="H112" s="200">
        <v>0</v>
      </c>
      <c r="I112" s="178"/>
      <c r="J112" s="200">
        <v>0</v>
      </c>
      <c r="K112" s="178"/>
      <c r="L112" s="180">
        <f>IF(F112="%",0.01*H112*J112,H112*J112)</f>
        <v>0</v>
      </c>
      <c r="M112" s="178"/>
      <c r="N112" s="178"/>
      <c r="O112" s="204"/>
    </row>
    <row r="113" spans="2:15" s="35" customFormat="1" ht="17.149999999999999" customHeight="1" x14ac:dyDescent="0.25">
      <c r="B113" s="162"/>
      <c r="D113" s="163"/>
      <c r="E113" s="163"/>
      <c r="F113" s="3"/>
      <c r="G113" s="163"/>
      <c r="H113" s="164"/>
      <c r="I113" s="163"/>
      <c r="J113" s="165"/>
      <c r="K113" s="163"/>
      <c r="L113" s="164"/>
      <c r="M113" s="163"/>
      <c r="N113" s="163"/>
      <c r="O113" s="163"/>
    </row>
    <row r="114" spans="2:15" s="4" customFormat="1" ht="17.149999999999999" customHeight="1" x14ac:dyDescent="0.25">
      <c r="B114" s="58" t="s">
        <v>71</v>
      </c>
      <c r="C114" s="59" t="s">
        <v>150</v>
      </c>
      <c r="D114" s="181"/>
      <c r="E114" s="181"/>
      <c r="F114" s="182"/>
      <c r="G114" s="181"/>
      <c r="H114" s="183"/>
      <c r="I114" s="181"/>
      <c r="J114" s="184"/>
      <c r="K114" s="181"/>
      <c r="L114" s="183"/>
      <c r="M114" s="181"/>
      <c r="N114" s="181"/>
      <c r="O114" s="192"/>
    </row>
    <row r="115" spans="2:15" s="4" customFormat="1" ht="17.149999999999999" customHeight="1" x14ac:dyDescent="0.25">
      <c r="B115" s="177" t="s">
        <v>45</v>
      </c>
      <c r="C115" s="202" t="s">
        <v>255</v>
      </c>
      <c r="D115" s="199"/>
      <c r="E115" s="178"/>
      <c r="F115" s="207" t="s">
        <v>1</v>
      </c>
      <c r="G115" s="178"/>
      <c r="H115" s="200">
        <v>0</v>
      </c>
      <c r="I115" s="178"/>
      <c r="J115" s="200">
        <v>0</v>
      </c>
      <c r="K115" s="178"/>
      <c r="L115" s="180">
        <f t="shared" ref="L115:L118" si="2">IF(F115="%",0.01*H115*J115,H115*J115)</f>
        <v>0</v>
      </c>
      <c r="M115" s="178"/>
      <c r="N115" s="178"/>
      <c r="O115" s="201"/>
    </row>
    <row r="116" spans="2:15" s="4" customFormat="1" ht="17.149999999999999" customHeight="1" x14ac:dyDescent="0.25">
      <c r="B116" s="177" t="s">
        <v>74</v>
      </c>
      <c r="C116" s="202" t="s">
        <v>255</v>
      </c>
      <c r="D116" s="199"/>
      <c r="E116" s="178"/>
      <c r="F116" s="207" t="s">
        <v>1</v>
      </c>
      <c r="G116" s="178"/>
      <c r="H116" s="200">
        <v>0</v>
      </c>
      <c r="I116" s="178"/>
      <c r="J116" s="200">
        <v>0</v>
      </c>
      <c r="K116" s="178"/>
      <c r="L116" s="180">
        <f t="shared" si="2"/>
        <v>0</v>
      </c>
      <c r="M116" s="178"/>
      <c r="N116" s="178"/>
      <c r="O116" s="201"/>
    </row>
    <row r="117" spans="2:15" s="4" customFormat="1" ht="17.149999999999999" customHeight="1" x14ac:dyDescent="0.25">
      <c r="B117" s="177" t="s">
        <v>75</v>
      </c>
      <c r="C117" s="202" t="s">
        <v>255</v>
      </c>
      <c r="D117" s="199"/>
      <c r="E117" s="178"/>
      <c r="F117" s="207" t="s">
        <v>1</v>
      </c>
      <c r="G117" s="178"/>
      <c r="H117" s="200">
        <v>0</v>
      </c>
      <c r="I117" s="178"/>
      <c r="J117" s="200">
        <v>0</v>
      </c>
      <c r="K117" s="178"/>
      <c r="L117" s="180">
        <f t="shared" si="2"/>
        <v>0</v>
      </c>
      <c r="M117" s="178"/>
      <c r="N117" s="178"/>
      <c r="O117" s="201"/>
    </row>
    <row r="118" spans="2:15" s="4" customFormat="1" ht="17.149999999999999" customHeight="1" x14ac:dyDescent="0.25">
      <c r="B118" s="177" t="s">
        <v>102</v>
      </c>
      <c r="C118" s="202" t="s">
        <v>255</v>
      </c>
      <c r="D118" s="199"/>
      <c r="E118" s="178"/>
      <c r="F118" s="207" t="s">
        <v>1</v>
      </c>
      <c r="G118" s="178"/>
      <c r="H118" s="200">
        <v>0</v>
      </c>
      <c r="I118" s="178"/>
      <c r="J118" s="200">
        <v>0</v>
      </c>
      <c r="K118" s="178"/>
      <c r="L118" s="180">
        <f t="shared" si="2"/>
        <v>0</v>
      </c>
      <c r="M118" s="178"/>
      <c r="N118" s="178"/>
      <c r="O118" s="204"/>
    </row>
    <row r="119" spans="2:15" s="35" customFormat="1" ht="17.149999999999999" customHeight="1" x14ac:dyDescent="0.25">
      <c r="B119" s="162"/>
      <c r="D119" s="163"/>
      <c r="E119" s="163"/>
      <c r="F119" s="3"/>
      <c r="G119" s="163"/>
      <c r="H119" s="164"/>
      <c r="I119" s="163"/>
      <c r="J119" s="165"/>
      <c r="K119" s="163"/>
      <c r="L119" s="164"/>
      <c r="M119" s="163"/>
      <c r="N119" s="163"/>
      <c r="O119" s="163"/>
    </row>
    <row r="120" spans="2:15" s="4" customFormat="1" ht="17.149999999999999" customHeight="1" x14ac:dyDescent="0.25">
      <c r="B120" s="58" t="s">
        <v>78</v>
      </c>
      <c r="C120" s="59" t="s">
        <v>114</v>
      </c>
      <c r="D120" s="181"/>
      <c r="E120" s="181"/>
      <c r="F120" s="182"/>
      <c r="G120" s="181"/>
      <c r="H120" s="183"/>
      <c r="I120" s="181"/>
      <c r="J120" s="184"/>
      <c r="K120" s="181"/>
      <c r="L120" s="183"/>
      <c r="M120" s="181"/>
      <c r="N120" s="181"/>
      <c r="O120" s="192"/>
    </row>
    <row r="121" spans="2:15" s="4" customFormat="1" ht="17.149999999999999" customHeight="1" x14ac:dyDescent="0.25">
      <c r="B121" s="177" t="s">
        <v>45</v>
      </c>
      <c r="C121" s="202" t="s">
        <v>255</v>
      </c>
      <c r="D121" s="199"/>
      <c r="E121" s="178"/>
      <c r="F121" s="207" t="s">
        <v>1</v>
      </c>
      <c r="G121" s="178"/>
      <c r="H121" s="200">
        <v>0</v>
      </c>
      <c r="I121" s="178"/>
      <c r="J121" s="200">
        <v>0</v>
      </c>
      <c r="K121" s="178"/>
      <c r="L121" s="180">
        <f t="shared" ref="L121:L124" si="3">IF(F121="%",0.01*H121*J121,H121*J121)</f>
        <v>0</v>
      </c>
      <c r="M121" s="178"/>
      <c r="N121" s="178"/>
      <c r="O121" s="201"/>
    </row>
    <row r="122" spans="2:15" s="4" customFormat="1" ht="17.149999999999999" customHeight="1" x14ac:dyDescent="0.25">
      <c r="B122" s="177" t="s">
        <v>74</v>
      </c>
      <c r="C122" s="202" t="s">
        <v>255</v>
      </c>
      <c r="D122" s="199"/>
      <c r="E122" s="178"/>
      <c r="F122" s="207" t="s">
        <v>1</v>
      </c>
      <c r="G122" s="178"/>
      <c r="H122" s="200">
        <v>0</v>
      </c>
      <c r="I122" s="178"/>
      <c r="J122" s="200">
        <v>0</v>
      </c>
      <c r="K122" s="178"/>
      <c r="L122" s="180">
        <f t="shared" si="3"/>
        <v>0</v>
      </c>
      <c r="M122" s="178"/>
      <c r="N122" s="178"/>
      <c r="O122" s="201"/>
    </row>
    <row r="123" spans="2:15" s="4" customFormat="1" ht="17.149999999999999" customHeight="1" x14ac:dyDescent="0.25">
      <c r="B123" s="177" t="s">
        <v>75</v>
      </c>
      <c r="C123" s="202" t="s">
        <v>255</v>
      </c>
      <c r="D123" s="199"/>
      <c r="E123" s="178"/>
      <c r="F123" s="207" t="s">
        <v>1</v>
      </c>
      <c r="G123" s="178"/>
      <c r="H123" s="200">
        <v>0</v>
      </c>
      <c r="I123" s="178"/>
      <c r="J123" s="200">
        <v>0</v>
      </c>
      <c r="K123" s="178"/>
      <c r="L123" s="180">
        <f t="shared" si="3"/>
        <v>0</v>
      </c>
      <c r="M123" s="178"/>
      <c r="N123" s="178"/>
      <c r="O123" s="201"/>
    </row>
    <row r="124" spans="2:15" s="4" customFormat="1" ht="17.149999999999999" customHeight="1" x14ac:dyDescent="0.25">
      <c r="B124" s="177" t="s">
        <v>102</v>
      </c>
      <c r="C124" s="202" t="s">
        <v>255</v>
      </c>
      <c r="D124" s="199"/>
      <c r="E124" s="178"/>
      <c r="F124" s="207" t="s">
        <v>1</v>
      </c>
      <c r="G124" s="178"/>
      <c r="H124" s="200">
        <v>0</v>
      </c>
      <c r="I124" s="178"/>
      <c r="J124" s="200">
        <v>0</v>
      </c>
      <c r="K124" s="178"/>
      <c r="L124" s="180">
        <f t="shared" si="3"/>
        <v>0</v>
      </c>
      <c r="M124" s="178"/>
      <c r="N124" s="178"/>
      <c r="O124" s="204"/>
    </row>
    <row r="125" spans="2:15" s="35" customFormat="1" ht="17.149999999999999" customHeight="1" x14ac:dyDescent="0.25">
      <c r="B125" s="162"/>
      <c r="D125" s="163"/>
      <c r="E125" s="163"/>
      <c r="F125" s="3"/>
      <c r="G125" s="163"/>
      <c r="H125" s="164"/>
      <c r="I125" s="163"/>
      <c r="J125" s="165"/>
      <c r="K125" s="163"/>
      <c r="L125" s="164"/>
      <c r="M125" s="163"/>
      <c r="N125" s="163"/>
      <c r="O125" s="163"/>
    </row>
    <row r="126" spans="2:15" s="4" customFormat="1" ht="17.149999999999999" customHeight="1" x14ac:dyDescent="0.25">
      <c r="B126" s="58" t="s">
        <v>113</v>
      </c>
      <c r="C126" s="59" t="s">
        <v>193</v>
      </c>
      <c r="D126" s="181"/>
      <c r="E126" s="181"/>
      <c r="F126" s="182"/>
      <c r="G126" s="181"/>
      <c r="H126" s="183"/>
      <c r="I126" s="181"/>
      <c r="J126" s="184"/>
      <c r="K126" s="181"/>
      <c r="L126" s="183"/>
      <c r="M126" s="181"/>
      <c r="N126" s="181"/>
      <c r="O126" s="192"/>
    </row>
    <row r="127" spans="2:15" s="4" customFormat="1" ht="17.149999999999999" customHeight="1" x14ac:dyDescent="0.25">
      <c r="B127" s="177" t="s">
        <v>45</v>
      </c>
      <c r="C127" s="202" t="s">
        <v>255</v>
      </c>
      <c r="D127" s="199"/>
      <c r="E127" s="178"/>
      <c r="F127" s="207" t="s">
        <v>1</v>
      </c>
      <c r="G127" s="178"/>
      <c r="H127" s="200">
        <v>0</v>
      </c>
      <c r="I127" s="178"/>
      <c r="J127" s="200">
        <v>0</v>
      </c>
      <c r="K127" s="178"/>
      <c r="L127" s="180">
        <f t="shared" ref="L127:L130" si="4">IF(F127="%",0.01*H127*J127,H127*J127)</f>
        <v>0</v>
      </c>
      <c r="M127" s="178"/>
      <c r="N127" s="178"/>
      <c r="O127" s="204"/>
    </row>
    <row r="128" spans="2:15" s="4" customFormat="1" ht="17.149999999999999" customHeight="1" x14ac:dyDescent="0.25">
      <c r="B128" s="177" t="s">
        <v>74</v>
      </c>
      <c r="C128" s="202" t="s">
        <v>255</v>
      </c>
      <c r="D128" s="199"/>
      <c r="E128" s="178"/>
      <c r="F128" s="207" t="s">
        <v>1</v>
      </c>
      <c r="G128" s="178"/>
      <c r="H128" s="200">
        <v>0</v>
      </c>
      <c r="I128" s="178"/>
      <c r="J128" s="200">
        <v>0</v>
      </c>
      <c r="K128" s="178"/>
      <c r="L128" s="180">
        <f t="shared" si="4"/>
        <v>0</v>
      </c>
      <c r="M128" s="178"/>
      <c r="N128" s="178"/>
      <c r="O128" s="204"/>
    </row>
    <row r="129" spans="2:15" s="4" customFormat="1" ht="17.149999999999999" customHeight="1" x14ac:dyDescent="0.25">
      <c r="B129" s="177" t="s">
        <v>75</v>
      </c>
      <c r="C129" s="202" t="s">
        <v>255</v>
      </c>
      <c r="D129" s="199"/>
      <c r="E129" s="178"/>
      <c r="F129" s="207" t="s">
        <v>1</v>
      </c>
      <c r="G129" s="178"/>
      <c r="H129" s="200">
        <v>0</v>
      </c>
      <c r="I129" s="178"/>
      <c r="J129" s="200">
        <v>0</v>
      </c>
      <c r="K129" s="178"/>
      <c r="L129" s="180">
        <f t="shared" si="4"/>
        <v>0</v>
      </c>
      <c r="M129" s="178"/>
      <c r="N129" s="178"/>
      <c r="O129" s="204"/>
    </row>
    <row r="130" spans="2:15" s="4" customFormat="1" ht="17.149999999999999" customHeight="1" x14ac:dyDescent="0.25">
      <c r="B130" s="177" t="s">
        <v>102</v>
      </c>
      <c r="C130" s="202" t="s">
        <v>255</v>
      </c>
      <c r="D130" s="199"/>
      <c r="E130" s="178"/>
      <c r="F130" s="207" t="s">
        <v>1</v>
      </c>
      <c r="G130" s="178"/>
      <c r="H130" s="200">
        <v>0</v>
      </c>
      <c r="I130" s="178"/>
      <c r="J130" s="200">
        <v>0</v>
      </c>
      <c r="K130" s="178"/>
      <c r="L130" s="180">
        <f t="shared" si="4"/>
        <v>0</v>
      </c>
      <c r="M130" s="178"/>
      <c r="N130" s="178"/>
      <c r="O130" s="204"/>
    </row>
    <row r="131" spans="2:15" s="35" customFormat="1" ht="17.149999999999999" customHeight="1" x14ac:dyDescent="0.25">
      <c r="B131" s="162"/>
      <c r="D131" s="163"/>
      <c r="E131" s="163"/>
      <c r="F131" s="3"/>
      <c r="G131" s="163"/>
      <c r="H131" s="164"/>
      <c r="I131" s="163"/>
      <c r="J131" s="165"/>
      <c r="K131" s="163"/>
      <c r="L131" s="164"/>
      <c r="M131" s="163"/>
      <c r="N131" s="163"/>
      <c r="O131" s="163"/>
    </row>
    <row r="132" spans="2:15" s="40" customFormat="1" ht="14.5" x14ac:dyDescent="0.35">
      <c r="B132" s="193"/>
      <c r="C132" s="194" t="s">
        <v>348</v>
      </c>
      <c r="D132" s="193"/>
      <c r="E132" s="193"/>
      <c r="F132" s="193"/>
      <c r="G132" s="193"/>
      <c r="H132" s="193"/>
      <c r="I132" s="193"/>
      <c r="J132" s="193"/>
      <c r="K132" s="193"/>
      <c r="L132" s="195">
        <f>SUM(L12:L130)</f>
        <v>0</v>
      </c>
      <c r="M132" s="196" t="s">
        <v>317</v>
      </c>
      <c r="N132" s="196"/>
      <c r="O132" s="193"/>
    </row>
    <row r="133" spans="2:15" s="40" customFormat="1" x14ac:dyDescent="0.3">
      <c r="B133" s="193"/>
      <c r="C133" s="193"/>
      <c r="D133" s="193"/>
      <c r="E133" s="193"/>
      <c r="F133" s="193"/>
      <c r="G133" s="193"/>
      <c r="H133" s="197"/>
      <c r="I133" s="193"/>
      <c r="J133" s="198"/>
      <c r="K133" s="193"/>
      <c r="L133" s="197"/>
      <c r="M133" s="193"/>
      <c r="N133" s="193"/>
      <c r="O133" s="193"/>
    </row>
    <row r="136" spans="2:15" x14ac:dyDescent="0.3">
      <c r="F136" s="159"/>
      <c r="G136" s="159"/>
      <c r="H136" s="160"/>
      <c r="I136" s="160"/>
    </row>
    <row r="137" spans="2:15" x14ac:dyDescent="0.3">
      <c r="F137" s="159"/>
      <c r="G137" s="159"/>
      <c r="H137" s="4"/>
      <c r="I137" s="160"/>
    </row>
    <row r="138" spans="2:15" x14ac:dyDescent="0.3">
      <c r="F138" s="159"/>
      <c r="G138" s="159"/>
      <c r="H138" s="4"/>
      <c r="I138" s="160"/>
    </row>
    <row r="139" spans="2:15" x14ac:dyDescent="0.3">
      <c r="F139" s="159"/>
      <c r="G139" s="159"/>
      <c r="H139" s="160"/>
      <c r="I139" s="160"/>
    </row>
  </sheetData>
  <sheetProtection algorithmName="SHA-512" hashValue="lFff1oDSATpIViLdvIdmi6773tG2ETEC0kllofzwX9Fc9CzATiJYRgIqZFZD8h7JnpIL0x6sZ3t+TA1Lz/IWfA==" saltValue="FXokYfODLknlSu+P2lt7zw==" spinCount="100000" sheet="1" objects="1" scenarios="1"/>
  <mergeCells count="1">
    <mergeCell ref="L8:M8"/>
  </mergeCells>
  <dataValidations count="2">
    <dataValidation type="decimal" operator="greaterThanOrEqual" allowBlank="1" showInputMessage="1" showErrorMessage="1" errorTitle="Erreur de saisie" error="Saisir une valeur numérique" sqref="H127:H130 H121:H124 H115:H118 H109:H112 H104:H105 H99:H101 H92:H95 H85:H88 H80:H81 H75:H77 H69:H72 H64:H65 H56:H61 H51:H52 H47:H48 H42:H44 H35:H38 H29:H32 H23:H26 H18:H20 H12:H15 J127:J130 J121:J124 J115:J118 J109:J112 J104:J105 J99:J101 J92:J95 J85:J88 J80:J81 J75:J77 J69:J72 J64:J65 J56:J61 J51:J52 J47:J48 J42:J44 J35:J38 J29:J32 J23:J26 J18:J20 J12:J15">
      <formula1>0</formula1>
    </dataValidation>
    <dataValidation type="list" operator="greaterThanOrEqual" allowBlank="1" showInputMessage="1" showErrorMessage="1" errorTitle="Erreur de saisie" error="Saisir une valeur dans la liste" sqref="F15 F127:F130 F112 F105 F101 F95 F88 F81 F77 F72 F65 F61 F52 F48 F44 F35:F38 F32 F26 F20 F115:F118 F121:F124">
      <formula1>Unites</formula1>
    </dataValidation>
  </dataValidations>
  <pageMargins left="0.25" right="0.25" top="0.75" bottom="0.75" header="0.3" footer="0.3"/>
  <pageSetup paperSize="9" scale="62" fitToHeight="0" orientation="portrait" r:id="rId1"/>
  <ignoredErrors>
    <ignoredError sqref="B69:B73 B75:B78 B80:B82" twoDigitTextYear="1"/>
    <ignoredError sqref="B68 B74 B79" twoDigitTextYear="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B1:V167"/>
  <sheetViews>
    <sheetView showGridLines="0" zoomScale="70" zoomScaleNormal="70" zoomScaleSheetLayoutView="90" workbookViewId="0">
      <pane ySplit="7" topLeftCell="A8" activePane="bottomLeft" state="frozen"/>
      <selection activeCell="J26" sqref="J26"/>
      <selection pane="bottomLeft" activeCell="F10" sqref="F10"/>
    </sheetView>
  </sheetViews>
  <sheetFormatPr baseColWidth="10" defaultColWidth="11.453125" defaultRowHeight="14.9" customHeight="1" x14ac:dyDescent="0.3"/>
  <cols>
    <col min="1" max="1" width="2.453125" style="38" customWidth="1"/>
    <col min="2" max="2" width="6" style="38" customWidth="1"/>
    <col min="3" max="3" width="87.81640625" style="38" customWidth="1"/>
    <col min="4" max="4" width="7.54296875" style="38" customWidth="1"/>
    <col min="5" max="5" width="4.1796875" style="38" customWidth="1"/>
    <col min="6" max="6" width="20.54296875" style="38" customWidth="1"/>
    <col min="7" max="7" width="5.7265625" style="274" customWidth="1"/>
    <col min="8" max="8" width="2.7265625" style="274" customWidth="1"/>
    <col min="9" max="9" width="7.7265625" style="274" customWidth="1"/>
    <col min="10" max="10" width="3.54296875" style="274" customWidth="1"/>
    <col min="11" max="11" width="18.81640625" style="38" customWidth="1"/>
    <col min="12" max="13" width="5.453125" style="379" customWidth="1"/>
    <col min="14" max="14" width="82" style="38" customWidth="1"/>
    <col min="15" max="15" width="2.81640625" style="38" customWidth="1"/>
    <col min="16" max="16" width="22.1796875" style="38" customWidth="1"/>
    <col min="17" max="17" width="8.1796875" style="38" customWidth="1"/>
    <col min="20" max="20" width="21.453125" style="2" customWidth="1"/>
    <col min="21" max="21" width="11.453125" style="38"/>
    <col min="22" max="22" width="21.453125" style="2" customWidth="1"/>
    <col min="23" max="16384" width="11.453125" style="38"/>
  </cols>
  <sheetData>
    <row r="1" spans="2:22" ht="18" customHeight="1" x14ac:dyDescent="0.3">
      <c r="B1" s="33" t="s">
        <v>199</v>
      </c>
      <c r="C1" s="378" t="s">
        <v>217</v>
      </c>
      <c r="T1" s="38"/>
      <c r="V1" s="38"/>
    </row>
    <row r="2" spans="2:22" ht="18" customHeight="1" x14ac:dyDescent="0.3">
      <c r="B2" s="34" t="s">
        <v>198</v>
      </c>
      <c r="C2" s="380" t="s">
        <v>345</v>
      </c>
    </row>
    <row r="3" spans="2:22" ht="18" customHeight="1" x14ac:dyDescent="0.3">
      <c r="B3" s="34" t="s">
        <v>197</v>
      </c>
      <c r="C3" s="380" t="s">
        <v>174</v>
      </c>
      <c r="F3" s="79"/>
      <c r="K3" s="451"/>
      <c r="L3" s="375"/>
      <c r="M3" s="375"/>
      <c r="P3" s="79"/>
    </row>
    <row r="4" spans="2:22" ht="18" customHeight="1" x14ac:dyDescent="0.3">
      <c r="K4" s="541"/>
    </row>
    <row r="5" spans="2:22" s="153" customFormat="1" ht="18" customHeight="1" x14ac:dyDescent="0.3">
      <c r="B5" s="157" t="s">
        <v>28</v>
      </c>
      <c r="C5" s="381"/>
      <c r="D5" s="157"/>
      <c r="E5" s="157"/>
      <c r="F5" s="157"/>
      <c r="G5" s="157"/>
      <c r="H5" s="157"/>
      <c r="I5" s="157"/>
      <c r="J5" s="157"/>
      <c r="K5" s="157"/>
      <c r="L5" s="382"/>
      <c r="M5" s="382"/>
      <c r="N5" s="157"/>
      <c r="O5" s="157"/>
      <c r="P5" s="157"/>
      <c r="Q5" s="383"/>
      <c r="T5" s="449"/>
      <c r="V5" s="449"/>
    </row>
    <row r="6" spans="2:22" s="153" customFormat="1" ht="18" customHeight="1" x14ac:dyDescent="0.3">
      <c r="B6" s="157" t="str">
        <f>TypeDossier</f>
        <v>PLAN FINANCIER</v>
      </c>
      <c r="C6" s="509"/>
      <c r="D6" s="157"/>
      <c r="E6" s="157"/>
      <c r="F6" s="157"/>
      <c r="G6" s="157"/>
      <c r="H6" s="157"/>
      <c r="I6" s="157"/>
      <c r="J6" s="157"/>
      <c r="K6" s="157"/>
      <c r="L6" s="382"/>
      <c r="M6" s="382"/>
      <c r="N6" s="157"/>
      <c r="O6" s="157"/>
      <c r="P6" s="157"/>
      <c r="Q6" s="383"/>
      <c r="T6" s="449"/>
      <c r="V6" s="449"/>
    </row>
    <row r="7" spans="2:22" s="153" customFormat="1" ht="18" customHeight="1" x14ac:dyDescent="0.3">
      <c r="C7" s="381"/>
      <c r="D7" s="157"/>
      <c r="E7" s="157"/>
      <c r="F7" s="157"/>
      <c r="G7" s="157"/>
      <c r="H7" s="157"/>
      <c r="I7" s="157"/>
      <c r="J7" s="157"/>
      <c r="K7" s="157"/>
      <c r="L7" s="382"/>
      <c r="M7" s="382"/>
      <c r="N7" s="157"/>
      <c r="O7" s="157"/>
      <c r="P7" s="157"/>
      <c r="Q7" s="383"/>
      <c r="T7" s="449"/>
      <c r="V7" s="449"/>
    </row>
    <row r="8" spans="2:22" ht="18" customHeight="1" x14ac:dyDescent="0.3">
      <c r="K8" s="40"/>
    </row>
    <row r="9" spans="2:22" s="2" customFormat="1" ht="18" customHeight="1" thickBot="1" x14ac:dyDescent="0.3">
      <c r="B9" s="384" t="s">
        <v>354</v>
      </c>
      <c r="C9" s="385" t="s">
        <v>357</v>
      </c>
      <c r="D9" s="386"/>
      <c r="E9" s="387"/>
      <c r="F9" s="388" t="s">
        <v>546</v>
      </c>
      <c r="G9" s="388"/>
      <c r="H9" s="30"/>
      <c r="I9" s="30"/>
      <c r="J9" s="30"/>
      <c r="K9" s="3"/>
      <c r="L9" s="3"/>
      <c r="M9" s="3"/>
      <c r="N9" s="389" t="s">
        <v>591</v>
      </c>
      <c r="P9" s="377"/>
    </row>
    <row r="10" spans="2:22" s="2" customFormat="1" ht="18" customHeight="1" thickTop="1" x14ac:dyDescent="0.25">
      <c r="B10" s="390" t="s">
        <v>352</v>
      </c>
      <c r="C10" s="391" t="s">
        <v>549</v>
      </c>
      <c r="D10" s="391"/>
      <c r="E10" s="391"/>
      <c r="F10" s="437">
        <v>0</v>
      </c>
      <c r="G10" s="418" t="s">
        <v>545</v>
      </c>
      <c r="H10" s="392"/>
      <c r="I10" s="30"/>
      <c r="J10" s="30"/>
      <c r="K10" s="393"/>
      <c r="L10" s="263"/>
      <c r="M10" s="263"/>
      <c r="N10" s="438"/>
      <c r="P10" s="377"/>
    </row>
    <row r="11" spans="2:22" s="2" customFormat="1" ht="18" customHeight="1" x14ac:dyDescent="0.25">
      <c r="B11" s="394" t="s">
        <v>353</v>
      </c>
      <c r="C11" s="239" t="s">
        <v>550</v>
      </c>
      <c r="D11" s="239"/>
      <c r="E11" s="239"/>
      <c r="F11" s="200">
        <v>0</v>
      </c>
      <c r="G11" s="418" t="s">
        <v>545</v>
      </c>
      <c r="H11" s="392"/>
      <c r="I11" s="30"/>
      <c r="K11" s="393"/>
      <c r="L11" s="263"/>
      <c r="M11" s="263"/>
      <c r="N11" s="343"/>
      <c r="P11" s="377"/>
    </row>
    <row r="12" spans="2:22" ht="18" customHeight="1" x14ac:dyDescent="0.3">
      <c r="K12" s="40"/>
      <c r="L12" s="193"/>
      <c r="M12" s="193"/>
      <c r="N12" s="395"/>
      <c r="P12" s="377"/>
    </row>
    <row r="13" spans="2:22" ht="18" customHeight="1" x14ac:dyDescent="0.3">
      <c r="C13" s="396" t="s">
        <v>350</v>
      </c>
      <c r="F13" s="377">
        <f>SUM(F10:F11)</f>
        <v>0</v>
      </c>
      <c r="G13" s="397" t="s">
        <v>317</v>
      </c>
      <c r="H13" s="397"/>
      <c r="I13" s="397"/>
      <c r="J13" s="397"/>
      <c r="K13" s="377"/>
      <c r="L13" s="398"/>
      <c r="M13" s="398"/>
      <c r="N13" s="424"/>
      <c r="P13" s="377"/>
    </row>
    <row r="14" spans="2:22" ht="18" customHeight="1" x14ac:dyDescent="0.3">
      <c r="C14" s="396"/>
      <c r="F14" s="377"/>
      <c r="G14" s="397"/>
      <c r="H14" s="397"/>
      <c r="I14" s="397"/>
      <c r="J14" s="397"/>
      <c r="K14" s="377"/>
      <c r="L14" s="398"/>
      <c r="M14" s="398"/>
      <c r="N14" s="424"/>
      <c r="P14" s="377"/>
    </row>
    <row r="15" spans="2:22" ht="18" customHeight="1" x14ac:dyDescent="0.3">
      <c r="K15" s="40"/>
      <c r="L15" s="193"/>
      <c r="M15" s="193"/>
      <c r="N15" s="395"/>
      <c r="P15" s="377"/>
    </row>
    <row r="16" spans="2:22" s="2" customFormat="1" ht="18" customHeight="1" thickBot="1" x14ac:dyDescent="0.3">
      <c r="B16" s="384" t="s">
        <v>355</v>
      </c>
      <c r="C16" s="385" t="s">
        <v>351</v>
      </c>
      <c r="D16" s="386"/>
      <c r="E16" s="387"/>
      <c r="F16" s="388" t="s">
        <v>546</v>
      </c>
      <c r="G16" s="388"/>
      <c r="H16" s="30"/>
      <c r="I16" s="30"/>
      <c r="J16" s="30"/>
      <c r="K16" s="3"/>
      <c r="L16" s="3"/>
      <c r="M16" s="3"/>
      <c r="N16" s="389" t="s">
        <v>591</v>
      </c>
      <c r="P16" s="377"/>
    </row>
    <row r="17" spans="2:22" s="2" customFormat="1" ht="18" customHeight="1" thickTop="1" x14ac:dyDescent="0.25">
      <c r="B17" s="422">
        <v>1.1000000000000001</v>
      </c>
      <c r="C17" s="2" t="s">
        <v>553</v>
      </c>
      <c r="F17" s="180">
        <f>SsTt_S_1_1</f>
        <v>0</v>
      </c>
      <c r="G17" s="418" t="s">
        <v>545</v>
      </c>
      <c r="H17" s="392"/>
      <c r="I17" s="30"/>
      <c r="J17" s="30"/>
      <c r="K17" s="393"/>
      <c r="L17" s="263"/>
      <c r="M17" s="263"/>
      <c r="N17" s="438"/>
      <c r="P17" s="377"/>
    </row>
    <row r="18" spans="2:22" s="2" customFormat="1" ht="18" customHeight="1" x14ac:dyDescent="0.25">
      <c r="B18" s="394">
        <v>1.2</v>
      </c>
      <c r="C18" s="239" t="s">
        <v>552</v>
      </c>
      <c r="D18" s="239"/>
      <c r="E18" s="239"/>
      <c r="F18" s="180">
        <f>SsTt_S_1_2</f>
        <v>0</v>
      </c>
      <c r="G18" s="418" t="s">
        <v>545</v>
      </c>
      <c r="H18" s="392"/>
      <c r="I18" s="30"/>
      <c r="J18" s="30"/>
      <c r="K18" s="393"/>
      <c r="L18" s="263"/>
      <c r="M18" s="263"/>
      <c r="N18" s="343"/>
      <c r="P18" s="377"/>
    </row>
    <row r="19" spans="2:22" s="2" customFormat="1" ht="18" customHeight="1" x14ac:dyDescent="0.25">
      <c r="B19" s="394">
        <v>1.3</v>
      </c>
      <c r="C19" s="239" t="s">
        <v>712</v>
      </c>
      <c r="D19" s="239"/>
      <c r="E19" s="239"/>
      <c r="F19" s="180">
        <f>SsTt_S_1_3</f>
        <v>0</v>
      </c>
      <c r="G19" s="418" t="s">
        <v>545</v>
      </c>
      <c r="H19" s="392"/>
      <c r="I19" s="30"/>
      <c r="J19" s="30"/>
      <c r="K19" s="393"/>
      <c r="L19" s="263"/>
      <c r="M19" s="263"/>
      <c r="N19" s="343"/>
      <c r="P19" s="377"/>
    </row>
    <row r="20" spans="2:22" s="2" customFormat="1" ht="18" customHeight="1" x14ac:dyDescent="0.25">
      <c r="B20" s="394">
        <v>1.4</v>
      </c>
      <c r="C20" s="239" t="s">
        <v>554</v>
      </c>
      <c r="D20" s="239"/>
      <c r="E20" s="239"/>
      <c r="F20" s="180">
        <f>SsTt_S_1_4</f>
        <v>0</v>
      </c>
      <c r="G20" s="418" t="s">
        <v>545</v>
      </c>
      <c r="H20" s="392"/>
      <c r="I20" s="30"/>
      <c r="J20" s="30"/>
      <c r="K20" s="393"/>
      <c r="L20" s="400"/>
      <c r="M20" s="400"/>
      <c r="N20" s="343"/>
      <c r="P20" s="377"/>
    </row>
    <row r="21" spans="2:22" s="2" customFormat="1" ht="18" customHeight="1" x14ac:dyDescent="0.25">
      <c r="B21" s="394" t="s">
        <v>694</v>
      </c>
      <c r="C21" s="239" t="s">
        <v>50</v>
      </c>
      <c r="D21" s="239"/>
      <c r="E21" s="239"/>
      <c r="F21" s="180">
        <f>SsTt_S_1_5</f>
        <v>0</v>
      </c>
      <c r="G21" s="418" t="s">
        <v>545</v>
      </c>
      <c r="H21" s="392"/>
      <c r="J21" s="30"/>
      <c r="K21" s="393"/>
      <c r="L21" s="263"/>
      <c r="M21" s="263"/>
      <c r="N21" s="343"/>
      <c r="P21" s="377"/>
    </row>
    <row r="22" spans="2:22" s="2" customFormat="1" ht="18" customHeight="1" x14ac:dyDescent="0.25">
      <c r="B22" s="394" t="s">
        <v>698</v>
      </c>
      <c r="C22" s="239" t="s">
        <v>555</v>
      </c>
      <c r="D22" s="239"/>
      <c r="E22" s="239"/>
      <c r="F22" s="180">
        <f>SsTt_S_1_6</f>
        <v>0</v>
      </c>
      <c r="G22" s="418" t="s">
        <v>545</v>
      </c>
      <c r="H22" s="392"/>
      <c r="I22" s="30"/>
      <c r="J22" s="30"/>
      <c r="K22" s="393"/>
      <c r="L22" s="263"/>
      <c r="M22" s="263"/>
      <c r="N22" s="343"/>
      <c r="P22" s="377"/>
    </row>
    <row r="23" spans="2:22" s="2" customFormat="1" ht="18" customHeight="1" x14ac:dyDescent="0.25">
      <c r="B23" s="394" t="s">
        <v>699</v>
      </c>
      <c r="C23" s="239" t="s">
        <v>732</v>
      </c>
      <c r="D23" s="239"/>
      <c r="E23" s="239"/>
      <c r="F23" s="200">
        <v>0</v>
      </c>
      <c r="G23" s="418" t="s">
        <v>545</v>
      </c>
      <c r="H23" s="392"/>
      <c r="I23" s="30"/>
      <c r="J23" s="30"/>
      <c r="K23" s="393"/>
      <c r="L23" s="263"/>
      <c r="M23" s="263"/>
      <c r="N23" s="343"/>
      <c r="P23" s="377"/>
    </row>
    <row r="24" spans="2:22" s="2" customFormat="1" ht="18" customHeight="1" x14ac:dyDescent="0.25">
      <c r="B24" s="394" t="s">
        <v>700</v>
      </c>
      <c r="C24" s="239" t="s">
        <v>544</v>
      </c>
      <c r="D24" s="239"/>
      <c r="E24" s="239"/>
      <c r="F24" s="200">
        <v>0</v>
      </c>
      <c r="G24" s="418" t="s">
        <v>545</v>
      </c>
      <c r="H24" s="392"/>
      <c r="I24" s="30"/>
      <c r="J24" s="30"/>
      <c r="K24" s="393"/>
      <c r="L24" s="263"/>
      <c r="M24" s="263"/>
      <c r="N24" s="343"/>
      <c r="P24" s="377"/>
    </row>
    <row r="25" spans="2:22" s="2" customFormat="1" ht="18" customHeight="1" x14ac:dyDescent="0.25">
      <c r="B25" s="394" t="s">
        <v>701</v>
      </c>
      <c r="C25" s="239" t="s">
        <v>349</v>
      </c>
      <c r="D25" s="239"/>
      <c r="E25" s="239"/>
      <c r="F25" s="200">
        <v>0</v>
      </c>
      <c r="G25" s="418" t="s">
        <v>545</v>
      </c>
      <c r="H25" s="392"/>
      <c r="I25" s="30"/>
      <c r="J25" s="30"/>
      <c r="K25" s="393"/>
      <c r="L25" s="263"/>
      <c r="M25" s="263"/>
      <c r="N25" s="343"/>
      <c r="P25" s="377"/>
    </row>
    <row r="26" spans="2:22" s="2" customFormat="1" ht="18" customHeight="1" x14ac:dyDescent="0.25">
      <c r="B26" s="425" t="s">
        <v>702</v>
      </c>
      <c r="C26" s="241" t="s">
        <v>216</v>
      </c>
      <c r="D26" s="241"/>
      <c r="E26" s="241"/>
      <c r="F26" s="426">
        <f>(F11/(1-D28*0.01))-SUM(F17:F25)</f>
        <v>0</v>
      </c>
      <c r="G26" s="427" t="s">
        <v>545</v>
      </c>
      <c r="H26" s="392"/>
      <c r="I26" s="446" t="str">
        <f>IF(OR(F26&lt;0,F11=0,ISBLANK(F11)),"Renseigner/Adapter le montant au point 0.2","")</f>
        <v>Renseigner/Adapter le montant au point 0.2</v>
      </c>
      <c r="J26" s="30"/>
      <c r="K26" s="393"/>
      <c r="L26" s="263"/>
      <c r="M26" s="263"/>
      <c r="P26" s="377"/>
    </row>
    <row r="27" spans="2:22" s="2" customFormat="1" ht="18" customHeight="1" x14ac:dyDescent="0.25">
      <c r="B27" s="423"/>
      <c r="C27" s="30" t="s">
        <v>551</v>
      </c>
      <c r="D27" s="30"/>
      <c r="E27" s="30"/>
      <c r="F27" s="393">
        <f>SUM(F17:F26)</f>
        <v>0</v>
      </c>
      <c r="G27" s="263" t="s">
        <v>545</v>
      </c>
      <c r="H27" s="30"/>
      <c r="I27" s="30"/>
      <c r="J27" s="30"/>
      <c r="K27" s="30"/>
      <c r="L27" s="263"/>
      <c r="M27" s="263"/>
      <c r="P27" s="377"/>
    </row>
    <row r="28" spans="2:22" s="2" customFormat="1" ht="18" customHeight="1" x14ac:dyDescent="0.25">
      <c r="B28" s="428"/>
      <c r="C28" s="128" t="s">
        <v>548</v>
      </c>
      <c r="D28" s="439">
        <v>0</v>
      </c>
      <c r="E28" s="408" t="s">
        <v>70</v>
      </c>
      <c r="F28" s="429">
        <f>-F27*D28*0.01</f>
        <v>0</v>
      </c>
      <c r="G28" s="420" t="s">
        <v>545</v>
      </c>
      <c r="H28" s="30"/>
      <c r="I28" s="30"/>
      <c r="J28" s="30"/>
      <c r="K28" s="392"/>
      <c r="L28" s="3"/>
      <c r="M28" s="3"/>
      <c r="N28" s="35"/>
      <c r="P28" s="377"/>
    </row>
    <row r="29" spans="2:22" s="2" customFormat="1" ht="18" customHeight="1" x14ac:dyDescent="0.25">
      <c r="B29" s="423"/>
      <c r="C29" s="30"/>
      <c r="D29" s="30"/>
      <c r="E29" s="30"/>
      <c r="F29" s="393"/>
      <c r="G29" s="263"/>
      <c r="H29" s="30"/>
      <c r="I29" s="408" t="s">
        <v>391</v>
      </c>
      <c r="J29" s="408"/>
      <c r="K29" s="448" t="s">
        <v>547</v>
      </c>
      <c r="L29" s="408"/>
      <c r="M29" s="392"/>
      <c r="N29" s="424"/>
      <c r="P29" s="377"/>
    </row>
    <row r="30" spans="2:22" s="2" customFormat="1" ht="18" customHeight="1" x14ac:dyDescent="0.25">
      <c r="B30" s="423"/>
      <c r="C30" s="397" t="s">
        <v>356</v>
      </c>
      <c r="D30" s="30"/>
      <c r="E30" s="30"/>
      <c r="F30" s="377">
        <f>F27+F28</f>
        <v>0</v>
      </c>
      <c r="G30" s="419" t="s">
        <v>317</v>
      </c>
      <c r="H30" s="30"/>
      <c r="I30" s="440">
        <v>7.7</v>
      </c>
      <c r="J30" s="392" t="s">
        <v>70</v>
      </c>
      <c r="K30" s="377">
        <f>I30*0.01*F30</f>
        <v>0</v>
      </c>
      <c r="L30" s="398" t="s">
        <v>545</v>
      </c>
      <c r="M30" s="392"/>
      <c r="N30" s="424"/>
      <c r="P30" s="377"/>
    </row>
    <row r="31" spans="2:22" s="30" customFormat="1" ht="18" customHeight="1" x14ac:dyDescent="0.25">
      <c r="B31" s="392"/>
      <c r="C31" s="397" t="s">
        <v>733</v>
      </c>
      <c r="F31" s="377">
        <f>F27+F28-(100-Rabais_Soumission)*0.01*F_S_1_07</f>
        <v>0</v>
      </c>
      <c r="G31" s="419" t="s">
        <v>317</v>
      </c>
      <c r="H31" s="397"/>
      <c r="I31" s="393">
        <f>I30</f>
        <v>7.7</v>
      </c>
      <c r="J31" s="392" t="s">
        <v>70</v>
      </c>
      <c r="K31" s="377">
        <f>I31*0.01*F31</f>
        <v>0</v>
      </c>
      <c r="L31" s="398" t="s">
        <v>545</v>
      </c>
      <c r="M31" s="398"/>
      <c r="N31" s="424"/>
      <c r="P31" s="377"/>
      <c r="V31" s="2"/>
    </row>
    <row r="32" spans="2:22" ht="18" customHeight="1" x14ac:dyDescent="0.3">
      <c r="N32" s="40"/>
    </row>
    <row r="33" spans="2:22" s="2" customFormat="1" ht="18" customHeight="1" thickBot="1" x14ac:dyDescent="0.3">
      <c r="B33" s="384" t="s">
        <v>358</v>
      </c>
      <c r="C33" s="166" t="s">
        <v>728</v>
      </c>
      <c r="D33" s="386"/>
      <c r="E33" s="387"/>
      <c r="F33" s="388"/>
      <c r="G33" s="30"/>
      <c r="H33" s="30"/>
      <c r="I33" s="30"/>
      <c r="J33" s="30"/>
      <c r="K33" s="388"/>
      <c r="L33" s="3"/>
      <c r="M33" s="3"/>
      <c r="N33" s="389"/>
      <c r="P33" s="388"/>
      <c r="Q33" s="3"/>
    </row>
    <row r="34" spans="2:22" ht="18" customHeight="1" thickTop="1" x14ac:dyDescent="0.3">
      <c r="B34" s="64">
        <v>2.1</v>
      </c>
      <c r="C34" s="75" t="s">
        <v>359</v>
      </c>
      <c r="D34" s="401"/>
      <c r="E34" s="401"/>
      <c r="F34" s="582" t="s">
        <v>730</v>
      </c>
      <c r="G34" s="402"/>
      <c r="I34" s="402" t="s">
        <v>391</v>
      </c>
      <c r="J34" s="402"/>
      <c r="K34" s="447" t="s">
        <v>547</v>
      </c>
      <c r="L34" s="402"/>
      <c r="M34" s="392"/>
      <c r="N34" s="403" t="s">
        <v>731</v>
      </c>
      <c r="P34" s="582" t="s">
        <v>729</v>
      </c>
      <c r="Q34" s="402"/>
    </row>
    <row r="35" spans="2:22" ht="18" customHeight="1" x14ac:dyDescent="0.3">
      <c r="B35" s="404"/>
      <c r="C35" s="391" t="s">
        <v>360</v>
      </c>
      <c r="D35" s="391"/>
      <c r="E35" s="391"/>
      <c r="F35" s="437">
        <v>0</v>
      </c>
      <c r="G35" s="418" t="s">
        <v>545</v>
      </c>
      <c r="H35" s="392"/>
      <c r="I35" s="441">
        <v>7.7</v>
      </c>
      <c r="J35" s="392" t="s">
        <v>70</v>
      </c>
      <c r="K35" s="416">
        <f>I35*0.01*F35</f>
        <v>0</v>
      </c>
      <c r="L35" s="418" t="s">
        <v>545</v>
      </c>
      <c r="M35" s="263"/>
      <c r="N35" s="442"/>
      <c r="P35" s="437">
        <v>0</v>
      </c>
      <c r="Q35" s="418" t="s">
        <v>545</v>
      </c>
    </row>
    <row r="36" spans="2:22" ht="18" customHeight="1" x14ac:dyDescent="0.3">
      <c r="B36" s="399"/>
      <c r="C36" s="239" t="s">
        <v>361</v>
      </c>
      <c r="D36" s="239"/>
      <c r="E36" s="239"/>
      <c r="F36" s="200">
        <v>0</v>
      </c>
      <c r="G36" s="418" t="s">
        <v>545</v>
      </c>
      <c r="H36" s="392"/>
      <c r="I36" s="443">
        <v>7.7</v>
      </c>
      <c r="J36" s="392" t="s">
        <v>70</v>
      </c>
      <c r="K36" s="416">
        <f>I36*0.01*F36</f>
        <v>0</v>
      </c>
      <c r="L36" s="418" t="s">
        <v>545</v>
      </c>
      <c r="M36" s="263"/>
      <c r="N36" s="343"/>
      <c r="P36" s="200">
        <v>0</v>
      </c>
      <c r="Q36" s="418" t="s">
        <v>545</v>
      </c>
    </row>
    <row r="37" spans="2:22" ht="18" customHeight="1" x14ac:dyDescent="0.3">
      <c r="B37" s="399"/>
      <c r="C37" s="239" t="s">
        <v>362</v>
      </c>
      <c r="D37" s="239"/>
      <c r="E37" s="239"/>
      <c r="F37" s="200">
        <v>0</v>
      </c>
      <c r="G37" s="418" t="s">
        <v>545</v>
      </c>
      <c r="H37" s="392"/>
      <c r="I37" s="443">
        <v>7.7</v>
      </c>
      <c r="J37" s="392" t="s">
        <v>70</v>
      </c>
      <c r="K37" s="416">
        <f t="shared" ref="K37:K42" si="0">I37*0.01*F37</f>
        <v>0</v>
      </c>
      <c r="L37" s="418" t="s">
        <v>545</v>
      </c>
      <c r="M37" s="263"/>
      <c r="N37" s="343"/>
      <c r="P37" s="200">
        <v>0</v>
      </c>
      <c r="Q37" s="418" t="s">
        <v>545</v>
      </c>
    </row>
    <row r="38" spans="2:22" ht="18" customHeight="1" x14ac:dyDescent="0.3">
      <c r="B38" s="399"/>
      <c r="C38" s="239" t="s">
        <v>363</v>
      </c>
      <c r="D38" s="239"/>
      <c r="E38" s="239"/>
      <c r="F38" s="200">
        <v>0</v>
      </c>
      <c r="G38" s="418" t="s">
        <v>545</v>
      </c>
      <c r="H38" s="392"/>
      <c r="I38" s="443">
        <v>7.7</v>
      </c>
      <c r="J38" s="392" t="s">
        <v>70</v>
      </c>
      <c r="K38" s="416">
        <f t="shared" si="0"/>
        <v>0</v>
      </c>
      <c r="L38" s="418" t="s">
        <v>545</v>
      </c>
      <c r="M38" s="263"/>
      <c r="N38" s="343"/>
      <c r="P38" s="200">
        <v>0</v>
      </c>
      <c r="Q38" s="418" t="s">
        <v>545</v>
      </c>
    </row>
    <row r="39" spans="2:22" ht="18" customHeight="1" x14ac:dyDescent="0.3">
      <c r="B39" s="399"/>
      <c r="C39" s="239" t="s">
        <v>364</v>
      </c>
      <c r="D39" s="239"/>
      <c r="E39" s="239"/>
      <c r="F39" s="200">
        <v>0</v>
      </c>
      <c r="G39" s="418" t="s">
        <v>545</v>
      </c>
      <c r="H39" s="392"/>
      <c r="I39" s="443">
        <v>7.7</v>
      </c>
      <c r="J39" s="392" t="s">
        <v>70</v>
      </c>
      <c r="K39" s="416">
        <f t="shared" si="0"/>
        <v>0</v>
      </c>
      <c r="L39" s="418" t="s">
        <v>545</v>
      </c>
      <c r="M39" s="263"/>
      <c r="N39" s="343"/>
      <c r="P39" s="200">
        <v>0</v>
      </c>
      <c r="Q39" s="418" t="s">
        <v>545</v>
      </c>
    </row>
    <row r="40" spans="2:22" ht="18" customHeight="1" x14ac:dyDescent="0.3">
      <c r="B40" s="399"/>
      <c r="C40" s="239" t="s">
        <v>365</v>
      </c>
      <c r="D40" s="239"/>
      <c r="E40" s="239"/>
      <c r="F40" s="200">
        <v>0</v>
      </c>
      <c r="G40" s="418" t="s">
        <v>545</v>
      </c>
      <c r="H40" s="392"/>
      <c r="I40" s="443">
        <v>7.7</v>
      </c>
      <c r="J40" s="392" t="s">
        <v>70</v>
      </c>
      <c r="K40" s="416">
        <f t="shared" si="0"/>
        <v>0</v>
      </c>
      <c r="L40" s="418" t="s">
        <v>545</v>
      </c>
      <c r="M40" s="263"/>
      <c r="N40" s="343"/>
      <c r="P40" s="200">
        <v>0</v>
      </c>
      <c r="Q40" s="418" t="s">
        <v>545</v>
      </c>
    </row>
    <row r="41" spans="2:22" ht="18" customHeight="1" x14ac:dyDescent="0.3">
      <c r="B41" s="399"/>
      <c r="C41" s="405" t="s">
        <v>366</v>
      </c>
      <c r="D41" s="239"/>
      <c r="E41" s="239"/>
      <c r="F41" s="200">
        <v>0</v>
      </c>
      <c r="G41" s="418" t="s">
        <v>545</v>
      </c>
      <c r="H41" s="392"/>
      <c r="I41" s="443">
        <v>7.7</v>
      </c>
      <c r="J41" s="392" t="s">
        <v>70</v>
      </c>
      <c r="K41" s="416">
        <f t="shared" si="0"/>
        <v>0</v>
      </c>
      <c r="L41" s="418" t="s">
        <v>545</v>
      </c>
      <c r="M41" s="263"/>
      <c r="N41" s="343"/>
      <c r="P41" s="200">
        <v>0</v>
      </c>
      <c r="Q41" s="418" t="s">
        <v>545</v>
      </c>
    </row>
    <row r="42" spans="2:22" ht="18" customHeight="1" x14ac:dyDescent="0.3">
      <c r="B42" s="399"/>
      <c r="C42" s="444" t="s">
        <v>369</v>
      </c>
      <c r="D42" s="239"/>
      <c r="E42" s="239"/>
      <c r="F42" s="200">
        <v>0</v>
      </c>
      <c r="G42" s="418" t="s">
        <v>545</v>
      </c>
      <c r="H42" s="392"/>
      <c r="I42" s="443">
        <v>7.7</v>
      </c>
      <c r="J42" s="392" t="s">
        <v>70</v>
      </c>
      <c r="K42" s="416">
        <f t="shared" si="0"/>
        <v>0</v>
      </c>
      <c r="L42" s="418" t="s">
        <v>545</v>
      </c>
      <c r="M42" s="263"/>
      <c r="N42" s="343"/>
      <c r="P42" s="200">
        <v>0</v>
      </c>
      <c r="Q42" s="418" t="s">
        <v>545</v>
      </c>
    </row>
    <row r="43" spans="2:22" s="274" customFormat="1" ht="18" customHeight="1" x14ac:dyDescent="0.3">
      <c r="C43" s="406"/>
      <c r="D43" s="407"/>
      <c r="G43" s="193"/>
      <c r="L43" s="193"/>
      <c r="M43" s="193"/>
      <c r="N43" s="30"/>
      <c r="Q43" s="193"/>
      <c r="T43" s="30"/>
      <c r="V43" s="30"/>
    </row>
    <row r="44" spans="2:22" ht="18" customHeight="1" x14ac:dyDescent="0.3">
      <c r="B44" s="58" t="s">
        <v>367</v>
      </c>
      <c r="C44" s="59" t="s">
        <v>368</v>
      </c>
      <c r="D44" s="280"/>
      <c r="E44" s="280"/>
      <c r="F44" s="583" t="s">
        <v>730</v>
      </c>
      <c r="G44" s="408"/>
      <c r="H44" s="392"/>
      <c r="I44" s="408" t="s">
        <v>391</v>
      </c>
      <c r="J44" s="408"/>
      <c r="K44" s="448" t="s">
        <v>547</v>
      </c>
      <c r="L44" s="417"/>
      <c r="M44" s="193"/>
      <c r="N44" s="409" t="s">
        <v>731</v>
      </c>
      <c r="P44" s="583" t="s">
        <v>729</v>
      </c>
      <c r="Q44" s="417"/>
    </row>
    <row r="45" spans="2:22" ht="18" customHeight="1" x14ac:dyDescent="0.3">
      <c r="B45" s="410"/>
      <c r="C45" s="444" t="s">
        <v>369</v>
      </c>
      <c r="D45" s="391"/>
      <c r="E45" s="391"/>
      <c r="F45" s="437">
        <v>0</v>
      </c>
      <c r="G45" s="418" t="s">
        <v>545</v>
      </c>
      <c r="H45" s="392"/>
      <c r="I45" s="441">
        <v>7.7</v>
      </c>
      <c r="J45" s="392" t="s">
        <v>70</v>
      </c>
      <c r="K45" s="416">
        <f t="shared" ref="K45:K51" si="1">I45*0.01*F45</f>
        <v>0</v>
      </c>
      <c r="L45" s="418" t="s">
        <v>545</v>
      </c>
      <c r="M45" s="263"/>
      <c r="N45" s="442"/>
      <c r="P45" s="437">
        <v>0</v>
      </c>
      <c r="Q45" s="418" t="s">
        <v>545</v>
      </c>
    </row>
    <row r="46" spans="2:22" ht="18" customHeight="1" x14ac:dyDescent="0.3">
      <c r="B46" s="399"/>
      <c r="C46" s="444" t="s">
        <v>369</v>
      </c>
      <c r="D46" s="239"/>
      <c r="E46" s="239"/>
      <c r="F46" s="200">
        <v>0</v>
      </c>
      <c r="G46" s="418" t="s">
        <v>545</v>
      </c>
      <c r="H46" s="392"/>
      <c r="I46" s="443">
        <v>7.7</v>
      </c>
      <c r="J46" s="392" t="s">
        <v>70</v>
      </c>
      <c r="K46" s="416">
        <f t="shared" si="1"/>
        <v>0</v>
      </c>
      <c r="L46" s="418" t="s">
        <v>545</v>
      </c>
      <c r="M46" s="263"/>
      <c r="N46" s="343"/>
      <c r="P46" s="200">
        <v>0</v>
      </c>
      <c r="Q46" s="418" t="s">
        <v>545</v>
      </c>
    </row>
    <row r="47" spans="2:22" ht="18" customHeight="1" x14ac:dyDescent="0.3">
      <c r="B47" s="399"/>
      <c r="C47" s="444" t="s">
        <v>369</v>
      </c>
      <c r="D47" s="239"/>
      <c r="E47" s="239"/>
      <c r="F47" s="200">
        <v>0</v>
      </c>
      <c r="G47" s="418" t="s">
        <v>545</v>
      </c>
      <c r="H47" s="392"/>
      <c r="I47" s="443">
        <v>7.7</v>
      </c>
      <c r="J47" s="392" t="s">
        <v>70</v>
      </c>
      <c r="K47" s="416">
        <f t="shared" si="1"/>
        <v>0</v>
      </c>
      <c r="L47" s="418" t="s">
        <v>545</v>
      </c>
      <c r="M47" s="263"/>
      <c r="N47" s="343"/>
      <c r="P47" s="200">
        <v>0</v>
      </c>
      <c r="Q47" s="418" t="s">
        <v>545</v>
      </c>
    </row>
    <row r="48" spans="2:22" ht="18" customHeight="1" x14ac:dyDescent="0.3">
      <c r="B48" s="399"/>
      <c r="C48" s="444" t="s">
        <v>369</v>
      </c>
      <c r="D48" s="239"/>
      <c r="E48" s="239"/>
      <c r="F48" s="200">
        <v>0</v>
      </c>
      <c r="G48" s="418" t="s">
        <v>545</v>
      </c>
      <c r="H48" s="392"/>
      <c r="I48" s="443">
        <v>7.7</v>
      </c>
      <c r="J48" s="392" t="s">
        <v>70</v>
      </c>
      <c r="K48" s="416">
        <f t="shared" si="1"/>
        <v>0</v>
      </c>
      <c r="L48" s="418" t="s">
        <v>545</v>
      </c>
      <c r="M48" s="263"/>
      <c r="N48" s="343"/>
      <c r="P48" s="200">
        <v>0</v>
      </c>
      <c r="Q48" s="418" t="s">
        <v>545</v>
      </c>
    </row>
    <row r="49" spans="2:22" ht="18" customHeight="1" x14ac:dyDescent="0.3">
      <c r="B49" s="399"/>
      <c r="C49" s="444" t="s">
        <v>369</v>
      </c>
      <c r="D49" s="239"/>
      <c r="E49" s="239"/>
      <c r="F49" s="200">
        <v>0</v>
      </c>
      <c r="G49" s="418" t="s">
        <v>545</v>
      </c>
      <c r="H49" s="392"/>
      <c r="I49" s="443">
        <v>7.7</v>
      </c>
      <c r="J49" s="392" t="s">
        <v>70</v>
      </c>
      <c r="K49" s="416">
        <f t="shared" si="1"/>
        <v>0</v>
      </c>
      <c r="L49" s="418" t="s">
        <v>545</v>
      </c>
      <c r="M49" s="263"/>
      <c r="N49" s="343"/>
      <c r="P49" s="200">
        <v>0</v>
      </c>
      <c r="Q49" s="418" t="s">
        <v>545</v>
      </c>
    </row>
    <row r="50" spans="2:22" ht="18" customHeight="1" x14ac:dyDescent="0.3">
      <c r="B50" s="399"/>
      <c r="C50" s="444" t="s">
        <v>369</v>
      </c>
      <c r="D50" s="239"/>
      <c r="E50" s="239"/>
      <c r="F50" s="200">
        <v>0</v>
      </c>
      <c r="G50" s="418" t="s">
        <v>545</v>
      </c>
      <c r="H50" s="392"/>
      <c r="I50" s="443">
        <v>7.7</v>
      </c>
      <c r="J50" s="392" t="s">
        <v>70</v>
      </c>
      <c r="K50" s="416">
        <f t="shared" si="1"/>
        <v>0</v>
      </c>
      <c r="L50" s="418" t="s">
        <v>545</v>
      </c>
      <c r="M50" s="263"/>
      <c r="N50" s="343"/>
      <c r="P50" s="200">
        <v>0</v>
      </c>
      <c r="Q50" s="418" t="s">
        <v>545</v>
      </c>
    </row>
    <row r="51" spans="2:22" ht="18" customHeight="1" x14ac:dyDescent="0.3">
      <c r="B51" s="399"/>
      <c r="C51" s="444" t="s">
        <v>369</v>
      </c>
      <c r="D51" s="239"/>
      <c r="E51" s="239"/>
      <c r="F51" s="200">
        <v>0</v>
      </c>
      <c r="G51" s="418" t="s">
        <v>545</v>
      </c>
      <c r="H51" s="392"/>
      <c r="I51" s="443">
        <v>7.7</v>
      </c>
      <c r="J51" s="392" t="s">
        <v>70</v>
      </c>
      <c r="K51" s="416">
        <f t="shared" si="1"/>
        <v>0</v>
      </c>
      <c r="L51" s="418" t="s">
        <v>545</v>
      </c>
      <c r="M51" s="263"/>
      <c r="N51" s="343"/>
      <c r="P51" s="200">
        <v>0</v>
      </c>
      <c r="Q51" s="418" t="s">
        <v>545</v>
      </c>
    </row>
    <row r="52" spans="2:22" s="274" customFormat="1" ht="18" customHeight="1" x14ac:dyDescent="0.3">
      <c r="C52" s="406"/>
      <c r="D52" s="407"/>
      <c r="L52" s="193"/>
      <c r="M52" s="193"/>
      <c r="N52" s="30"/>
      <c r="Q52" s="193"/>
      <c r="T52" s="30"/>
      <c r="V52" s="30"/>
    </row>
    <row r="53" spans="2:22" ht="18" customHeight="1" x14ac:dyDescent="0.3">
      <c r="B53" s="58" t="s">
        <v>371</v>
      </c>
      <c r="C53" s="59" t="s">
        <v>370</v>
      </c>
      <c r="D53" s="280"/>
      <c r="E53" s="280"/>
      <c r="F53" s="583" t="s">
        <v>730</v>
      </c>
      <c r="G53" s="408"/>
      <c r="H53" s="392"/>
      <c r="I53" s="408" t="s">
        <v>391</v>
      </c>
      <c r="J53" s="408"/>
      <c r="K53" s="448" t="s">
        <v>547</v>
      </c>
      <c r="L53" s="417"/>
      <c r="M53" s="193"/>
      <c r="N53" s="409" t="s">
        <v>731</v>
      </c>
      <c r="P53" s="583" t="s">
        <v>729</v>
      </c>
      <c r="Q53" s="417"/>
    </row>
    <row r="54" spans="2:22" ht="18" customHeight="1" x14ac:dyDescent="0.3">
      <c r="B54" s="404"/>
      <c r="C54" s="444" t="s">
        <v>369</v>
      </c>
      <c r="D54" s="391"/>
      <c r="E54" s="391"/>
      <c r="F54" s="437">
        <v>0</v>
      </c>
      <c r="G54" s="418" t="s">
        <v>545</v>
      </c>
      <c r="H54" s="392"/>
      <c r="I54" s="441">
        <v>7.7</v>
      </c>
      <c r="J54" s="392" t="s">
        <v>70</v>
      </c>
      <c r="K54" s="416">
        <f t="shared" ref="K54:K60" si="2">I54*0.01*F54</f>
        <v>0</v>
      </c>
      <c r="L54" s="418" t="s">
        <v>545</v>
      </c>
      <c r="M54" s="263"/>
      <c r="N54" s="442"/>
      <c r="P54" s="437">
        <v>0</v>
      </c>
      <c r="Q54" s="418" t="s">
        <v>545</v>
      </c>
    </row>
    <row r="55" spans="2:22" ht="18" customHeight="1" x14ac:dyDescent="0.3">
      <c r="B55" s="399"/>
      <c r="C55" s="444" t="s">
        <v>369</v>
      </c>
      <c r="D55" s="239"/>
      <c r="E55" s="239"/>
      <c r="F55" s="200">
        <v>0</v>
      </c>
      <c r="G55" s="418" t="s">
        <v>545</v>
      </c>
      <c r="H55" s="392"/>
      <c r="I55" s="443">
        <v>7.7</v>
      </c>
      <c r="J55" s="392" t="s">
        <v>70</v>
      </c>
      <c r="K55" s="416">
        <f t="shared" si="2"/>
        <v>0</v>
      </c>
      <c r="L55" s="418" t="s">
        <v>545</v>
      </c>
      <c r="M55" s="263"/>
      <c r="N55" s="343"/>
      <c r="P55" s="200">
        <v>0</v>
      </c>
      <c r="Q55" s="418" t="s">
        <v>545</v>
      </c>
    </row>
    <row r="56" spans="2:22" ht="18" customHeight="1" x14ac:dyDescent="0.3">
      <c r="B56" s="399"/>
      <c r="C56" s="444" t="s">
        <v>369</v>
      </c>
      <c r="D56" s="239"/>
      <c r="E56" s="239"/>
      <c r="F56" s="200">
        <v>0</v>
      </c>
      <c r="G56" s="418" t="s">
        <v>545</v>
      </c>
      <c r="H56" s="392"/>
      <c r="I56" s="443">
        <v>7.7</v>
      </c>
      <c r="J56" s="392" t="s">
        <v>70</v>
      </c>
      <c r="K56" s="416">
        <f t="shared" si="2"/>
        <v>0</v>
      </c>
      <c r="L56" s="418" t="s">
        <v>545</v>
      </c>
      <c r="M56" s="263"/>
      <c r="N56" s="343"/>
      <c r="P56" s="200">
        <v>0</v>
      </c>
      <c r="Q56" s="418" t="s">
        <v>545</v>
      </c>
    </row>
    <row r="57" spans="2:22" ht="18" customHeight="1" x14ac:dyDescent="0.3">
      <c r="B57" s="399"/>
      <c r="C57" s="444" t="s">
        <v>369</v>
      </c>
      <c r="D57" s="239"/>
      <c r="E57" s="239"/>
      <c r="F57" s="200">
        <v>0</v>
      </c>
      <c r="G57" s="418" t="s">
        <v>545</v>
      </c>
      <c r="H57" s="392"/>
      <c r="I57" s="443">
        <v>7.7</v>
      </c>
      <c r="J57" s="392" t="s">
        <v>70</v>
      </c>
      <c r="K57" s="416">
        <f t="shared" si="2"/>
        <v>0</v>
      </c>
      <c r="L57" s="418" t="s">
        <v>545</v>
      </c>
      <c r="M57" s="263"/>
      <c r="N57" s="343"/>
      <c r="P57" s="200">
        <v>0</v>
      </c>
      <c r="Q57" s="418" t="s">
        <v>545</v>
      </c>
    </row>
    <row r="58" spans="2:22" ht="18" customHeight="1" x14ac:dyDescent="0.3">
      <c r="B58" s="399"/>
      <c r="C58" s="444" t="s">
        <v>369</v>
      </c>
      <c r="D58" s="239"/>
      <c r="E58" s="239"/>
      <c r="F58" s="200">
        <v>0</v>
      </c>
      <c r="G58" s="418" t="s">
        <v>545</v>
      </c>
      <c r="H58" s="392"/>
      <c r="I58" s="443">
        <v>7.7</v>
      </c>
      <c r="J58" s="392" t="s">
        <v>70</v>
      </c>
      <c r="K58" s="416">
        <f t="shared" si="2"/>
        <v>0</v>
      </c>
      <c r="L58" s="418" t="s">
        <v>545</v>
      </c>
      <c r="M58" s="263"/>
      <c r="N58" s="343"/>
      <c r="P58" s="200">
        <v>0</v>
      </c>
      <c r="Q58" s="418" t="s">
        <v>545</v>
      </c>
    </row>
    <row r="59" spans="2:22" ht="18" customHeight="1" x14ac:dyDescent="0.3">
      <c r="B59" s="399"/>
      <c r="C59" s="444" t="s">
        <v>369</v>
      </c>
      <c r="D59" s="239"/>
      <c r="E59" s="239"/>
      <c r="F59" s="200">
        <v>0</v>
      </c>
      <c r="G59" s="418" t="s">
        <v>545</v>
      </c>
      <c r="H59" s="392"/>
      <c r="I59" s="443">
        <v>7.7</v>
      </c>
      <c r="J59" s="392" t="s">
        <v>70</v>
      </c>
      <c r="K59" s="416">
        <f t="shared" si="2"/>
        <v>0</v>
      </c>
      <c r="L59" s="418" t="s">
        <v>545</v>
      </c>
      <c r="M59" s="263"/>
      <c r="N59" s="343"/>
      <c r="P59" s="200">
        <v>0</v>
      </c>
      <c r="Q59" s="418" t="s">
        <v>545</v>
      </c>
    </row>
    <row r="60" spans="2:22" ht="18" customHeight="1" x14ac:dyDescent="0.3">
      <c r="B60" s="399"/>
      <c r="C60" s="444" t="s">
        <v>369</v>
      </c>
      <c r="D60" s="239"/>
      <c r="E60" s="239"/>
      <c r="F60" s="200">
        <v>0</v>
      </c>
      <c r="G60" s="418" t="s">
        <v>545</v>
      </c>
      <c r="H60" s="392"/>
      <c r="I60" s="443">
        <v>7.7</v>
      </c>
      <c r="J60" s="392" t="s">
        <v>70</v>
      </c>
      <c r="K60" s="416">
        <f t="shared" si="2"/>
        <v>0</v>
      </c>
      <c r="L60" s="418" t="s">
        <v>545</v>
      </c>
      <c r="M60" s="263"/>
      <c r="N60" s="343"/>
      <c r="P60" s="200">
        <v>0</v>
      </c>
      <c r="Q60" s="418" t="s">
        <v>545</v>
      </c>
    </row>
    <row r="61" spans="2:22" s="274" customFormat="1" ht="18" customHeight="1" x14ac:dyDescent="0.3">
      <c r="C61" s="406"/>
      <c r="D61" s="407"/>
      <c r="L61" s="193"/>
      <c r="M61" s="193"/>
      <c r="N61" s="30"/>
      <c r="Q61" s="193"/>
      <c r="T61" s="30"/>
      <c r="V61" s="30"/>
    </row>
    <row r="62" spans="2:22" ht="18" customHeight="1" x14ac:dyDescent="0.3">
      <c r="B62" s="58" t="s">
        <v>372</v>
      </c>
      <c r="C62" s="59" t="s">
        <v>374</v>
      </c>
      <c r="D62" s="280"/>
      <c r="E62" s="280"/>
      <c r="F62" s="583" t="s">
        <v>730</v>
      </c>
      <c r="G62" s="408"/>
      <c r="H62" s="392"/>
      <c r="I62" s="408" t="s">
        <v>391</v>
      </c>
      <c r="J62" s="408"/>
      <c r="K62" s="448" t="s">
        <v>547</v>
      </c>
      <c r="L62" s="417"/>
      <c r="M62" s="193"/>
      <c r="N62" s="409" t="s">
        <v>731</v>
      </c>
      <c r="P62" s="583" t="s">
        <v>729</v>
      </c>
      <c r="Q62" s="417"/>
    </row>
    <row r="63" spans="2:22" ht="18" customHeight="1" x14ac:dyDescent="0.3">
      <c r="B63" s="404"/>
      <c r="C63" s="444" t="s">
        <v>374</v>
      </c>
      <c r="D63" s="391"/>
      <c r="E63" s="391"/>
      <c r="F63" s="437">
        <v>0</v>
      </c>
      <c r="G63" s="418" t="s">
        <v>545</v>
      </c>
      <c r="H63" s="392"/>
      <c r="I63" s="441">
        <v>7.7</v>
      </c>
      <c r="J63" s="392" t="s">
        <v>70</v>
      </c>
      <c r="K63" s="416">
        <f t="shared" ref="K63:K77" si="3">I63*0.01*F63</f>
        <v>0</v>
      </c>
      <c r="L63" s="418" t="s">
        <v>545</v>
      </c>
      <c r="M63" s="263"/>
      <c r="N63" s="442"/>
      <c r="P63" s="437">
        <v>0</v>
      </c>
      <c r="Q63" s="418" t="s">
        <v>545</v>
      </c>
    </row>
    <row r="64" spans="2:22" ht="18" customHeight="1" x14ac:dyDescent="0.3">
      <c r="B64" s="399"/>
      <c r="C64" s="444" t="s">
        <v>374</v>
      </c>
      <c r="D64" s="239"/>
      <c r="E64" s="239"/>
      <c r="F64" s="200">
        <v>0</v>
      </c>
      <c r="G64" s="418" t="s">
        <v>545</v>
      </c>
      <c r="H64" s="392"/>
      <c r="I64" s="443">
        <v>7.7</v>
      </c>
      <c r="J64" s="392" t="s">
        <v>70</v>
      </c>
      <c r="K64" s="416">
        <f t="shared" si="3"/>
        <v>0</v>
      </c>
      <c r="L64" s="418" t="s">
        <v>545</v>
      </c>
      <c r="M64" s="263"/>
      <c r="N64" s="343"/>
      <c r="P64" s="200">
        <v>0</v>
      </c>
      <c r="Q64" s="418" t="s">
        <v>545</v>
      </c>
    </row>
    <row r="65" spans="2:17" ht="18" customHeight="1" x14ac:dyDescent="0.3">
      <c r="B65" s="399"/>
      <c r="C65" s="444" t="s">
        <v>374</v>
      </c>
      <c r="D65" s="239"/>
      <c r="E65" s="239"/>
      <c r="F65" s="200">
        <v>0</v>
      </c>
      <c r="G65" s="418" t="s">
        <v>545</v>
      </c>
      <c r="H65" s="392"/>
      <c r="I65" s="443">
        <v>7.7</v>
      </c>
      <c r="J65" s="392" t="s">
        <v>70</v>
      </c>
      <c r="K65" s="416">
        <f t="shared" si="3"/>
        <v>0</v>
      </c>
      <c r="L65" s="418" t="s">
        <v>545</v>
      </c>
      <c r="M65" s="263"/>
      <c r="N65" s="343"/>
      <c r="P65" s="200">
        <v>0</v>
      </c>
      <c r="Q65" s="418" t="s">
        <v>545</v>
      </c>
    </row>
    <row r="66" spans="2:17" ht="18" customHeight="1" x14ac:dyDescent="0.3">
      <c r="B66" s="399"/>
      <c r="C66" s="444" t="s">
        <v>374</v>
      </c>
      <c r="D66" s="239"/>
      <c r="E66" s="239"/>
      <c r="F66" s="200">
        <v>0</v>
      </c>
      <c r="G66" s="418" t="s">
        <v>545</v>
      </c>
      <c r="H66" s="392"/>
      <c r="I66" s="443">
        <v>7.7</v>
      </c>
      <c r="J66" s="392" t="s">
        <v>70</v>
      </c>
      <c r="K66" s="416">
        <f t="shared" si="3"/>
        <v>0</v>
      </c>
      <c r="L66" s="418" t="s">
        <v>545</v>
      </c>
      <c r="M66" s="263"/>
      <c r="N66" s="343"/>
      <c r="P66" s="200">
        <v>0</v>
      </c>
      <c r="Q66" s="418" t="s">
        <v>545</v>
      </c>
    </row>
    <row r="67" spans="2:17" ht="18" customHeight="1" x14ac:dyDescent="0.3">
      <c r="B67" s="399"/>
      <c r="C67" s="444" t="s">
        <v>374</v>
      </c>
      <c r="D67" s="239"/>
      <c r="E67" s="239"/>
      <c r="F67" s="200">
        <v>0</v>
      </c>
      <c r="G67" s="418" t="s">
        <v>545</v>
      </c>
      <c r="H67" s="392"/>
      <c r="I67" s="443">
        <v>7.7</v>
      </c>
      <c r="J67" s="392" t="s">
        <v>70</v>
      </c>
      <c r="K67" s="416">
        <f t="shared" si="3"/>
        <v>0</v>
      </c>
      <c r="L67" s="418" t="s">
        <v>545</v>
      </c>
      <c r="M67" s="263"/>
      <c r="N67" s="343"/>
      <c r="P67" s="200">
        <v>0</v>
      </c>
      <c r="Q67" s="418" t="s">
        <v>545</v>
      </c>
    </row>
    <row r="68" spans="2:17" ht="18" customHeight="1" x14ac:dyDescent="0.3">
      <c r="B68" s="399"/>
      <c r="C68" s="444" t="s">
        <v>374</v>
      </c>
      <c r="D68" s="239"/>
      <c r="E68" s="239"/>
      <c r="F68" s="200">
        <v>0</v>
      </c>
      <c r="G68" s="418" t="s">
        <v>545</v>
      </c>
      <c r="H68" s="392"/>
      <c r="I68" s="443">
        <v>7.7</v>
      </c>
      <c r="J68" s="392" t="s">
        <v>70</v>
      </c>
      <c r="K68" s="416">
        <f t="shared" si="3"/>
        <v>0</v>
      </c>
      <c r="L68" s="418" t="s">
        <v>545</v>
      </c>
      <c r="M68" s="263"/>
      <c r="N68" s="343"/>
      <c r="P68" s="200">
        <v>0</v>
      </c>
      <c r="Q68" s="418" t="s">
        <v>545</v>
      </c>
    </row>
    <row r="69" spans="2:17" ht="18" customHeight="1" x14ac:dyDescent="0.3">
      <c r="B69" s="399"/>
      <c r="C69" s="444" t="s">
        <v>374</v>
      </c>
      <c r="D69" s="239"/>
      <c r="E69" s="239"/>
      <c r="F69" s="200">
        <v>0</v>
      </c>
      <c r="G69" s="418" t="s">
        <v>545</v>
      </c>
      <c r="H69" s="392"/>
      <c r="I69" s="443">
        <v>7.7</v>
      </c>
      <c r="J69" s="392" t="s">
        <v>70</v>
      </c>
      <c r="K69" s="416">
        <f t="shared" si="3"/>
        <v>0</v>
      </c>
      <c r="L69" s="418" t="s">
        <v>545</v>
      </c>
      <c r="M69" s="263"/>
      <c r="N69" s="343"/>
      <c r="P69" s="200">
        <v>0</v>
      </c>
      <c r="Q69" s="418" t="s">
        <v>545</v>
      </c>
    </row>
    <row r="70" spans="2:17" ht="18" customHeight="1" x14ac:dyDescent="0.3">
      <c r="B70" s="399"/>
      <c r="C70" s="444" t="s">
        <v>374</v>
      </c>
      <c r="D70" s="239"/>
      <c r="E70" s="239"/>
      <c r="F70" s="200">
        <v>0</v>
      </c>
      <c r="G70" s="418" t="s">
        <v>545</v>
      </c>
      <c r="H70" s="392"/>
      <c r="I70" s="443">
        <v>7.7</v>
      </c>
      <c r="J70" s="392" t="s">
        <v>70</v>
      </c>
      <c r="K70" s="416">
        <f t="shared" si="3"/>
        <v>0</v>
      </c>
      <c r="L70" s="418" t="s">
        <v>545</v>
      </c>
      <c r="M70" s="263"/>
      <c r="N70" s="343"/>
      <c r="P70" s="200">
        <v>0</v>
      </c>
      <c r="Q70" s="418" t="s">
        <v>545</v>
      </c>
    </row>
    <row r="71" spans="2:17" ht="18" customHeight="1" x14ac:dyDescent="0.3">
      <c r="B71" s="399"/>
      <c r="C71" s="444" t="s">
        <v>374</v>
      </c>
      <c r="D71" s="239"/>
      <c r="E71" s="239"/>
      <c r="F71" s="200">
        <v>0</v>
      </c>
      <c r="G71" s="418" t="s">
        <v>545</v>
      </c>
      <c r="H71" s="392"/>
      <c r="I71" s="443">
        <v>7.7</v>
      </c>
      <c r="J71" s="392" t="s">
        <v>70</v>
      </c>
      <c r="K71" s="416">
        <f t="shared" si="3"/>
        <v>0</v>
      </c>
      <c r="L71" s="418" t="s">
        <v>545</v>
      </c>
      <c r="M71" s="263"/>
      <c r="N71" s="343"/>
      <c r="P71" s="200">
        <v>0</v>
      </c>
      <c r="Q71" s="418" t="s">
        <v>545</v>
      </c>
    </row>
    <row r="72" spans="2:17" ht="18" customHeight="1" x14ac:dyDescent="0.3">
      <c r="B72" s="399"/>
      <c r="C72" s="444" t="s">
        <v>374</v>
      </c>
      <c r="D72" s="239"/>
      <c r="E72" s="239"/>
      <c r="F72" s="200">
        <v>0</v>
      </c>
      <c r="G72" s="418" t="s">
        <v>545</v>
      </c>
      <c r="H72" s="392"/>
      <c r="I72" s="443">
        <v>7.7</v>
      </c>
      <c r="J72" s="392" t="s">
        <v>70</v>
      </c>
      <c r="K72" s="416">
        <f t="shared" si="3"/>
        <v>0</v>
      </c>
      <c r="L72" s="418" t="s">
        <v>545</v>
      </c>
      <c r="M72" s="263"/>
      <c r="N72" s="343"/>
      <c r="P72" s="200">
        <v>0</v>
      </c>
      <c r="Q72" s="418" t="s">
        <v>545</v>
      </c>
    </row>
    <row r="73" spans="2:17" ht="18" customHeight="1" x14ac:dyDescent="0.3">
      <c r="B73" s="399"/>
      <c r="C73" s="444" t="s">
        <v>374</v>
      </c>
      <c r="D73" s="239"/>
      <c r="E73" s="239"/>
      <c r="F73" s="200">
        <v>0</v>
      </c>
      <c r="G73" s="418" t="s">
        <v>545</v>
      </c>
      <c r="H73" s="392"/>
      <c r="I73" s="443">
        <v>7.7</v>
      </c>
      <c r="J73" s="392" t="s">
        <v>70</v>
      </c>
      <c r="K73" s="416">
        <f t="shared" si="3"/>
        <v>0</v>
      </c>
      <c r="L73" s="418" t="s">
        <v>545</v>
      </c>
      <c r="M73" s="263"/>
      <c r="N73" s="343"/>
      <c r="P73" s="200">
        <v>0</v>
      </c>
      <c r="Q73" s="418" t="s">
        <v>545</v>
      </c>
    </row>
    <row r="74" spans="2:17" ht="18" customHeight="1" x14ac:dyDescent="0.3">
      <c r="B74" s="399"/>
      <c r="C74" s="444" t="s">
        <v>374</v>
      </c>
      <c r="D74" s="239"/>
      <c r="E74" s="239"/>
      <c r="F74" s="200">
        <v>0</v>
      </c>
      <c r="G74" s="418" t="s">
        <v>545</v>
      </c>
      <c r="H74" s="392"/>
      <c r="I74" s="443">
        <v>7.7</v>
      </c>
      <c r="J74" s="392" t="s">
        <v>70</v>
      </c>
      <c r="K74" s="416">
        <f t="shared" si="3"/>
        <v>0</v>
      </c>
      <c r="L74" s="418" t="s">
        <v>545</v>
      </c>
      <c r="M74" s="263"/>
      <c r="N74" s="343"/>
      <c r="P74" s="200">
        <v>0</v>
      </c>
      <c r="Q74" s="418" t="s">
        <v>545</v>
      </c>
    </row>
    <row r="75" spans="2:17" ht="18" customHeight="1" x14ac:dyDescent="0.3">
      <c r="B75" s="399"/>
      <c r="C75" s="444" t="s">
        <v>374</v>
      </c>
      <c r="D75" s="239"/>
      <c r="E75" s="239"/>
      <c r="F75" s="200">
        <v>0</v>
      </c>
      <c r="G75" s="418" t="s">
        <v>545</v>
      </c>
      <c r="H75" s="392"/>
      <c r="I75" s="443">
        <v>7.7</v>
      </c>
      <c r="J75" s="392" t="s">
        <v>70</v>
      </c>
      <c r="K75" s="416">
        <f t="shared" si="3"/>
        <v>0</v>
      </c>
      <c r="L75" s="418" t="s">
        <v>545</v>
      </c>
      <c r="M75" s="263"/>
      <c r="N75" s="343"/>
      <c r="P75" s="200">
        <v>0</v>
      </c>
      <c r="Q75" s="418" t="s">
        <v>545</v>
      </c>
    </row>
    <row r="76" spans="2:17" ht="18" customHeight="1" x14ac:dyDescent="0.3">
      <c r="B76" s="399"/>
      <c r="C76" s="444" t="s">
        <v>374</v>
      </c>
      <c r="D76" s="239"/>
      <c r="E76" s="239"/>
      <c r="F76" s="200">
        <v>0</v>
      </c>
      <c r="G76" s="418" t="s">
        <v>545</v>
      </c>
      <c r="H76" s="392"/>
      <c r="I76" s="443">
        <v>7.7</v>
      </c>
      <c r="J76" s="392" t="s">
        <v>70</v>
      </c>
      <c r="K76" s="416">
        <f t="shared" si="3"/>
        <v>0</v>
      </c>
      <c r="L76" s="418" t="s">
        <v>545</v>
      </c>
      <c r="M76" s="263"/>
      <c r="N76" s="343"/>
      <c r="P76" s="200">
        <v>0</v>
      </c>
      <c r="Q76" s="418" t="s">
        <v>545</v>
      </c>
    </row>
    <row r="77" spans="2:17" ht="18" customHeight="1" x14ac:dyDescent="0.3">
      <c r="B77" s="399"/>
      <c r="C77" s="444" t="s">
        <v>374</v>
      </c>
      <c r="D77" s="239"/>
      <c r="E77" s="239"/>
      <c r="F77" s="200">
        <v>0</v>
      </c>
      <c r="G77" s="418" t="s">
        <v>545</v>
      </c>
      <c r="H77" s="392"/>
      <c r="I77" s="443">
        <v>7.7</v>
      </c>
      <c r="J77" s="392" t="s">
        <v>70</v>
      </c>
      <c r="K77" s="416">
        <f t="shared" si="3"/>
        <v>0</v>
      </c>
      <c r="L77" s="418" t="s">
        <v>545</v>
      </c>
      <c r="M77" s="263"/>
      <c r="N77" s="343"/>
      <c r="P77" s="200">
        <v>0</v>
      </c>
      <c r="Q77" s="418" t="s">
        <v>545</v>
      </c>
    </row>
    <row r="78" spans="2:17" ht="18" customHeight="1" x14ac:dyDescent="0.3">
      <c r="Q78" s="379"/>
    </row>
    <row r="79" spans="2:17" ht="18" customHeight="1" x14ac:dyDescent="0.3">
      <c r="C79" s="397" t="s">
        <v>373</v>
      </c>
      <c r="D79" s="407"/>
      <c r="E79" s="40"/>
      <c r="F79" s="377">
        <f>SUM(F35:F77)</f>
        <v>0</v>
      </c>
      <c r="G79" s="376" t="s">
        <v>317</v>
      </c>
      <c r="H79" s="376"/>
      <c r="I79" s="397"/>
      <c r="J79" s="397"/>
      <c r="K79" s="377">
        <f>SUM(K35:K77)</f>
        <v>0</v>
      </c>
      <c r="L79" s="376" t="s">
        <v>545</v>
      </c>
      <c r="M79" s="376"/>
      <c r="P79" s="377"/>
      <c r="Q79" s="376"/>
    </row>
    <row r="80" spans="2:17" ht="18" customHeight="1" x14ac:dyDescent="0.3">
      <c r="Q80" s="379"/>
    </row>
    <row r="81" spans="2:22" ht="18" customHeight="1" x14ac:dyDescent="0.3">
      <c r="Q81" s="379"/>
    </row>
    <row r="82" spans="2:22" s="2" customFormat="1" ht="18" customHeight="1" thickBot="1" x14ac:dyDescent="0.3">
      <c r="B82" s="384" t="s">
        <v>375</v>
      </c>
      <c r="C82" s="166" t="s">
        <v>376</v>
      </c>
      <c r="D82" s="386"/>
      <c r="E82" s="387"/>
      <c r="F82" s="388"/>
      <c r="G82" s="30"/>
      <c r="H82" s="30"/>
      <c r="I82" s="30"/>
      <c r="J82" s="30"/>
      <c r="K82" s="388"/>
      <c r="L82" s="3"/>
      <c r="M82" s="3"/>
      <c r="N82" s="389"/>
      <c r="P82" s="388"/>
      <c r="Q82" s="3"/>
    </row>
    <row r="83" spans="2:22" ht="18" customHeight="1" thickTop="1" x14ac:dyDescent="0.3">
      <c r="B83" s="58" t="s">
        <v>100</v>
      </c>
      <c r="C83" s="59" t="s">
        <v>377</v>
      </c>
      <c r="D83" s="280"/>
      <c r="E83" s="280"/>
      <c r="F83" s="582" t="s">
        <v>730</v>
      </c>
      <c r="G83" s="402"/>
      <c r="I83" s="402" t="s">
        <v>391</v>
      </c>
      <c r="J83" s="402"/>
      <c r="K83" s="447" t="s">
        <v>547</v>
      </c>
      <c r="L83" s="402"/>
      <c r="M83" s="392"/>
      <c r="N83" s="403" t="s">
        <v>731</v>
      </c>
      <c r="P83" s="582" t="s">
        <v>729</v>
      </c>
      <c r="Q83" s="402"/>
    </row>
    <row r="84" spans="2:22" ht="18" customHeight="1" x14ac:dyDescent="0.3">
      <c r="B84" s="404"/>
      <c r="C84" s="444" t="s">
        <v>381</v>
      </c>
      <c r="D84" s="391"/>
      <c r="E84" s="391"/>
      <c r="F84" s="437">
        <v>0</v>
      </c>
      <c r="G84" s="418" t="s">
        <v>545</v>
      </c>
      <c r="H84" s="392"/>
      <c r="I84" s="441">
        <v>7.7</v>
      </c>
      <c r="J84" s="392" t="s">
        <v>70</v>
      </c>
      <c r="K84" s="416">
        <f>I84*0.01*F84</f>
        <v>0</v>
      </c>
      <c r="L84" s="418" t="s">
        <v>545</v>
      </c>
      <c r="M84" s="263"/>
      <c r="N84" s="442"/>
      <c r="P84" s="437">
        <v>0</v>
      </c>
      <c r="Q84" s="418" t="s">
        <v>545</v>
      </c>
    </row>
    <row r="85" spans="2:22" ht="18" customHeight="1" x14ac:dyDescent="0.3">
      <c r="B85" s="399"/>
      <c r="C85" s="444" t="s">
        <v>381</v>
      </c>
      <c r="D85" s="239"/>
      <c r="E85" s="239"/>
      <c r="F85" s="200">
        <v>0</v>
      </c>
      <c r="G85" s="418" t="s">
        <v>545</v>
      </c>
      <c r="H85" s="392"/>
      <c r="I85" s="443">
        <v>7.7</v>
      </c>
      <c r="J85" s="392" t="s">
        <v>70</v>
      </c>
      <c r="K85" s="416">
        <f>I85*0.01*F85</f>
        <v>0</v>
      </c>
      <c r="L85" s="418" t="s">
        <v>545</v>
      </c>
      <c r="M85" s="263"/>
      <c r="N85" s="343"/>
      <c r="P85" s="200">
        <v>0</v>
      </c>
      <c r="Q85" s="418" t="s">
        <v>545</v>
      </c>
    </row>
    <row r="86" spans="2:22" ht="18" customHeight="1" x14ac:dyDescent="0.3">
      <c r="B86" s="399"/>
      <c r="C86" s="444" t="s">
        <v>381</v>
      </c>
      <c r="D86" s="239"/>
      <c r="E86" s="239"/>
      <c r="F86" s="200">
        <v>0</v>
      </c>
      <c r="G86" s="418" t="s">
        <v>545</v>
      </c>
      <c r="H86" s="392"/>
      <c r="I86" s="443">
        <v>7.7</v>
      </c>
      <c r="J86" s="392" t="s">
        <v>70</v>
      </c>
      <c r="K86" s="416">
        <f>I86*0.01*F86</f>
        <v>0</v>
      </c>
      <c r="L86" s="418" t="s">
        <v>545</v>
      </c>
      <c r="M86" s="263"/>
      <c r="N86" s="343"/>
      <c r="P86" s="200">
        <v>0</v>
      </c>
      <c r="Q86" s="418" t="s">
        <v>545</v>
      </c>
    </row>
    <row r="87" spans="2:22" s="274" customFormat="1" ht="18" customHeight="1" x14ac:dyDescent="0.3">
      <c r="C87" s="406"/>
      <c r="D87" s="407"/>
      <c r="L87" s="193"/>
      <c r="M87" s="193"/>
      <c r="N87" s="30"/>
      <c r="Q87" s="193"/>
      <c r="T87" s="30"/>
      <c r="V87" s="30"/>
    </row>
    <row r="88" spans="2:22" ht="18" customHeight="1" x14ac:dyDescent="0.3">
      <c r="B88" s="58" t="s">
        <v>101</v>
      </c>
      <c r="C88" s="59" t="s">
        <v>378</v>
      </c>
      <c r="D88" s="280"/>
      <c r="E88" s="280"/>
      <c r="F88" s="583" t="s">
        <v>730</v>
      </c>
      <c r="G88" s="408"/>
      <c r="H88" s="392"/>
      <c r="I88" s="408" t="s">
        <v>391</v>
      </c>
      <c r="J88" s="408"/>
      <c r="K88" s="448" t="s">
        <v>547</v>
      </c>
      <c r="L88" s="417"/>
      <c r="M88" s="193"/>
      <c r="N88" s="409" t="s">
        <v>731</v>
      </c>
      <c r="P88" s="583" t="s">
        <v>729</v>
      </c>
      <c r="Q88" s="417"/>
    </row>
    <row r="89" spans="2:22" ht="18" customHeight="1" x14ac:dyDescent="0.3">
      <c r="B89" s="404"/>
      <c r="C89" s="444" t="s">
        <v>381</v>
      </c>
      <c r="D89" s="391"/>
      <c r="E89" s="391"/>
      <c r="F89" s="437">
        <v>0</v>
      </c>
      <c r="G89" s="418" t="s">
        <v>545</v>
      </c>
      <c r="H89" s="392"/>
      <c r="I89" s="441">
        <v>7.7</v>
      </c>
      <c r="J89" s="392" t="s">
        <v>70</v>
      </c>
      <c r="K89" s="416">
        <f>I89*0.01*F89</f>
        <v>0</v>
      </c>
      <c r="L89" s="418" t="s">
        <v>545</v>
      </c>
      <c r="M89" s="263"/>
      <c r="N89" s="442"/>
      <c r="P89" s="437">
        <v>0</v>
      </c>
      <c r="Q89" s="418" t="s">
        <v>545</v>
      </c>
    </row>
    <row r="90" spans="2:22" ht="18" customHeight="1" x14ac:dyDescent="0.3">
      <c r="B90" s="399"/>
      <c r="C90" s="444" t="s">
        <v>381</v>
      </c>
      <c r="D90" s="239"/>
      <c r="E90" s="239"/>
      <c r="F90" s="200">
        <v>0</v>
      </c>
      <c r="G90" s="418" t="s">
        <v>545</v>
      </c>
      <c r="H90" s="392"/>
      <c r="I90" s="443">
        <v>7.7</v>
      </c>
      <c r="J90" s="392" t="s">
        <v>70</v>
      </c>
      <c r="K90" s="416">
        <f>I90*0.01*F90</f>
        <v>0</v>
      </c>
      <c r="L90" s="418" t="s">
        <v>545</v>
      </c>
      <c r="M90" s="263"/>
      <c r="N90" s="343"/>
      <c r="P90" s="200">
        <v>0</v>
      </c>
      <c r="Q90" s="418" t="s">
        <v>545</v>
      </c>
    </row>
    <row r="91" spans="2:22" ht="18" customHeight="1" x14ac:dyDescent="0.3">
      <c r="B91" s="399"/>
      <c r="C91" s="444" t="s">
        <v>381</v>
      </c>
      <c r="D91" s="239"/>
      <c r="E91" s="239"/>
      <c r="F91" s="200">
        <v>0</v>
      </c>
      <c r="G91" s="418" t="s">
        <v>545</v>
      </c>
      <c r="H91" s="392"/>
      <c r="I91" s="443">
        <v>7.7</v>
      </c>
      <c r="J91" s="392" t="s">
        <v>70</v>
      </c>
      <c r="K91" s="416">
        <f>I91*0.01*F91</f>
        <v>0</v>
      </c>
      <c r="L91" s="418" t="s">
        <v>545</v>
      </c>
      <c r="M91" s="263"/>
      <c r="N91" s="343"/>
      <c r="P91" s="200">
        <v>0</v>
      </c>
      <c r="Q91" s="418" t="s">
        <v>545</v>
      </c>
    </row>
    <row r="92" spans="2:22" s="274" customFormat="1" ht="18" customHeight="1" x14ac:dyDescent="0.3">
      <c r="C92" s="406"/>
      <c r="D92" s="407"/>
      <c r="L92" s="193"/>
      <c r="M92" s="193"/>
      <c r="N92" s="30"/>
      <c r="Q92" s="193"/>
      <c r="T92" s="30"/>
      <c r="V92" s="30"/>
    </row>
    <row r="93" spans="2:22" ht="18" customHeight="1" x14ac:dyDescent="0.3">
      <c r="B93" s="58" t="s">
        <v>101</v>
      </c>
      <c r="C93" s="59" t="s">
        <v>379</v>
      </c>
      <c r="D93" s="280"/>
      <c r="E93" s="280"/>
      <c r="F93" s="583" t="s">
        <v>730</v>
      </c>
      <c r="G93" s="408"/>
      <c r="H93" s="392"/>
      <c r="I93" s="408" t="s">
        <v>391</v>
      </c>
      <c r="J93" s="408"/>
      <c r="K93" s="448" t="s">
        <v>547</v>
      </c>
      <c r="L93" s="417"/>
      <c r="M93" s="193"/>
      <c r="N93" s="409" t="s">
        <v>731</v>
      </c>
      <c r="P93" s="583" t="s">
        <v>729</v>
      </c>
      <c r="Q93" s="417"/>
    </row>
    <row r="94" spans="2:22" ht="18" customHeight="1" x14ac:dyDescent="0.3">
      <c r="B94" s="404"/>
      <c r="C94" s="444" t="s">
        <v>381</v>
      </c>
      <c r="D94" s="391"/>
      <c r="E94" s="391"/>
      <c r="F94" s="437">
        <v>0</v>
      </c>
      <c r="G94" s="418" t="s">
        <v>545</v>
      </c>
      <c r="H94" s="392"/>
      <c r="I94" s="441">
        <v>7.7</v>
      </c>
      <c r="J94" s="392" t="s">
        <v>70</v>
      </c>
      <c r="K94" s="416">
        <f>I94*0.01*F94</f>
        <v>0</v>
      </c>
      <c r="L94" s="418" t="s">
        <v>545</v>
      </c>
      <c r="M94" s="263"/>
      <c r="N94" s="442"/>
      <c r="P94" s="437">
        <v>0</v>
      </c>
      <c r="Q94" s="418" t="s">
        <v>545</v>
      </c>
    </row>
    <row r="95" spans="2:22" ht="18" customHeight="1" x14ac:dyDescent="0.3">
      <c r="B95" s="399"/>
      <c r="C95" s="444" t="s">
        <v>381</v>
      </c>
      <c r="D95" s="239"/>
      <c r="E95" s="239"/>
      <c r="F95" s="200">
        <v>0</v>
      </c>
      <c r="G95" s="418" t="s">
        <v>545</v>
      </c>
      <c r="H95" s="392"/>
      <c r="I95" s="443">
        <v>7.7</v>
      </c>
      <c r="J95" s="392" t="s">
        <v>70</v>
      </c>
      <c r="K95" s="416">
        <f>I95*0.01*F95</f>
        <v>0</v>
      </c>
      <c r="L95" s="418" t="s">
        <v>545</v>
      </c>
      <c r="M95" s="263"/>
      <c r="N95" s="343"/>
      <c r="P95" s="200">
        <v>0</v>
      </c>
      <c r="Q95" s="418" t="s">
        <v>545</v>
      </c>
    </row>
    <row r="96" spans="2:22" ht="18" customHeight="1" x14ac:dyDescent="0.3">
      <c r="B96" s="399"/>
      <c r="C96" s="444" t="s">
        <v>381</v>
      </c>
      <c r="D96" s="239"/>
      <c r="E96" s="239"/>
      <c r="F96" s="200">
        <v>0</v>
      </c>
      <c r="G96" s="418" t="s">
        <v>545</v>
      </c>
      <c r="H96" s="392"/>
      <c r="I96" s="443">
        <v>7.7</v>
      </c>
      <c r="J96" s="392" t="s">
        <v>70</v>
      </c>
      <c r="K96" s="416">
        <f>I96*0.01*F96</f>
        <v>0</v>
      </c>
      <c r="L96" s="418" t="s">
        <v>545</v>
      </c>
      <c r="M96" s="263"/>
      <c r="N96" s="343"/>
      <c r="P96" s="200">
        <v>0</v>
      </c>
      <c r="Q96" s="418" t="s">
        <v>545</v>
      </c>
    </row>
    <row r="97" spans="2:22" s="274" customFormat="1" ht="18" customHeight="1" x14ac:dyDescent="0.3">
      <c r="C97" s="406"/>
      <c r="D97" s="407"/>
      <c r="L97" s="193"/>
      <c r="M97" s="193"/>
      <c r="N97" s="30"/>
      <c r="Q97" s="193"/>
      <c r="T97" s="30"/>
      <c r="V97" s="30"/>
    </row>
    <row r="98" spans="2:22" ht="18" customHeight="1" x14ac:dyDescent="0.3">
      <c r="B98" s="58" t="s">
        <v>382</v>
      </c>
      <c r="C98" s="59" t="s">
        <v>380</v>
      </c>
      <c r="D98" s="280"/>
      <c r="E98" s="280"/>
      <c r="F98" s="583" t="s">
        <v>730</v>
      </c>
      <c r="G98" s="408"/>
      <c r="H98" s="392"/>
      <c r="I98" s="408" t="s">
        <v>391</v>
      </c>
      <c r="J98" s="408"/>
      <c r="K98" s="448" t="s">
        <v>547</v>
      </c>
      <c r="L98" s="417"/>
      <c r="M98" s="193"/>
      <c r="N98" s="409" t="s">
        <v>731</v>
      </c>
      <c r="P98" s="583" t="s">
        <v>729</v>
      </c>
      <c r="Q98" s="417"/>
    </row>
    <row r="99" spans="2:22" ht="18" customHeight="1" x14ac:dyDescent="0.3">
      <c r="B99" s="404"/>
      <c r="C99" s="444" t="s">
        <v>381</v>
      </c>
      <c r="D99" s="391"/>
      <c r="E99" s="391"/>
      <c r="F99" s="437">
        <v>0</v>
      </c>
      <c r="G99" s="418" t="s">
        <v>545</v>
      </c>
      <c r="H99" s="392"/>
      <c r="I99" s="441">
        <v>7.7</v>
      </c>
      <c r="J99" s="392" t="s">
        <v>70</v>
      </c>
      <c r="K99" s="416">
        <f>I99*0.01*F99</f>
        <v>0</v>
      </c>
      <c r="L99" s="418" t="s">
        <v>545</v>
      </c>
      <c r="M99" s="263"/>
      <c r="N99" s="442"/>
      <c r="P99" s="437">
        <v>0</v>
      </c>
      <c r="Q99" s="418" t="s">
        <v>545</v>
      </c>
    </row>
    <row r="100" spans="2:22" ht="18" customHeight="1" x14ac:dyDescent="0.3">
      <c r="B100" s="399"/>
      <c r="C100" s="444" t="s">
        <v>381</v>
      </c>
      <c r="D100" s="239"/>
      <c r="E100" s="239"/>
      <c r="F100" s="200">
        <v>0</v>
      </c>
      <c r="G100" s="418" t="s">
        <v>545</v>
      </c>
      <c r="H100" s="392"/>
      <c r="I100" s="443">
        <v>7.7</v>
      </c>
      <c r="J100" s="392" t="s">
        <v>70</v>
      </c>
      <c r="K100" s="416">
        <f>I100*0.01*F100</f>
        <v>0</v>
      </c>
      <c r="L100" s="418" t="s">
        <v>545</v>
      </c>
      <c r="M100" s="263"/>
      <c r="N100" s="343"/>
      <c r="P100" s="200">
        <v>0</v>
      </c>
      <c r="Q100" s="418" t="s">
        <v>545</v>
      </c>
    </row>
    <row r="101" spans="2:22" ht="18" customHeight="1" x14ac:dyDescent="0.3">
      <c r="B101" s="399"/>
      <c r="C101" s="444" t="s">
        <v>381</v>
      </c>
      <c r="D101" s="239"/>
      <c r="E101" s="239"/>
      <c r="F101" s="200">
        <v>0</v>
      </c>
      <c r="G101" s="418" t="s">
        <v>545</v>
      </c>
      <c r="H101" s="392"/>
      <c r="I101" s="443">
        <v>7.7</v>
      </c>
      <c r="J101" s="392" t="s">
        <v>70</v>
      </c>
      <c r="K101" s="416">
        <f>I101*0.01*F101</f>
        <v>0</v>
      </c>
      <c r="L101" s="418" t="s">
        <v>545</v>
      </c>
      <c r="M101" s="263"/>
      <c r="N101" s="343"/>
      <c r="P101" s="200">
        <v>0</v>
      </c>
      <c r="Q101" s="418" t="s">
        <v>545</v>
      </c>
    </row>
    <row r="102" spans="2:22" s="274" customFormat="1" ht="18" customHeight="1" x14ac:dyDescent="0.3">
      <c r="C102" s="406"/>
      <c r="D102" s="407"/>
      <c r="L102" s="193"/>
      <c r="M102" s="193"/>
      <c r="N102" s="30"/>
      <c r="Q102" s="193"/>
      <c r="T102" s="30"/>
      <c r="V102" s="30"/>
    </row>
    <row r="103" spans="2:22" ht="18" customHeight="1" x14ac:dyDescent="0.3">
      <c r="B103" s="58" t="s">
        <v>383</v>
      </c>
      <c r="C103" s="59" t="s">
        <v>384</v>
      </c>
      <c r="D103" s="280"/>
      <c r="E103" s="280"/>
      <c r="F103" s="583" t="s">
        <v>730</v>
      </c>
      <c r="G103" s="408"/>
      <c r="H103" s="392"/>
      <c r="I103" s="408" t="s">
        <v>391</v>
      </c>
      <c r="J103" s="408"/>
      <c r="K103" s="448" t="s">
        <v>547</v>
      </c>
      <c r="L103" s="417"/>
      <c r="M103" s="193"/>
      <c r="N103" s="409" t="s">
        <v>731</v>
      </c>
      <c r="P103" s="583" t="s">
        <v>729</v>
      </c>
      <c r="Q103" s="417"/>
    </row>
    <row r="104" spans="2:22" ht="18" customHeight="1" x14ac:dyDescent="0.3">
      <c r="B104" s="404"/>
      <c r="C104" s="444" t="s">
        <v>381</v>
      </c>
      <c r="D104" s="391"/>
      <c r="E104" s="391"/>
      <c r="F104" s="437">
        <v>0</v>
      </c>
      <c r="G104" s="418" t="s">
        <v>545</v>
      </c>
      <c r="H104" s="392"/>
      <c r="I104" s="441">
        <v>7.7</v>
      </c>
      <c r="J104" s="392" t="s">
        <v>70</v>
      </c>
      <c r="K104" s="416">
        <f>I104*0.01*F104</f>
        <v>0</v>
      </c>
      <c r="L104" s="418" t="s">
        <v>545</v>
      </c>
      <c r="M104" s="263"/>
      <c r="N104" s="442"/>
      <c r="P104" s="437">
        <v>0</v>
      </c>
      <c r="Q104" s="418" t="s">
        <v>545</v>
      </c>
    </row>
    <row r="105" spans="2:22" ht="18" customHeight="1" x14ac:dyDescent="0.3">
      <c r="B105" s="399"/>
      <c r="C105" s="444" t="s">
        <v>381</v>
      </c>
      <c r="D105" s="239"/>
      <c r="E105" s="239"/>
      <c r="F105" s="200">
        <v>0</v>
      </c>
      <c r="G105" s="418" t="s">
        <v>545</v>
      </c>
      <c r="H105" s="392"/>
      <c r="I105" s="443">
        <v>7.7</v>
      </c>
      <c r="J105" s="392" t="s">
        <v>70</v>
      </c>
      <c r="K105" s="416">
        <f>I105*0.01*F105</f>
        <v>0</v>
      </c>
      <c r="L105" s="418" t="s">
        <v>545</v>
      </c>
      <c r="M105" s="263"/>
      <c r="N105" s="343"/>
      <c r="P105" s="200">
        <v>0</v>
      </c>
      <c r="Q105" s="418" t="s">
        <v>545</v>
      </c>
    </row>
    <row r="106" spans="2:22" ht="18" customHeight="1" x14ac:dyDescent="0.3">
      <c r="B106" s="399"/>
      <c r="C106" s="444" t="s">
        <v>381</v>
      </c>
      <c r="D106" s="239"/>
      <c r="E106" s="239"/>
      <c r="F106" s="200">
        <v>0</v>
      </c>
      <c r="G106" s="418" t="s">
        <v>545</v>
      </c>
      <c r="H106" s="392"/>
      <c r="I106" s="443">
        <v>7.7</v>
      </c>
      <c r="J106" s="392" t="s">
        <v>70</v>
      </c>
      <c r="K106" s="416">
        <f>I106*0.01*F106</f>
        <v>0</v>
      </c>
      <c r="L106" s="418" t="s">
        <v>545</v>
      </c>
      <c r="M106" s="263"/>
      <c r="N106" s="343"/>
      <c r="P106" s="200">
        <v>0</v>
      </c>
      <c r="Q106" s="418" t="s">
        <v>545</v>
      </c>
    </row>
    <row r="107" spans="2:22" ht="18" customHeight="1" x14ac:dyDescent="0.3">
      <c r="B107" s="399"/>
      <c r="C107" s="444" t="s">
        <v>381</v>
      </c>
      <c r="D107" s="239"/>
      <c r="E107" s="239"/>
      <c r="F107" s="200">
        <v>0</v>
      </c>
      <c r="G107" s="418" t="s">
        <v>545</v>
      </c>
      <c r="H107" s="392"/>
      <c r="I107" s="443">
        <v>7.7</v>
      </c>
      <c r="J107" s="392" t="s">
        <v>70</v>
      </c>
      <c r="K107" s="416">
        <f>I107*0.01*F107</f>
        <v>0</v>
      </c>
      <c r="L107" s="418" t="s">
        <v>545</v>
      </c>
      <c r="M107" s="263"/>
      <c r="N107" s="343"/>
      <c r="P107" s="200">
        <v>0</v>
      </c>
      <c r="Q107" s="418" t="s">
        <v>545</v>
      </c>
    </row>
    <row r="108" spans="2:22" ht="18" customHeight="1" x14ac:dyDescent="0.3">
      <c r="B108" s="399"/>
      <c r="C108" s="444" t="s">
        <v>381</v>
      </c>
      <c r="D108" s="239"/>
      <c r="E108" s="239"/>
      <c r="F108" s="200">
        <v>0</v>
      </c>
      <c r="G108" s="418" t="s">
        <v>545</v>
      </c>
      <c r="H108" s="392"/>
      <c r="I108" s="443">
        <v>7.7</v>
      </c>
      <c r="J108" s="392" t="s">
        <v>70</v>
      </c>
      <c r="K108" s="416">
        <f>I108*0.01*F108</f>
        <v>0</v>
      </c>
      <c r="L108" s="418" t="s">
        <v>545</v>
      </c>
      <c r="M108" s="263"/>
      <c r="N108" s="343"/>
      <c r="P108" s="200">
        <v>0</v>
      </c>
      <c r="Q108" s="418" t="s">
        <v>545</v>
      </c>
    </row>
    <row r="109" spans="2:22" s="274" customFormat="1" ht="18" customHeight="1" x14ac:dyDescent="0.3">
      <c r="C109" s="406"/>
      <c r="D109" s="407"/>
      <c r="L109" s="193"/>
      <c r="M109" s="193"/>
      <c r="N109" s="30"/>
      <c r="Q109" s="193"/>
      <c r="T109" s="30"/>
      <c r="V109" s="30"/>
    </row>
    <row r="110" spans="2:22" ht="18" customHeight="1" x14ac:dyDescent="0.3">
      <c r="B110" s="58" t="s">
        <v>383</v>
      </c>
      <c r="C110" s="59" t="s">
        <v>385</v>
      </c>
      <c r="D110" s="280"/>
      <c r="E110" s="280"/>
      <c r="F110" s="583" t="s">
        <v>730</v>
      </c>
      <c r="G110" s="408"/>
      <c r="H110" s="392"/>
      <c r="I110" s="408" t="s">
        <v>391</v>
      </c>
      <c r="J110" s="408"/>
      <c r="K110" s="448" t="s">
        <v>547</v>
      </c>
      <c r="L110" s="417"/>
      <c r="M110" s="193"/>
      <c r="N110" s="409" t="s">
        <v>731</v>
      </c>
      <c r="P110" s="583" t="s">
        <v>729</v>
      </c>
      <c r="Q110" s="417"/>
    </row>
    <row r="111" spans="2:22" ht="18" customHeight="1" x14ac:dyDescent="0.3">
      <c r="B111" s="404"/>
      <c r="C111" s="444" t="s">
        <v>381</v>
      </c>
      <c r="D111" s="391"/>
      <c r="E111" s="391"/>
      <c r="F111" s="437">
        <v>0</v>
      </c>
      <c r="G111" s="418" t="s">
        <v>545</v>
      </c>
      <c r="H111" s="392"/>
      <c r="I111" s="441">
        <v>7.7</v>
      </c>
      <c r="J111" s="392" t="s">
        <v>70</v>
      </c>
      <c r="K111" s="416">
        <f>I111*0.01*F111</f>
        <v>0</v>
      </c>
      <c r="L111" s="418" t="s">
        <v>545</v>
      </c>
      <c r="M111" s="263"/>
      <c r="N111" s="442"/>
      <c r="P111" s="437">
        <v>0</v>
      </c>
      <c r="Q111" s="418" t="s">
        <v>545</v>
      </c>
    </row>
    <row r="112" spans="2:22" ht="18" customHeight="1" x14ac:dyDescent="0.3">
      <c r="B112" s="399"/>
      <c r="C112" s="444" t="s">
        <v>381</v>
      </c>
      <c r="D112" s="239"/>
      <c r="E112" s="239"/>
      <c r="F112" s="200">
        <v>0</v>
      </c>
      <c r="G112" s="418" t="s">
        <v>545</v>
      </c>
      <c r="H112" s="392"/>
      <c r="I112" s="443">
        <v>7.7</v>
      </c>
      <c r="J112" s="392" t="s">
        <v>70</v>
      </c>
      <c r="K112" s="416">
        <f>I112*0.01*F112</f>
        <v>0</v>
      </c>
      <c r="L112" s="418" t="s">
        <v>545</v>
      </c>
      <c r="M112" s="263"/>
      <c r="N112" s="343"/>
      <c r="P112" s="200">
        <v>0</v>
      </c>
      <c r="Q112" s="418" t="s">
        <v>545</v>
      </c>
    </row>
    <row r="113" spans="2:22" ht="18" customHeight="1" x14ac:dyDescent="0.3">
      <c r="B113" s="399"/>
      <c r="C113" s="444" t="s">
        <v>381</v>
      </c>
      <c r="D113" s="239"/>
      <c r="E113" s="239"/>
      <c r="F113" s="200">
        <v>0</v>
      </c>
      <c r="G113" s="418" t="s">
        <v>545</v>
      </c>
      <c r="H113" s="392"/>
      <c r="I113" s="443">
        <v>7.7</v>
      </c>
      <c r="J113" s="392" t="s">
        <v>70</v>
      </c>
      <c r="K113" s="416">
        <f>I113*0.01*F113</f>
        <v>0</v>
      </c>
      <c r="L113" s="418" t="s">
        <v>545</v>
      </c>
      <c r="M113" s="263"/>
      <c r="N113" s="343"/>
      <c r="P113" s="200">
        <v>0</v>
      </c>
      <c r="Q113" s="418" t="s">
        <v>545</v>
      </c>
    </row>
    <row r="114" spans="2:22" ht="18" customHeight="1" x14ac:dyDescent="0.3">
      <c r="B114" s="399"/>
      <c r="C114" s="444" t="s">
        <v>381</v>
      </c>
      <c r="D114" s="239"/>
      <c r="E114" s="239"/>
      <c r="F114" s="200">
        <v>0</v>
      </c>
      <c r="G114" s="418" t="s">
        <v>545</v>
      </c>
      <c r="H114" s="392"/>
      <c r="I114" s="443">
        <v>7.7</v>
      </c>
      <c r="J114" s="392" t="s">
        <v>70</v>
      </c>
      <c r="K114" s="416">
        <f>I114*0.01*F114</f>
        <v>0</v>
      </c>
      <c r="L114" s="418" t="s">
        <v>545</v>
      </c>
      <c r="M114" s="263"/>
      <c r="N114" s="343"/>
      <c r="P114" s="200">
        <v>0</v>
      </c>
      <c r="Q114" s="418" t="s">
        <v>545</v>
      </c>
    </row>
    <row r="115" spans="2:22" ht="18" customHeight="1" x14ac:dyDescent="0.3">
      <c r="B115" s="399"/>
      <c r="C115" s="444" t="s">
        <v>381</v>
      </c>
      <c r="D115" s="239"/>
      <c r="E115" s="239"/>
      <c r="F115" s="200">
        <v>0</v>
      </c>
      <c r="G115" s="418" t="s">
        <v>545</v>
      </c>
      <c r="H115" s="392"/>
      <c r="I115" s="443">
        <v>7.7</v>
      </c>
      <c r="J115" s="392" t="s">
        <v>70</v>
      </c>
      <c r="K115" s="416">
        <f>I115*0.01*F115</f>
        <v>0</v>
      </c>
      <c r="L115" s="418" t="s">
        <v>545</v>
      </c>
      <c r="M115" s="263"/>
      <c r="N115" s="343"/>
      <c r="P115" s="200">
        <v>0</v>
      </c>
      <c r="Q115" s="418" t="s">
        <v>545</v>
      </c>
    </row>
    <row r="116" spans="2:22" s="274" customFormat="1" ht="18" customHeight="1" x14ac:dyDescent="0.3">
      <c r="C116" s="406"/>
      <c r="D116" s="407"/>
      <c r="L116" s="193"/>
      <c r="M116" s="193"/>
      <c r="N116" s="30"/>
      <c r="Q116" s="193"/>
      <c r="T116" s="30"/>
      <c r="V116" s="30"/>
    </row>
    <row r="117" spans="2:22" ht="18" customHeight="1" x14ac:dyDescent="0.3">
      <c r="B117" s="407"/>
      <c r="C117" s="397" t="s">
        <v>386</v>
      </c>
      <c r="D117" s="407"/>
      <c r="F117" s="377">
        <f>SUM(F84:F115)</f>
        <v>0</v>
      </c>
      <c r="G117" s="376" t="s">
        <v>317</v>
      </c>
      <c r="H117" s="376"/>
      <c r="I117" s="397"/>
      <c r="J117" s="397"/>
      <c r="K117" s="377">
        <f>SUM(K84:K115)</f>
        <v>0</v>
      </c>
      <c r="L117" s="376" t="s">
        <v>545</v>
      </c>
      <c r="M117" s="376"/>
      <c r="P117" s="377"/>
      <c r="Q117" s="376"/>
    </row>
    <row r="118" spans="2:22" ht="18" customHeight="1" x14ac:dyDescent="0.3">
      <c r="G118" s="30"/>
      <c r="H118" s="30"/>
      <c r="I118" s="30"/>
      <c r="J118" s="30"/>
      <c r="K118" s="392"/>
      <c r="L118" s="3"/>
      <c r="M118" s="3"/>
      <c r="Q118" s="3"/>
    </row>
    <row r="119" spans="2:22" ht="18" customHeight="1" x14ac:dyDescent="0.3">
      <c r="G119" s="30"/>
      <c r="H119" s="30"/>
      <c r="I119" s="30"/>
      <c r="J119" s="30"/>
      <c r="K119" s="392"/>
      <c r="L119" s="3"/>
      <c r="M119" s="3"/>
      <c r="Q119" s="3"/>
    </row>
    <row r="120" spans="2:22" s="2" customFormat="1" ht="18" customHeight="1" thickBot="1" x14ac:dyDescent="0.35">
      <c r="B120" s="384" t="s">
        <v>387</v>
      </c>
      <c r="C120" s="166" t="s">
        <v>388</v>
      </c>
      <c r="D120" s="386"/>
      <c r="E120" s="387"/>
      <c r="F120" s="584" t="s">
        <v>730</v>
      </c>
      <c r="G120" s="387"/>
      <c r="H120" s="387"/>
      <c r="I120" s="30"/>
      <c r="J120" s="30"/>
      <c r="K120" s="3"/>
      <c r="L120" s="3"/>
      <c r="M120" s="3"/>
      <c r="N120" s="389" t="s">
        <v>591</v>
      </c>
      <c r="P120" s="38"/>
      <c r="Q120" s="3"/>
    </row>
    <row r="121" spans="2:22" ht="18" customHeight="1" thickTop="1" x14ac:dyDescent="0.3">
      <c r="B121" s="399"/>
      <c r="C121" s="411" t="s">
        <v>390</v>
      </c>
      <c r="D121" s="412"/>
      <c r="E121" s="413"/>
      <c r="F121" s="435">
        <f>F31+F79+F117</f>
        <v>0</v>
      </c>
      <c r="G121" s="415" t="s">
        <v>317</v>
      </c>
      <c r="H121" s="415"/>
      <c r="I121" s="397"/>
      <c r="J121" s="397"/>
      <c r="K121" s="377"/>
      <c r="L121" s="398"/>
      <c r="M121" s="398"/>
      <c r="N121" s="343"/>
      <c r="Q121" s="398"/>
    </row>
    <row r="122" spans="2:22" ht="18" customHeight="1" x14ac:dyDescent="0.3">
      <c r="B122" s="179"/>
      <c r="C122" s="405" t="s">
        <v>391</v>
      </c>
      <c r="D122" s="414">
        <f>IF(F121=0,0,(F122/F121)*100)</f>
        <v>0</v>
      </c>
      <c r="E122" s="421" t="s">
        <v>70</v>
      </c>
      <c r="F122" s="414">
        <f>K31+K79+K117</f>
        <v>0</v>
      </c>
      <c r="G122" s="436" t="s">
        <v>545</v>
      </c>
      <c r="H122" s="414"/>
      <c r="I122" s="30"/>
      <c r="J122" s="30"/>
      <c r="K122" s="393"/>
      <c r="L122" s="263"/>
      <c r="M122" s="263"/>
      <c r="N122" s="343"/>
      <c r="Q122" s="263"/>
    </row>
    <row r="123" spans="2:22" ht="18" customHeight="1" thickBot="1" x14ac:dyDescent="0.35">
      <c r="B123" s="430"/>
      <c r="C123" s="431" t="s">
        <v>177</v>
      </c>
      <c r="D123" s="432"/>
      <c r="E123" s="432"/>
      <c r="F123" s="433">
        <f>F121+F122</f>
        <v>0</v>
      </c>
      <c r="G123" s="434" t="s">
        <v>389</v>
      </c>
      <c r="H123" s="434"/>
      <c r="I123" s="397"/>
      <c r="J123" s="397"/>
      <c r="K123" s="377"/>
      <c r="L123" s="398"/>
      <c r="M123" s="398"/>
      <c r="N123" s="343"/>
      <c r="Q123" s="398"/>
    </row>
    <row r="124" spans="2:22" ht="18" customHeight="1" thickTop="1" x14ac:dyDescent="0.3">
      <c r="G124" s="38"/>
      <c r="H124" s="38"/>
      <c r="I124" s="38"/>
      <c r="J124" s="38"/>
      <c r="K124" s="274"/>
    </row>
    <row r="125" spans="2:22" ht="18" customHeight="1" x14ac:dyDescent="0.3">
      <c r="G125" s="38"/>
      <c r="H125" s="38"/>
      <c r="I125" s="38"/>
      <c r="J125" s="38"/>
    </row>
    <row r="126" spans="2:22" ht="18" customHeight="1" x14ac:dyDescent="0.3">
      <c r="G126" s="38"/>
      <c r="H126" s="38"/>
      <c r="I126" s="38"/>
      <c r="J126" s="38"/>
    </row>
    <row r="127" spans="2:22" ht="18" customHeight="1" x14ac:dyDescent="0.3">
      <c r="G127" s="38"/>
      <c r="H127" s="38"/>
      <c r="I127" s="38"/>
      <c r="J127" s="38"/>
    </row>
    <row r="128" spans="2:22" ht="18" customHeight="1" x14ac:dyDescent="0.3">
      <c r="G128" s="38"/>
      <c r="H128" s="38"/>
      <c r="I128" s="38"/>
      <c r="J128" s="38"/>
    </row>
    <row r="129" spans="7:10" ht="18" customHeight="1" x14ac:dyDescent="0.3">
      <c r="G129" s="38"/>
      <c r="H129" s="38"/>
      <c r="I129" s="38"/>
      <c r="J129" s="38"/>
    </row>
    <row r="130" spans="7:10" ht="18" customHeight="1" x14ac:dyDescent="0.3">
      <c r="G130" s="38"/>
      <c r="H130" s="38"/>
      <c r="I130" s="38"/>
      <c r="J130" s="38"/>
    </row>
    <row r="131" spans="7:10" ht="18" customHeight="1" x14ac:dyDescent="0.3">
      <c r="G131" s="38"/>
      <c r="H131" s="38"/>
      <c r="I131" s="38"/>
      <c r="J131" s="38"/>
    </row>
    <row r="132" spans="7:10" ht="18" customHeight="1" x14ac:dyDescent="0.3">
      <c r="G132" s="38"/>
      <c r="H132" s="38"/>
      <c r="I132" s="38"/>
      <c r="J132" s="38"/>
    </row>
    <row r="133" spans="7:10" ht="18" customHeight="1" x14ac:dyDescent="0.3">
      <c r="G133" s="38"/>
      <c r="H133" s="38"/>
      <c r="I133" s="38"/>
      <c r="J133" s="38"/>
    </row>
    <row r="134" spans="7:10" ht="18" customHeight="1" x14ac:dyDescent="0.3">
      <c r="G134" s="38"/>
      <c r="H134" s="38"/>
      <c r="I134" s="38"/>
      <c r="J134" s="38"/>
    </row>
    <row r="135" spans="7:10" ht="18" customHeight="1" x14ac:dyDescent="0.3">
      <c r="G135" s="38"/>
      <c r="H135" s="38"/>
      <c r="I135" s="38"/>
      <c r="J135" s="38"/>
    </row>
    <row r="136" spans="7:10" ht="18" customHeight="1" x14ac:dyDescent="0.3">
      <c r="G136" s="38"/>
      <c r="H136" s="38"/>
      <c r="I136" s="38"/>
      <c r="J136" s="38"/>
    </row>
    <row r="137" spans="7:10" ht="18" customHeight="1" x14ac:dyDescent="0.3">
      <c r="G137" s="38"/>
      <c r="H137" s="38"/>
      <c r="I137" s="38"/>
      <c r="J137" s="38"/>
    </row>
    <row r="138" spans="7:10" ht="18" customHeight="1" x14ac:dyDescent="0.3">
      <c r="G138" s="38"/>
      <c r="H138" s="38"/>
      <c r="I138" s="38"/>
      <c r="J138" s="38"/>
    </row>
    <row r="139" spans="7:10" ht="18" customHeight="1" x14ac:dyDescent="0.3">
      <c r="G139" s="38"/>
      <c r="H139" s="38"/>
      <c r="I139" s="38"/>
      <c r="J139" s="38"/>
    </row>
    <row r="140" spans="7:10" ht="18" customHeight="1" x14ac:dyDescent="0.3">
      <c r="G140" s="38"/>
      <c r="H140" s="38"/>
      <c r="I140" s="38"/>
      <c r="J140" s="38"/>
    </row>
    <row r="141" spans="7:10" ht="18" customHeight="1" x14ac:dyDescent="0.3">
      <c r="G141" s="38"/>
      <c r="H141" s="38"/>
      <c r="I141" s="38"/>
      <c r="J141" s="38"/>
    </row>
    <row r="142" spans="7:10" ht="18" customHeight="1" x14ac:dyDescent="0.3">
      <c r="G142" s="38"/>
      <c r="H142" s="38"/>
      <c r="I142" s="38"/>
      <c r="J142" s="38"/>
    </row>
    <row r="143" spans="7:10" ht="18" customHeight="1" x14ac:dyDescent="0.3">
      <c r="G143" s="38"/>
      <c r="H143" s="38"/>
      <c r="I143" s="38"/>
      <c r="J143" s="38"/>
    </row>
    <row r="144" spans="7:10" ht="18" customHeight="1" x14ac:dyDescent="0.3">
      <c r="G144" s="38"/>
      <c r="H144" s="38"/>
      <c r="I144" s="38"/>
      <c r="J144" s="38"/>
    </row>
    <row r="145" spans="7:10" ht="18" customHeight="1" x14ac:dyDescent="0.3">
      <c r="G145" s="38"/>
      <c r="H145" s="38"/>
      <c r="I145" s="38"/>
      <c r="J145" s="38"/>
    </row>
    <row r="146" spans="7:10" ht="18" customHeight="1" x14ac:dyDescent="0.3">
      <c r="G146" s="38"/>
      <c r="H146" s="38"/>
      <c r="I146" s="38"/>
      <c r="J146" s="38"/>
    </row>
    <row r="147" spans="7:10" ht="18" customHeight="1" x14ac:dyDescent="0.3">
      <c r="G147" s="38"/>
      <c r="H147" s="38"/>
      <c r="I147" s="38"/>
      <c r="J147" s="38"/>
    </row>
    <row r="148" spans="7:10" ht="18" customHeight="1" x14ac:dyDescent="0.3">
      <c r="G148" s="38"/>
      <c r="H148" s="38"/>
      <c r="I148" s="38"/>
      <c r="J148" s="38"/>
    </row>
    <row r="149" spans="7:10" ht="18" customHeight="1" x14ac:dyDescent="0.3">
      <c r="G149" s="38"/>
      <c r="H149" s="38"/>
      <c r="I149" s="38"/>
      <c r="J149" s="38"/>
    </row>
    <row r="150" spans="7:10" ht="18" customHeight="1" x14ac:dyDescent="0.3">
      <c r="G150" s="38"/>
      <c r="H150" s="38"/>
      <c r="I150" s="38"/>
      <c r="J150" s="38"/>
    </row>
    <row r="151" spans="7:10" ht="18" customHeight="1" x14ac:dyDescent="0.3">
      <c r="G151" s="38"/>
      <c r="H151" s="38"/>
      <c r="I151" s="38"/>
      <c r="J151" s="38"/>
    </row>
    <row r="152" spans="7:10" ht="18" customHeight="1" x14ac:dyDescent="0.3">
      <c r="G152" s="38"/>
      <c r="H152" s="38"/>
      <c r="I152" s="38"/>
      <c r="J152" s="38"/>
    </row>
    <row r="153" spans="7:10" ht="18" customHeight="1" x14ac:dyDescent="0.3">
      <c r="G153" s="38"/>
      <c r="H153" s="38"/>
      <c r="I153" s="38"/>
      <c r="J153" s="38"/>
    </row>
    <row r="154" spans="7:10" ht="18" customHeight="1" x14ac:dyDescent="0.3">
      <c r="G154" s="38"/>
      <c r="H154" s="38"/>
      <c r="I154" s="38"/>
      <c r="J154" s="38"/>
    </row>
    <row r="155" spans="7:10" ht="18" customHeight="1" x14ac:dyDescent="0.3">
      <c r="G155" s="38"/>
      <c r="H155" s="38"/>
      <c r="I155" s="38"/>
      <c r="J155" s="38"/>
    </row>
    <row r="156" spans="7:10" ht="18" customHeight="1" x14ac:dyDescent="0.3">
      <c r="G156" s="38"/>
      <c r="H156" s="38"/>
      <c r="I156" s="38"/>
      <c r="J156" s="38"/>
    </row>
    <row r="157" spans="7:10" ht="18" customHeight="1" x14ac:dyDescent="0.3">
      <c r="G157" s="38"/>
      <c r="H157" s="38"/>
      <c r="I157" s="38"/>
      <c r="J157" s="38"/>
    </row>
    <row r="158" spans="7:10" ht="18" customHeight="1" x14ac:dyDescent="0.3">
      <c r="G158" s="38"/>
      <c r="H158" s="38"/>
      <c r="I158" s="38"/>
      <c r="J158" s="38"/>
    </row>
    <row r="159" spans="7:10" ht="18" customHeight="1" x14ac:dyDescent="0.3">
      <c r="G159" s="38"/>
      <c r="H159" s="38"/>
      <c r="I159" s="38"/>
      <c r="J159" s="38"/>
    </row>
    <row r="160" spans="7:10" ht="18" customHeight="1" x14ac:dyDescent="0.3">
      <c r="G160" s="38"/>
      <c r="H160" s="38"/>
      <c r="I160" s="38"/>
      <c r="J160" s="38"/>
    </row>
    <row r="161" spans="7:10" ht="18" customHeight="1" x14ac:dyDescent="0.3">
      <c r="G161" s="38"/>
      <c r="H161" s="38"/>
      <c r="I161" s="38"/>
      <c r="J161" s="38"/>
    </row>
    <row r="162" spans="7:10" ht="18" customHeight="1" x14ac:dyDescent="0.3">
      <c r="G162" s="38"/>
      <c r="H162" s="38"/>
      <c r="I162" s="38"/>
      <c r="J162" s="38"/>
    </row>
    <row r="163" spans="7:10" ht="18" customHeight="1" x14ac:dyDescent="0.3">
      <c r="G163" s="38"/>
      <c r="H163" s="38"/>
      <c r="I163" s="38"/>
      <c r="J163" s="38"/>
    </row>
    <row r="164" spans="7:10" ht="18" customHeight="1" x14ac:dyDescent="0.3">
      <c r="G164" s="38"/>
      <c r="H164" s="38"/>
      <c r="I164" s="38"/>
      <c r="J164" s="38"/>
    </row>
    <row r="165" spans="7:10" ht="18" customHeight="1" x14ac:dyDescent="0.3">
      <c r="G165" s="38"/>
      <c r="H165" s="38"/>
      <c r="I165" s="38"/>
      <c r="J165" s="38"/>
    </row>
    <row r="166" spans="7:10" ht="18" customHeight="1" x14ac:dyDescent="0.3">
      <c r="G166" s="38"/>
      <c r="H166" s="38"/>
      <c r="I166" s="38"/>
      <c r="J166" s="38"/>
    </row>
    <row r="167" spans="7:10" ht="18" customHeight="1" x14ac:dyDescent="0.3">
      <c r="G167" s="38"/>
      <c r="H167" s="38"/>
      <c r="I167" s="38"/>
      <c r="J167" s="38"/>
    </row>
  </sheetData>
  <sheetProtection algorithmName="SHA-512" hashValue="oZxuVW33xdOggiGpUSCnT2GRWvveKNo/LTo2lrIi9G4bCQsEiGbP5FX6Env++7x0vGigN/rNCRAxrJ2MiNbJPg==" saltValue="4V/L5tetEviYrpO8cPXpOg==" spinCount="100000" sheet="1" objects="1" scenarios="1"/>
  <dataValidations count="3">
    <dataValidation type="decimal" operator="greaterThanOrEqual" allowBlank="1" showInputMessage="1" showErrorMessage="1" errorTitle="Erreur de saisie" error="Saisir une valeur numérique" sqref="F10:F11 F17:F25 F35:F42 F45:F51 F54:F60 F63:F77 F84:F86 F89:F91 F94:F96 F99:F101 F104:F108 F111:F115">
      <formula1>0</formula1>
    </dataValidation>
    <dataValidation type="decimal" allowBlank="1" showInputMessage="1" showErrorMessage="1" errorTitle="Erreur de saisie" error="Saisir une valeur numérique" sqref="I111:I115 I104:I108 I99:I101 I95 I89:I91 I84:I86 I63:I77 I54:I60 I35:I42 I30:I31 D28 I45:I51">
      <formula1>0</formula1>
      <formula2>100</formula2>
    </dataValidation>
    <dataValidation type="decimal" showInputMessage="1" showErrorMessage="1" errorTitle="Erreur de saisie" error="Saisir une valeur numérique" sqref="I94 I96">
      <formula1>0</formula1>
      <formula2>100</formula2>
    </dataValidation>
  </dataValidations>
  <printOptions horizontalCentered="1"/>
  <pageMargins left="0.25" right="0.25" top="0.75" bottom="0.75" header="0.3" footer="0.3"/>
  <pageSetup paperSize="8" fitToHeight="0" orientation="portrait" r:id="rId1"/>
  <ignoredErrors>
    <ignoredError sqref="F13" unlockedFormula="1"/>
    <ignoredError sqref="B9:B11 B1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B1:M59"/>
  <sheetViews>
    <sheetView showGridLines="0" zoomScale="80" zoomScaleNormal="80" workbookViewId="0">
      <selection activeCell="J13" sqref="J13"/>
    </sheetView>
  </sheetViews>
  <sheetFormatPr baseColWidth="10" defaultColWidth="11.453125" defaultRowHeight="14" x14ac:dyDescent="0.3"/>
  <cols>
    <col min="1" max="1" width="4.1796875" style="22" customWidth="1"/>
    <col min="2" max="2" width="6" style="22" customWidth="1"/>
    <col min="3" max="3" width="48.54296875" style="22" customWidth="1"/>
    <col min="4" max="4" width="7.26953125" style="22" customWidth="1"/>
    <col min="5" max="5" width="4.453125" style="22" customWidth="1"/>
    <col min="6" max="6" width="18.453125" style="22" customWidth="1"/>
    <col min="7" max="7" width="13.81640625" style="22" customWidth="1"/>
    <col min="8" max="8" width="4.1796875" style="22" customWidth="1"/>
    <col min="9" max="9" width="20.54296875" style="22" customWidth="1"/>
    <col min="10" max="10" width="5.7265625" style="67" customWidth="1"/>
    <col min="11" max="16384" width="11.453125" style="22"/>
  </cols>
  <sheetData>
    <row r="1" spans="2:13" ht="8.25" customHeight="1" x14ac:dyDescent="0.3"/>
    <row r="2" spans="2:13" ht="18" customHeight="1" x14ac:dyDescent="0.3">
      <c r="B2" s="65" t="s">
        <v>199</v>
      </c>
      <c r="C2" s="72" t="s">
        <v>217</v>
      </c>
      <c r="D2" s="72"/>
      <c r="E2" s="72"/>
    </row>
    <row r="3" spans="2:13" ht="18" customHeight="1" x14ac:dyDescent="0.3">
      <c r="B3" s="66" t="s">
        <v>198</v>
      </c>
      <c r="C3" s="73" t="s">
        <v>345</v>
      </c>
      <c r="D3" s="73"/>
      <c r="E3" s="73"/>
    </row>
    <row r="4" spans="2:13" ht="18" customHeight="1" x14ac:dyDescent="0.3">
      <c r="B4" s="66" t="s">
        <v>197</v>
      </c>
      <c r="C4" s="73" t="s">
        <v>174</v>
      </c>
      <c r="D4" s="73"/>
      <c r="E4" s="73"/>
      <c r="I4" s="117"/>
    </row>
    <row r="5" spans="2:13" ht="18" customHeight="1" x14ac:dyDescent="0.3">
      <c r="I5" s="543"/>
    </row>
    <row r="6" spans="2:13" s="1" customFormat="1" ht="18" customHeight="1" x14ac:dyDescent="0.3">
      <c r="B6" s="62" t="s">
        <v>28</v>
      </c>
      <c r="C6" s="71"/>
      <c r="D6" s="71"/>
      <c r="E6" s="71"/>
      <c r="F6" s="62"/>
      <c r="G6" s="62"/>
      <c r="H6" s="62"/>
      <c r="I6" s="542"/>
      <c r="J6" s="62"/>
      <c r="K6" s="62"/>
      <c r="L6" s="63"/>
      <c r="M6" s="61"/>
    </row>
    <row r="7" spans="2:13" s="1" customFormat="1" ht="18" customHeight="1" x14ac:dyDescent="0.35">
      <c r="B7" s="62" t="str">
        <f>TypeDossier</f>
        <v>PLAN FINANCIER</v>
      </c>
      <c r="C7" s="518"/>
      <c r="D7" s="71"/>
      <c r="E7" s="71"/>
      <c r="F7" s="62"/>
      <c r="G7" s="62"/>
      <c r="H7" s="62"/>
      <c r="I7" s="564"/>
      <c r="J7" s="62"/>
      <c r="K7" s="62"/>
      <c r="L7" s="63"/>
      <c r="M7" s="61"/>
    </row>
    <row r="8" spans="2:13" ht="18" customHeight="1" thickBot="1" x14ac:dyDescent="0.35">
      <c r="B8" s="562"/>
      <c r="C8" s="562"/>
      <c r="D8" s="562"/>
      <c r="E8" s="562"/>
      <c r="F8" s="562"/>
      <c r="G8" s="562"/>
      <c r="H8" s="67"/>
      <c r="I8" s="67"/>
    </row>
    <row r="9" spans="2:13" ht="18" customHeight="1" thickTop="1" thickBot="1" x14ac:dyDescent="0.35">
      <c r="B9" s="558" t="s">
        <v>487</v>
      </c>
      <c r="C9" s="559" t="s">
        <v>485</v>
      </c>
      <c r="D9" s="559"/>
      <c r="E9" s="559"/>
      <c r="F9" s="560">
        <f>'4. Plan financier - Décompte'!$F$13</f>
        <v>0</v>
      </c>
      <c r="G9" s="561" t="s">
        <v>490</v>
      </c>
      <c r="J9" s="22"/>
    </row>
    <row r="10" spans="2:13" ht="18" customHeight="1" thickTop="1" thickBot="1" x14ac:dyDescent="0.35">
      <c r="B10" s="563"/>
      <c r="C10" s="563"/>
      <c r="D10" s="563"/>
      <c r="E10" s="563"/>
      <c r="F10" s="563"/>
      <c r="G10" s="563"/>
      <c r="J10" s="22"/>
    </row>
    <row r="11" spans="2:13" ht="18" customHeight="1" thickTop="1" x14ac:dyDescent="0.3">
      <c r="B11" s="130" t="s">
        <v>68</v>
      </c>
      <c r="C11" s="74" t="s">
        <v>356</v>
      </c>
      <c r="D11" s="74"/>
      <c r="E11" s="74"/>
      <c r="F11" s="131">
        <f>'4. Plan financier - Décompte'!$F$31</f>
        <v>0</v>
      </c>
      <c r="G11" s="132" t="s">
        <v>490</v>
      </c>
      <c r="J11" s="22"/>
    </row>
    <row r="12" spans="2:13" ht="18" customHeight="1" x14ac:dyDescent="0.3">
      <c r="B12" s="130" t="s">
        <v>71</v>
      </c>
      <c r="C12" s="74" t="s">
        <v>373</v>
      </c>
      <c r="D12" s="74"/>
      <c r="E12" s="74"/>
      <c r="F12" s="131">
        <f>'4. Plan financier - Décompte'!$F$79</f>
        <v>0</v>
      </c>
      <c r="G12" s="132" t="s">
        <v>490</v>
      </c>
      <c r="J12" s="22"/>
    </row>
    <row r="13" spans="2:13" ht="18" customHeight="1" x14ac:dyDescent="0.3">
      <c r="B13" s="133" t="s">
        <v>78</v>
      </c>
      <c r="C13" s="134" t="s">
        <v>386</v>
      </c>
      <c r="D13" s="134"/>
      <c r="E13" s="134"/>
      <c r="F13" s="135">
        <f>'4. Plan financier - Décompte'!$F$117</f>
        <v>0</v>
      </c>
      <c r="G13" s="136" t="s">
        <v>490</v>
      </c>
      <c r="J13" s="22"/>
    </row>
    <row r="14" spans="2:13" ht="18" customHeight="1" x14ac:dyDescent="0.3">
      <c r="B14" s="571" t="s">
        <v>113</v>
      </c>
      <c r="C14" s="572" t="s">
        <v>486</v>
      </c>
      <c r="D14" s="572"/>
      <c r="E14" s="572"/>
      <c r="F14" s="573">
        <f>'4. Plan financier - Décompte'!$F$121</f>
        <v>0</v>
      </c>
      <c r="G14" s="574" t="s">
        <v>490</v>
      </c>
      <c r="J14" s="22"/>
    </row>
    <row r="15" spans="2:13" ht="18" customHeight="1" x14ac:dyDescent="0.3">
      <c r="B15" s="137" t="s">
        <v>115</v>
      </c>
      <c r="C15" s="138" t="s">
        <v>391</v>
      </c>
      <c r="D15" s="141">
        <f>'4. Plan financier - Décompte'!$D$122</f>
        <v>0</v>
      </c>
      <c r="E15" s="141" t="s">
        <v>70</v>
      </c>
      <c r="F15" s="139">
        <f>'4. Plan financier - Décompte'!$F$122</f>
        <v>0</v>
      </c>
      <c r="G15" s="140" t="s">
        <v>490</v>
      </c>
      <c r="J15" s="22"/>
    </row>
    <row r="16" spans="2:13" ht="18" customHeight="1" thickBot="1" x14ac:dyDescent="0.35">
      <c r="B16" s="554" t="s">
        <v>119</v>
      </c>
      <c r="C16" s="555" t="s">
        <v>488</v>
      </c>
      <c r="D16" s="555"/>
      <c r="E16" s="555"/>
      <c r="F16" s="556">
        <f>'4. Plan financier - Décompte'!$F$123</f>
        <v>0</v>
      </c>
      <c r="G16" s="557" t="s">
        <v>489</v>
      </c>
      <c r="H16" s="68"/>
      <c r="I16" s="70"/>
      <c r="J16" s="69"/>
    </row>
    <row r="17" spans="10:10" ht="18" customHeight="1" thickTop="1" x14ac:dyDescent="0.3">
      <c r="J17" s="22"/>
    </row>
    <row r="18" spans="10:10" ht="18" customHeight="1" x14ac:dyDescent="0.3">
      <c r="J18" s="22"/>
    </row>
    <row r="19" spans="10:10" ht="18" customHeight="1" x14ac:dyDescent="0.3">
      <c r="J19" s="22"/>
    </row>
    <row r="20" spans="10:10" ht="18" customHeight="1" x14ac:dyDescent="0.3">
      <c r="J20" s="22"/>
    </row>
    <row r="21" spans="10:10" ht="18" customHeight="1" x14ac:dyDescent="0.3">
      <c r="J21" s="22"/>
    </row>
    <row r="22" spans="10:10" ht="18" customHeight="1" x14ac:dyDescent="0.3">
      <c r="J22" s="22"/>
    </row>
    <row r="23" spans="10:10" ht="18" customHeight="1" x14ac:dyDescent="0.3">
      <c r="J23" s="22"/>
    </row>
    <row r="24" spans="10:10" ht="18" customHeight="1" x14ac:dyDescent="0.3">
      <c r="J24" s="22"/>
    </row>
    <row r="25" spans="10:10" ht="18" customHeight="1" x14ac:dyDescent="0.3">
      <c r="J25" s="22"/>
    </row>
    <row r="26" spans="10:10" ht="18" customHeight="1" x14ac:dyDescent="0.3">
      <c r="J26" s="22"/>
    </row>
    <row r="27" spans="10:10" ht="18" customHeight="1" x14ac:dyDescent="0.3">
      <c r="J27" s="22"/>
    </row>
    <row r="28" spans="10:10" ht="18" customHeight="1" x14ac:dyDescent="0.3">
      <c r="J28" s="22"/>
    </row>
    <row r="29" spans="10:10" ht="18" customHeight="1" x14ac:dyDescent="0.3">
      <c r="J29" s="22"/>
    </row>
    <row r="30" spans="10:10" ht="18" customHeight="1" x14ac:dyDescent="0.3">
      <c r="J30" s="22"/>
    </row>
    <row r="31" spans="10:10" ht="18" customHeight="1" x14ac:dyDescent="0.3">
      <c r="J31" s="22"/>
    </row>
    <row r="32" spans="10:10" ht="18" customHeight="1" x14ac:dyDescent="0.3">
      <c r="J32" s="22"/>
    </row>
    <row r="33" spans="10:10" ht="18" customHeight="1" x14ac:dyDescent="0.3">
      <c r="J33" s="22"/>
    </row>
    <row r="34" spans="10:10" ht="18" customHeight="1" x14ac:dyDescent="0.3">
      <c r="J34" s="22"/>
    </row>
    <row r="35" spans="10:10" ht="18" customHeight="1" x14ac:dyDescent="0.3">
      <c r="J35" s="22"/>
    </row>
    <row r="36" spans="10:10" ht="18" customHeight="1" x14ac:dyDescent="0.3">
      <c r="J36" s="22"/>
    </row>
    <row r="37" spans="10:10" ht="18" customHeight="1" x14ac:dyDescent="0.3">
      <c r="J37" s="22"/>
    </row>
    <row r="38" spans="10:10" ht="18" customHeight="1" x14ac:dyDescent="0.3">
      <c r="J38" s="22"/>
    </row>
    <row r="39" spans="10:10" ht="18" customHeight="1" x14ac:dyDescent="0.3">
      <c r="J39" s="22"/>
    </row>
    <row r="40" spans="10:10" ht="18" customHeight="1" x14ac:dyDescent="0.3">
      <c r="J40" s="22"/>
    </row>
    <row r="41" spans="10:10" ht="18" customHeight="1" x14ac:dyDescent="0.3">
      <c r="J41" s="22"/>
    </row>
    <row r="42" spans="10:10" ht="18" customHeight="1" x14ac:dyDescent="0.3">
      <c r="J42" s="22"/>
    </row>
    <row r="43" spans="10:10" ht="18" customHeight="1" x14ac:dyDescent="0.3">
      <c r="J43" s="22"/>
    </row>
    <row r="44" spans="10:10" ht="18" customHeight="1" x14ac:dyDescent="0.3">
      <c r="J44" s="22"/>
    </row>
    <row r="45" spans="10:10" ht="18" customHeight="1" x14ac:dyDescent="0.3">
      <c r="J45" s="22"/>
    </row>
    <row r="46" spans="10:10" ht="18" customHeight="1" x14ac:dyDescent="0.3">
      <c r="J46" s="22"/>
    </row>
    <row r="47" spans="10:10" ht="18" customHeight="1" x14ac:dyDescent="0.3">
      <c r="J47" s="22"/>
    </row>
    <row r="48" spans="10:10" ht="18" customHeight="1" x14ac:dyDescent="0.3">
      <c r="J48" s="22"/>
    </row>
    <row r="49" spans="10:10" ht="18" customHeight="1" x14ac:dyDescent="0.3">
      <c r="J49" s="22"/>
    </row>
    <row r="50" spans="10:10" ht="18" customHeight="1" x14ac:dyDescent="0.3">
      <c r="J50" s="22"/>
    </row>
    <row r="51" spans="10:10" ht="18" customHeight="1" x14ac:dyDescent="0.3">
      <c r="J51" s="22"/>
    </row>
    <row r="52" spans="10:10" ht="18" customHeight="1" x14ac:dyDescent="0.3">
      <c r="J52" s="22"/>
    </row>
    <row r="53" spans="10:10" ht="18" customHeight="1" x14ac:dyDescent="0.3">
      <c r="J53" s="22"/>
    </row>
    <row r="54" spans="10:10" ht="18" customHeight="1" x14ac:dyDescent="0.3">
      <c r="J54" s="22"/>
    </row>
    <row r="55" spans="10:10" ht="18" customHeight="1" x14ac:dyDescent="0.3">
      <c r="J55" s="22"/>
    </row>
    <row r="56" spans="10:10" ht="18" customHeight="1" x14ac:dyDescent="0.3">
      <c r="J56" s="22"/>
    </row>
    <row r="57" spans="10:10" ht="18" customHeight="1" x14ac:dyDescent="0.3">
      <c r="J57" s="22"/>
    </row>
    <row r="58" spans="10:10" ht="18" customHeight="1" x14ac:dyDescent="0.3">
      <c r="J58" s="22"/>
    </row>
    <row r="59" spans="10:10" ht="18" customHeight="1" x14ac:dyDescent="0.3">
      <c r="J59" s="22"/>
    </row>
  </sheetData>
  <sheetProtection algorithmName="SHA-512" hashValue="lA7BfUyH9SKxr/1hXl3Pm3QC9TkP1cmohiYK7vJnv5Id8nWW0VWAk1u0cio6j/O6lTPkuYmJKEldaim1oqlT6A==" saltValue="aAKOyiDYJLKtGXtR7zbbJw==" spinCount="100000" sheet="1" objects="1" scenarios="1"/>
  <pageMargins left="0.7" right="0.7" top="0.75" bottom="0.75" header="0.3" footer="0.3"/>
  <pageSetup paperSize="9" scale="8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B2:AS53"/>
  <sheetViews>
    <sheetView zoomScale="90" zoomScaleNormal="90" workbookViewId="0">
      <selection activeCell="H26" sqref="H26"/>
    </sheetView>
  </sheetViews>
  <sheetFormatPr baseColWidth="10" defaultColWidth="11.453125" defaultRowHeight="14" x14ac:dyDescent="0.3"/>
  <cols>
    <col min="1" max="1" width="5" style="8" customWidth="1"/>
    <col min="2" max="2" width="16.54296875" style="8" customWidth="1"/>
    <col min="3" max="3" width="2.26953125" style="8" customWidth="1"/>
    <col min="4" max="4" width="12" style="8" customWidth="1"/>
    <col min="5" max="5" width="2.453125" style="8" customWidth="1"/>
    <col min="6" max="6" width="18.81640625" style="8" customWidth="1"/>
    <col min="7" max="7" width="2.453125" style="8" customWidth="1"/>
    <col min="8" max="8" width="18.1796875" style="8" customWidth="1"/>
    <col min="9" max="9" width="2.453125" style="8" customWidth="1"/>
    <col min="10" max="10" width="15.26953125" style="8" customWidth="1"/>
    <col min="11" max="11" width="2.453125" style="8" customWidth="1"/>
    <col min="12" max="12" width="41.1796875" style="8" customWidth="1"/>
    <col min="13" max="13" width="2.453125" style="8" customWidth="1"/>
    <col min="14" max="14" width="17.453125" style="14" customWidth="1"/>
    <col min="15" max="15" width="2.453125" style="8" customWidth="1"/>
    <col min="16" max="16" width="25" style="8" customWidth="1"/>
    <col min="17" max="17" width="2.453125" style="8" customWidth="1"/>
    <col min="18" max="18" width="19.26953125" style="8" customWidth="1"/>
    <col min="19" max="19" width="2.453125" style="8" customWidth="1"/>
    <col min="20" max="20" width="18" style="8" customWidth="1"/>
    <col min="21" max="21" width="2.81640625" style="8" customWidth="1"/>
    <col min="22" max="22" width="19.1796875" style="8" customWidth="1"/>
    <col min="23" max="23" width="2.81640625" style="8" customWidth="1"/>
    <col min="24" max="24" width="18.1796875" style="8" customWidth="1"/>
    <col min="25" max="25" width="2.81640625" style="8" customWidth="1"/>
    <col min="26" max="26" width="25.81640625" style="8" customWidth="1"/>
    <col min="27" max="27" width="2.81640625" style="8" customWidth="1"/>
    <col min="28" max="28" width="18.81640625" style="8" customWidth="1"/>
    <col min="29" max="29" width="2.81640625" style="8" customWidth="1"/>
    <col min="30" max="30" width="17.7265625" style="8" customWidth="1"/>
    <col min="31" max="31" width="2.81640625" style="8" customWidth="1"/>
    <col min="32" max="32" width="12.26953125" style="8" customWidth="1"/>
    <col min="33" max="33" width="2.81640625" style="8" customWidth="1"/>
    <col min="34" max="34" width="18.26953125" style="8" customWidth="1"/>
    <col min="35" max="35" width="2.81640625" style="8" customWidth="1"/>
    <col min="36" max="36" width="19.54296875" style="8" customWidth="1"/>
    <col min="37" max="37" width="2.81640625" style="8" customWidth="1"/>
    <col min="38" max="38" width="18.1796875" style="8" customWidth="1"/>
    <col min="39" max="39" width="2.81640625" style="8" customWidth="1"/>
    <col min="40" max="40" width="28.54296875" style="8" customWidth="1"/>
    <col min="41" max="41" width="2.81640625" style="8" customWidth="1"/>
    <col min="42" max="42" width="35.7265625" style="8" customWidth="1"/>
    <col min="43" max="43" width="2.81640625" style="8" customWidth="1"/>
    <col min="44" max="44" width="46.81640625" style="8" customWidth="1"/>
    <col min="45" max="16384" width="11.453125" style="8"/>
  </cols>
  <sheetData>
    <row r="2" spans="2:45" x14ac:dyDescent="0.3">
      <c r="AJ2" s="520"/>
      <c r="AL2" s="520"/>
      <c r="AN2" s="520"/>
      <c r="AP2" s="520"/>
      <c r="AR2" s="520"/>
      <c r="AS2" s="520"/>
    </row>
    <row r="3" spans="2:45" ht="28" x14ac:dyDescent="0.3">
      <c r="B3" s="5" t="s">
        <v>49</v>
      </c>
      <c r="C3" s="6"/>
      <c r="D3" s="7" t="s">
        <v>228</v>
      </c>
      <c r="E3" s="6"/>
      <c r="F3" s="7" t="s">
        <v>226</v>
      </c>
      <c r="G3" s="6"/>
      <c r="H3" s="7" t="s">
        <v>233</v>
      </c>
      <c r="I3" s="6"/>
      <c r="J3" s="7" t="s">
        <v>48</v>
      </c>
      <c r="K3" s="6"/>
      <c r="L3" s="7" t="s">
        <v>234</v>
      </c>
      <c r="M3" s="6"/>
      <c r="N3" s="7" t="s">
        <v>250</v>
      </c>
      <c r="O3" s="6"/>
      <c r="P3" s="21" t="s">
        <v>277</v>
      </c>
      <c r="Q3" s="6"/>
      <c r="R3" s="23" t="s">
        <v>278</v>
      </c>
      <c r="S3" s="6"/>
      <c r="T3" s="23" t="s">
        <v>409</v>
      </c>
      <c r="V3" s="23" t="s">
        <v>410</v>
      </c>
      <c r="X3" s="23" t="s">
        <v>413</v>
      </c>
      <c r="Z3" s="23" t="s">
        <v>455</v>
      </c>
      <c r="AB3" s="23" t="s">
        <v>50</v>
      </c>
      <c r="AD3" s="23" t="s">
        <v>466</v>
      </c>
      <c r="AF3" s="23" t="s">
        <v>526</v>
      </c>
      <c r="AH3" s="23" t="s">
        <v>558</v>
      </c>
      <c r="AJ3" s="5" t="s">
        <v>601</v>
      </c>
      <c r="AL3" s="534" t="s">
        <v>602</v>
      </c>
      <c r="AN3" s="534" t="s">
        <v>603</v>
      </c>
      <c r="AP3" s="534" t="s">
        <v>562</v>
      </c>
      <c r="AR3" s="534" t="s">
        <v>604</v>
      </c>
      <c r="AS3" s="520"/>
    </row>
    <row r="4" spans="2:45" x14ac:dyDescent="0.3">
      <c r="B4" s="9" t="s">
        <v>235</v>
      </c>
      <c r="C4" s="6"/>
      <c r="D4" s="9" t="s">
        <v>228</v>
      </c>
      <c r="E4" s="6"/>
      <c r="F4" s="9" t="s">
        <v>236</v>
      </c>
      <c r="G4" s="6"/>
      <c r="H4" s="9" t="s">
        <v>237</v>
      </c>
      <c r="I4" s="6"/>
      <c r="J4" s="9" t="s">
        <v>238</v>
      </c>
      <c r="K4" s="6"/>
      <c r="L4" s="9" t="s">
        <v>239</v>
      </c>
      <c r="M4" s="6"/>
      <c r="N4" s="9" t="s">
        <v>251</v>
      </c>
      <c r="O4" s="6"/>
      <c r="P4" s="24" t="s">
        <v>279</v>
      </c>
      <c r="Q4" s="6"/>
      <c r="R4" s="24" t="s">
        <v>280</v>
      </c>
      <c r="S4" s="6"/>
      <c r="T4" s="24" t="s">
        <v>407</v>
      </c>
      <c r="V4" s="24" t="s">
        <v>408</v>
      </c>
      <c r="X4" s="24" t="s">
        <v>416</v>
      </c>
      <c r="Z4" s="24" t="s">
        <v>454</v>
      </c>
      <c r="AB4" s="24" t="s">
        <v>459</v>
      </c>
      <c r="AD4" s="24" t="s">
        <v>467</v>
      </c>
      <c r="AF4" s="24" t="s">
        <v>527</v>
      </c>
      <c r="AH4" s="24" t="s">
        <v>557</v>
      </c>
      <c r="AJ4" s="9" t="s">
        <v>605</v>
      </c>
      <c r="AL4" s="9" t="s">
        <v>606</v>
      </c>
      <c r="AN4" s="9" t="s">
        <v>607</v>
      </c>
      <c r="AP4" s="9" t="s">
        <v>608</v>
      </c>
      <c r="AR4" s="9" t="s">
        <v>609</v>
      </c>
      <c r="AS4" s="520"/>
    </row>
    <row r="5" spans="2:45" x14ac:dyDescent="0.3">
      <c r="B5" s="10" t="s">
        <v>1</v>
      </c>
      <c r="D5" s="10" t="s">
        <v>1</v>
      </c>
      <c r="F5" s="11" t="s">
        <v>1</v>
      </c>
      <c r="H5" s="10" t="s">
        <v>1</v>
      </c>
      <c r="J5" s="10" t="s">
        <v>1</v>
      </c>
      <c r="L5" s="25" t="s">
        <v>1</v>
      </c>
      <c r="N5" s="10" t="s">
        <v>1</v>
      </c>
      <c r="P5" s="25" t="s">
        <v>1</v>
      </c>
      <c r="R5" s="76" t="s">
        <v>1</v>
      </c>
      <c r="T5" s="10" t="s">
        <v>1</v>
      </c>
      <c r="V5" s="10" t="s">
        <v>1</v>
      </c>
      <c r="X5" s="10" t="s">
        <v>1</v>
      </c>
      <c r="Z5" s="10" t="s">
        <v>1</v>
      </c>
      <c r="AB5" s="10" t="s">
        <v>1</v>
      </c>
      <c r="AD5" s="10" t="s">
        <v>1</v>
      </c>
      <c r="AF5" s="10" t="s">
        <v>1</v>
      </c>
      <c r="AH5" s="505" t="s">
        <v>566</v>
      </c>
      <c r="AJ5" s="535" t="s">
        <v>1</v>
      </c>
      <c r="AL5" s="535" t="s">
        <v>1</v>
      </c>
      <c r="AN5" s="535" t="s">
        <v>1</v>
      </c>
      <c r="AP5" s="535" t="s">
        <v>1</v>
      </c>
      <c r="AR5" s="535" t="s">
        <v>1</v>
      </c>
      <c r="AS5" s="520"/>
    </row>
    <row r="6" spans="2:45" x14ac:dyDescent="0.3">
      <c r="B6" s="12" t="s">
        <v>14</v>
      </c>
      <c r="D6" s="12" t="s">
        <v>6</v>
      </c>
      <c r="F6" s="19" t="s">
        <v>739</v>
      </c>
      <c r="H6" s="12" t="s">
        <v>11</v>
      </c>
      <c r="J6" s="12" t="s">
        <v>18</v>
      </c>
      <c r="L6" s="26" t="s">
        <v>736</v>
      </c>
      <c r="N6" s="12" t="s">
        <v>9</v>
      </c>
      <c r="P6" s="26" t="s">
        <v>394</v>
      </c>
      <c r="R6" s="77" t="s">
        <v>497</v>
      </c>
      <c r="T6" s="12" t="s">
        <v>22</v>
      </c>
      <c r="V6" s="12" t="s">
        <v>22</v>
      </c>
      <c r="X6" s="12" t="s">
        <v>58</v>
      </c>
      <c r="Z6" s="12" t="s">
        <v>687</v>
      </c>
      <c r="AB6" s="12" t="s">
        <v>51</v>
      </c>
      <c r="AD6" s="12" t="s">
        <v>32</v>
      </c>
      <c r="AF6" s="12" t="s">
        <v>79</v>
      </c>
      <c r="AH6" s="507" t="s">
        <v>567</v>
      </c>
      <c r="AJ6" s="536" t="s">
        <v>610</v>
      </c>
      <c r="AL6" s="536" t="s">
        <v>611</v>
      </c>
      <c r="AN6" s="536" t="s">
        <v>612</v>
      </c>
      <c r="AP6" s="537" t="s">
        <v>613</v>
      </c>
      <c r="AR6" s="536" t="s">
        <v>614</v>
      </c>
      <c r="AS6" s="520"/>
    </row>
    <row r="7" spans="2:45" ht="16.5" x14ac:dyDescent="0.3">
      <c r="B7" s="13" t="s">
        <v>13</v>
      </c>
      <c r="D7" s="12" t="s">
        <v>230</v>
      </c>
      <c r="F7" s="19" t="s">
        <v>257</v>
      </c>
      <c r="H7" s="12" t="s">
        <v>12</v>
      </c>
      <c r="J7" s="12" t="s">
        <v>19</v>
      </c>
      <c r="L7" s="26" t="s">
        <v>737</v>
      </c>
      <c r="N7" s="12" t="s">
        <v>8</v>
      </c>
      <c r="P7" s="26" t="s">
        <v>268</v>
      </c>
      <c r="R7" s="77" t="s">
        <v>395</v>
      </c>
      <c r="T7" s="13" t="s">
        <v>25</v>
      </c>
      <c r="V7" s="12" t="s">
        <v>25</v>
      </c>
      <c r="X7" s="12" t="s">
        <v>414</v>
      </c>
      <c r="Z7" s="12" t="s">
        <v>512</v>
      </c>
      <c r="AB7" s="12" t="s">
        <v>52</v>
      </c>
      <c r="AD7" s="12" t="s">
        <v>33</v>
      </c>
      <c r="AF7" s="12" t="s">
        <v>528</v>
      </c>
      <c r="AH7" s="506"/>
      <c r="AJ7" s="536" t="s">
        <v>615</v>
      </c>
      <c r="AL7" s="536" t="s">
        <v>616</v>
      </c>
      <c r="AN7" s="536" t="s">
        <v>617</v>
      </c>
      <c r="AP7" s="537" t="s">
        <v>618</v>
      </c>
      <c r="AR7" s="536" t="s">
        <v>619</v>
      </c>
      <c r="AS7" s="520"/>
    </row>
    <row r="8" spans="2:45" ht="16.5" x14ac:dyDescent="0.3">
      <c r="D8" s="12" t="s">
        <v>231</v>
      </c>
      <c r="F8" s="19" t="s">
        <v>258</v>
      </c>
      <c r="H8" s="12" t="s">
        <v>492</v>
      </c>
      <c r="J8" s="12" t="s">
        <v>241</v>
      </c>
      <c r="L8" s="26" t="s">
        <v>738</v>
      </c>
      <c r="N8" s="13" t="s">
        <v>229</v>
      </c>
      <c r="P8" s="26" t="s">
        <v>270</v>
      </c>
      <c r="R8" s="77" t="s">
        <v>396</v>
      </c>
      <c r="V8" s="12" t="s">
        <v>23</v>
      </c>
      <c r="X8" s="13" t="s">
        <v>415</v>
      </c>
      <c r="Z8" s="12" t="s">
        <v>513</v>
      </c>
      <c r="AB8" s="12" t="s">
        <v>53</v>
      </c>
      <c r="AD8" s="12" t="s">
        <v>34</v>
      </c>
      <c r="AF8" s="12" t="s">
        <v>529</v>
      </c>
      <c r="AJ8" s="536" t="s">
        <v>620</v>
      </c>
      <c r="AL8" s="536" t="s">
        <v>621</v>
      </c>
      <c r="AN8" s="536" t="s">
        <v>673</v>
      </c>
      <c r="AP8" s="537" t="s">
        <v>622</v>
      </c>
      <c r="AR8" s="536" t="s">
        <v>623</v>
      </c>
      <c r="AS8" s="520"/>
    </row>
    <row r="9" spans="2:45" x14ac:dyDescent="0.3">
      <c r="D9" s="13" t="s">
        <v>242</v>
      </c>
      <c r="F9" s="19" t="s">
        <v>259</v>
      </c>
      <c r="H9" s="12" t="s">
        <v>32</v>
      </c>
      <c r="J9" s="12" t="s">
        <v>243</v>
      </c>
      <c r="L9" s="27" t="s">
        <v>229</v>
      </c>
      <c r="N9" s="8"/>
      <c r="P9" s="27" t="s">
        <v>493</v>
      </c>
      <c r="R9" s="77" t="s">
        <v>397</v>
      </c>
      <c r="V9" s="13" t="s">
        <v>24</v>
      </c>
      <c r="Z9" s="12" t="s">
        <v>514</v>
      </c>
      <c r="AB9" s="12" t="s">
        <v>54</v>
      </c>
      <c r="AD9" s="13" t="s">
        <v>229</v>
      </c>
      <c r="AF9" s="12" t="s">
        <v>142</v>
      </c>
      <c r="AJ9" s="536" t="s">
        <v>624</v>
      </c>
      <c r="AL9" s="536" t="s">
        <v>625</v>
      </c>
      <c r="AN9" s="538" t="s">
        <v>229</v>
      </c>
      <c r="AP9" s="537" t="s">
        <v>626</v>
      </c>
      <c r="AR9" s="536" t="s">
        <v>627</v>
      </c>
      <c r="AS9" s="520"/>
    </row>
    <row r="10" spans="2:45" x14ac:dyDescent="0.3">
      <c r="F10" s="19" t="s">
        <v>260</v>
      </c>
      <c r="H10" s="13" t="s">
        <v>229</v>
      </c>
      <c r="J10" s="12" t="s">
        <v>244</v>
      </c>
      <c r="L10" s="22"/>
      <c r="N10" s="8"/>
      <c r="P10" s="22"/>
      <c r="R10" s="77" t="s">
        <v>398</v>
      </c>
      <c r="Z10" s="12" t="s">
        <v>515</v>
      </c>
      <c r="AB10" s="13" t="s">
        <v>229</v>
      </c>
      <c r="AF10" s="12" t="s">
        <v>146</v>
      </c>
      <c r="AJ10" s="536" t="s">
        <v>628</v>
      </c>
      <c r="AL10" s="538" t="s">
        <v>229</v>
      </c>
      <c r="AN10" s="520"/>
      <c r="AP10" s="537" t="s">
        <v>629</v>
      </c>
      <c r="AR10" s="536" t="s">
        <v>630</v>
      </c>
      <c r="AS10" s="520"/>
    </row>
    <row r="11" spans="2:45" x14ac:dyDescent="0.3">
      <c r="F11" s="19" t="s">
        <v>261</v>
      </c>
      <c r="J11" s="12" t="s">
        <v>245</v>
      </c>
      <c r="L11" s="22"/>
      <c r="N11" s="8"/>
      <c r="P11" s="22"/>
      <c r="R11" s="77" t="s">
        <v>399</v>
      </c>
      <c r="Z11" s="12" t="s">
        <v>516</v>
      </c>
      <c r="AF11" s="12" t="s">
        <v>85</v>
      </c>
      <c r="AJ11" s="536" t="s">
        <v>631</v>
      </c>
      <c r="AL11" s="520"/>
      <c r="AN11" s="520"/>
      <c r="AP11" s="537" t="s">
        <v>632</v>
      </c>
      <c r="AR11" s="538" t="s">
        <v>229</v>
      </c>
      <c r="AS11" s="520"/>
    </row>
    <row r="12" spans="2:45" x14ac:dyDescent="0.3">
      <c r="F12" s="19" t="s">
        <v>262</v>
      </c>
      <c r="J12" s="12" t="s">
        <v>246</v>
      </c>
      <c r="L12" s="22"/>
      <c r="N12" s="8"/>
      <c r="P12" s="22"/>
      <c r="R12" s="77" t="s">
        <v>400</v>
      </c>
      <c r="Z12" s="12" t="s">
        <v>517</v>
      </c>
      <c r="AF12" s="12" t="s">
        <v>77</v>
      </c>
      <c r="AJ12" s="536" t="s">
        <v>633</v>
      </c>
      <c r="AL12" s="520"/>
      <c r="AN12" s="520"/>
      <c r="AP12" s="537" t="s">
        <v>634</v>
      </c>
      <c r="AR12" s="520"/>
      <c r="AS12" s="520"/>
    </row>
    <row r="13" spans="2:45" x14ac:dyDescent="0.3">
      <c r="F13" s="19" t="s">
        <v>263</v>
      </c>
      <c r="J13" s="12" t="s">
        <v>247</v>
      </c>
      <c r="L13" s="22"/>
      <c r="N13" s="8"/>
      <c r="P13" s="22"/>
      <c r="R13" s="77" t="s">
        <v>401</v>
      </c>
      <c r="Z13" s="12" t="s">
        <v>688</v>
      </c>
      <c r="AF13" s="12" t="s">
        <v>147</v>
      </c>
      <c r="AJ13" s="536" t="s">
        <v>635</v>
      </c>
      <c r="AL13" s="520"/>
      <c r="AN13" s="520"/>
      <c r="AP13" s="538" t="s">
        <v>229</v>
      </c>
      <c r="AR13" s="520"/>
      <c r="AS13" s="520"/>
    </row>
    <row r="14" spans="2:45" x14ac:dyDescent="0.3">
      <c r="F14" s="19" t="s">
        <v>264</v>
      </c>
      <c r="J14" s="12" t="s">
        <v>248</v>
      </c>
      <c r="L14" s="22"/>
      <c r="N14" s="8"/>
      <c r="P14" s="22"/>
      <c r="R14" s="77" t="s">
        <v>402</v>
      </c>
      <c r="Z14" s="12" t="s">
        <v>689</v>
      </c>
      <c r="AF14" s="12" t="s">
        <v>218</v>
      </c>
      <c r="AJ14" s="536" t="s">
        <v>636</v>
      </c>
      <c r="AL14" s="520"/>
      <c r="AN14" s="520"/>
      <c r="AP14" s="520"/>
      <c r="AR14" s="520"/>
      <c r="AS14" s="520"/>
    </row>
    <row r="15" spans="2:45" x14ac:dyDescent="0.3">
      <c r="F15" s="19" t="s">
        <v>265</v>
      </c>
      <c r="J15" s="13" t="s">
        <v>249</v>
      </c>
      <c r="L15" s="22"/>
      <c r="N15" s="8"/>
      <c r="P15" s="22"/>
      <c r="R15" s="77" t="s">
        <v>403</v>
      </c>
      <c r="Z15" s="12" t="s">
        <v>690</v>
      </c>
      <c r="AF15" s="12" t="s">
        <v>70</v>
      </c>
      <c r="AJ15" s="536" t="s">
        <v>637</v>
      </c>
      <c r="AL15" s="520"/>
      <c r="AN15" s="520"/>
      <c r="AP15" s="520"/>
      <c r="AR15" s="520"/>
      <c r="AS15" s="520"/>
    </row>
    <row r="16" spans="2:45" x14ac:dyDescent="0.3">
      <c r="F16" s="19" t="s">
        <v>266</v>
      </c>
      <c r="L16" s="22"/>
      <c r="N16" s="8"/>
      <c r="P16" s="22"/>
      <c r="R16" s="77" t="s">
        <v>404</v>
      </c>
      <c r="Z16" s="12" t="s">
        <v>518</v>
      </c>
      <c r="AF16" s="13" t="s">
        <v>229</v>
      </c>
      <c r="AJ16" s="536" t="s">
        <v>638</v>
      </c>
      <c r="AL16" s="520"/>
      <c r="AN16" s="520"/>
      <c r="AP16" s="520"/>
      <c r="AR16" s="520"/>
      <c r="AS16" s="520"/>
    </row>
    <row r="17" spans="6:45" x14ac:dyDescent="0.3">
      <c r="F17" s="19" t="s">
        <v>267</v>
      </c>
      <c r="N17" s="8"/>
      <c r="P17" s="22"/>
      <c r="R17" s="78" t="s">
        <v>405</v>
      </c>
      <c r="Z17" s="12" t="s">
        <v>519</v>
      </c>
      <c r="AJ17" s="536" t="s">
        <v>639</v>
      </c>
      <c r="AL17" s="520"/>
      <c r="AN17" s="520"/>
      <c r="AP17" s="520"/>
      <c r="AR17" s="520"/>
      <c r="AS17" s="520"/>
    </row>
    <row r="18" spans="6:45" x14ac:dyDescent="0.3">
      <c r="F18" s="19" t="s">
        <v>268</v>
      </c>
      <c r="N18" s="8"/>
      <c r="R18" s="22"/>
      <c r="Z18" s="13" t="s">
        <v>229</v>
      </c>
      <c r="AJ18" s="536" t="s">
        <v>640</v>
      </c>
      <c r="AL18" s="520"/>
      <c r="AN18" s="520"/>
      <c r="AP18" s="520"/>
      <c r="AR18" s="520"/>
      <c r="AS18" s="520"/>
    </row>
    <row r="19" spans="6:45" x14ac:dyDescent="0.3">
      <c r="F19" s="19" t="s">
        <v>269</v>
      </c>
      <c r="N19" s="8"/>
      <c r="AJ19" s="536" t="s">
        <v>641</v>
      </c>
      <c r="AL19" s="520"/>
      <c r="AN19" s="520"/>
      <c r="AP19" s="520"/>
      <c r="AR19" s="520"/>
      <c r="AS19" s="520"/>
    </row>
    <row r="20" spans="6:45" x14ac:dyDescent="0.3">
      <c r="F20" s="19" t="s">
        <v>270</v>
      </c>
      <c r="N20" s="8"/>
      <c r="AJ20" s="536" t="s">
        <v>642</v>
      </c>
      <c r="AL20" s="520"/>
      <c r="AN20" s="520"/>
      <c r="AP20" s="520"/>
      <c r="AR20" s="520"/>
      <c r="AS20" s="520"/>
    </row>
    <row r="21" spans="6:45" x14ac:dyDescent="0.3">
      <c r="F21" s="19" t="s">
        <v>271</v>
      </c>
      <c r="N21" s="8"/>
      <c r="AJ21" s="536" t="s">
        <v>643</v>
      </c>
      <c r="AL21" s="520"/>
      <c r="AN21" s="520"/>
      <c r="AP21" s="520"/>
      <c r="AR21" s="520"/>
      <c r="AS21" s="520"/>
    </row>
    <row r="22" spans="6:45" x14ac:dyDescent="0.3">
      <c r="F22" s="19" t="s">
        <v>691</v>
      </c>
      <c r="N22" s="8"/>
      <c r="AJ22" s="536" t="s">
        <v>644</v>
      </c>
      <c r="AL22" s="520"/>
      <c r="AN22" s="520"/>
      <c r="AP22" s="520"/>
      <c r="AR22" s="520"/>
      <c r="AS22" s="520"/>
    </row>
    <row r="23" spans="6:45" x14ac:dyDescent="0.3">
      <c r="F23" s="19" t="s">
        <v>272</v>
      </c>
      <c r="N23" s="8"/>
      <c r="AJ23" s="536" t="s">
        <v>645</v>
      </c>
      <c r="AL23" s="520"/>
      <c r="AN23" s="520"/>
      <c r="AP23" s="520"/>
      <c r="AR23" s="520"/>
      <c r="AS23" s="520"/>
    </row>
    <row r="24" spans="6:45" x14ac:dyDescent="0.3">
      <c r="F24" s="19" t="s">
        <v>273</v>
      </c>
      <c r="N24" s="8"/>
      <c r="AJ24" s="536" t="s">
        <v>646</v>
      </c>
      <c r="AL24" s="520"/>
      <c r="AN24" s="520"/>
      <c r="AP24" s="520"/>
      <c r="AR24" s="520"/>
      <c r="AS24" s="520"/>
    </row>
    <row r="25" spans="6:45" x14ac:dyDescent="0.3">
      <c r="F25" s="20" t="s">
        <v>274</v>
      </c>
      <c r="N25" s="8"/>
      <c r="AJ25" s="536" t="s">
        <v>647</v>
      </c>
      <c r="AL25" s="520"/>
      <c r="AN25" s="520"/>
      <c r="AP25" s="520"/>
      <c r="AR25" s="520"/>
      <c r="AS25" s="520"/>
    </row>
    <row r="26" spans="6:45" x14ac:dyDescent="0.3">
      <c r="AJ26" s="536" t="s">
        <v>648</v>
      </c>
      <c r="AL26" s="520"/>
      <c r="AN26" s="520"/>
      <c r="AP26" s="520"/>
      <c r="AR26" s="520"/>
      <c r="AS26" s="520"/>
    </row>
    <row r="27" spans="6:45" x14ac:dyDescent="0.3">
      <c r="AJ27" s="536" t="s">
        <v>649</v>
      </c>
      <c r="AL27" s="520"/>
      <c r="AN27" s="520"/>
      <c r="AP27" s="520"/>
      <c r="AR27" s="520"/>
      <c r="AS27" s="520"/>
    </row>
    <row r="28" spans="6:45" x14ac:dyDescent="0.3">
      <c r="AJ28" s="536" t="s">
        <v>650</v>
      </c>
      <c r="AL28" s="520"/>
      <c r="AN28" s="520"/>
      <c r="AP28" s="520"/>
      <c r="AR28" s="520"/>
      <c r="AS28" s="520"/>
    </row>
    <row r="29" spans="6:45" x14ac:dyDescent="0.3">
      <c r="AJ29" s="536" t="s">
        <v>651</v>
      </c>
      <c r="AL29" s="520"/>
      <c r="AN29" s="520"/>
      <c r="AP29" s="520"/>
      <c r="AR29" s="520"/>
      <c r="AS29" s="520"/>
    </row>
    <row r="30" spans="6:45" x14ac:dyDescent="0.3">
      <c r="AJ30" s="536" t="s">
        <v>652</v>
      </c>
      <c r="AL30" s="520"/>
      <c r="AN30" s="520"/>
      <c r="AP30" s="520"/>
      <c r="AR30" s="520"/>
      <c r="AS30" s="520"/>
    </row>
    <row r="31" spans="6:45" x14ac:dyDescent="0.3">
      <c r="AJ31" s="536" t="s">
        <v>653</v>
      </c>
      <c r="AL31" s="520"/>
      <c r="AN31" s="520"/>
      <c r="AP31" s="520"/>
      <c r="AR31" s="520"/>
      <c r="AS31" s="520"/>
    </row>
    <row r="32" spans="6:45" x14ac:dyDescent="0.3">
      <c r="AJ32" s="536" t="s">
        <v>654</v>
      </c>
      <c r="AL32" s="520"/>
      <c r="AN32" s="520"/>
      <c r="AP32" s="520"/>
      <c r="AR32" s="520"/>
      <c r="AS32" s="520"/>
    </row>
    <row r="33" spans="36:45" x14ac:dyDescent="0.3">
      <c r="AJ33" s="536" t="s">
        <v>655</v>
      </c>
      <c r="AL33" s="520"/>
      <c r="AN33" s="520"/>
      <c r="AP33" s="520"/>
      <c r="AR33" s="520"/>
      <c r="AS33" s="520"/>
    </row>
    <row r="34" spans="36:45" x14ac:dyDescent="0.3">
      <c r="AJ34" s="536" t="s">
        <v>656</v>
      </c>
      <c r="AL34" s="520"/>
      <c r="AN34" s="520"/>
      <c r="AP34" s="520"/>
      <c r="AR34" s="520"/>
      <c r="AS34" s="520"/>
    </row>
    <row r="35" spans="36:45" x14ac:dyDescent="0.3">
      <c r="AJ35" s="536" t="s">
        <v>657</v>
      </c>
      <c r="AL35" s="520"/>
      <c r="AN35" s="520"/>
      <c r="AP35" s="520"/>
      <c r="AR35" s="520"/>
      <c r="AS35" s="520"/>
    </row>
    <row r="36" spans="36:45" x14ac:dyDescent="0.3">
      <c r="AJ36" s="536" t="s">
        <v>658</v>
      </c>
      <c r="AL36" s="520"/>
      <c r="AN36" s="520"/>
      <c r="AP36" s="520"/>
      <c r="AR36" s="520"/>
      <c r="AS36" s="520"/>
    </row>
    <row r="37" spans="36:45" x14ac:dyDescent="0.3">
      <c r="AJ37" s="536" t="s">
        <v>659</v>
      </c>
      <c r="AL37" s="520"/>
      <c r="AN37" s="520"/>
      <c r="AP37" s="520"/>
      <c r="AR37" s="520"/>
      <c r="AS37" s="520"/>
    </row>
    <row r="38" spans="36:45" x14ac:dyDescent="0.3">
      <c r="AJ38" s="536" t="s">
        <v>660</v>
      </c>
      <c r="AL38" s="520"/>
      <c r="AN38" s="520"/>
      <c r="AP38" s="520"/>
      <c r="AR38" s="520"/>
      <c r="AS38" s="520"/>
    </row>
    <row r="39" spans="36:45" x14ac:dyDescent="0.3">
      <c r="AJ39" s="536" t="s">
        <v>661</v>
      </c>
      <c r="AL39" s="520"/>
      <c r="AN39" s="520"/>
      <c r="AP39" s="520"/>
      <c r="AR39" s="520"/>
      <c r="AS39" s="520"/>
    </row>
    <row r="40" spans="36:45" x14ac:dyDescent="0.3">
      <c r="AJ40" s="536" t="s">
        <v>662</v>
      </c>
      <c r="AL40" s="520"/>
      <c r="AN40" s="520"/>
      <c r="AP40" s="520"/>
      <c r="AR40" s="520"/>
      <c r="AS40" s="520"/>
    </row>
    <row r="41" spans="36:45" x14ac:dyDescent="0.3">
      <c r="AJ41" s="536" t="s">
        <v>663</v>
      </c>
      <c r="AL41" s="520"/>
      <c r="AN41" s="520"/>
      <c r="AP41" s="520"/>
      <c r="AR41" s="520"/>
      <c r="AS41" s="520"/>
    </row>
    <row r="42" spans="36:45" x14ac:dyDescent="0.3">
      <c r="AJ42" s="536" t="s">
        <v>664</v>
      </c>
      <c r="AL42" s="520"/>
      <c r="AN42" s="520"/>
      <c r="AP42" s="520"/>
      <c r="AR42" s="520"/>
      <c r="AS42" s="520"/>
    </row>
    <row r="43" spans="36:45" x14ac:dyDescent="0.3">
      <c r="AJ43" s="536" t="s">
        <v>665</v>
      </c>
      <c r="AL43" s="520"/>
      <c r="AN43" s="520"/>
      <c r="AP43" s="520"/>
      <c r="AR43" s="520"/>
      <c r="AS43" s="520"/>
    </row>
    <row r="44" spans="36:45" x14ac:dyDescent="0.3">
      <c r="AJ44" s="536" t="s">
        <v>666</v>
      </c>
      <c r="AL44" s="520"/>
      <c r="AN44" s="520"/>
      <c r="AP44" s="520"/>
      <c r="AR44" s="520"/>
      <c r="AS44" s="520"/>
    </row>
    <row r="45" spans="36:45" x14ac:dyDescent="0.3">
      <c r="AJ45" s="536" t="s">
        <v>667</v>
      </c>
      <c r="AL45" s="520"/>
      <c r="AN45" s="520"/>
      <c r="AP45" s="520"/>
      <c r="AR45" s="520"/>
      <c r="AS45" s="520"/>
    </row>
    <row r="46" spans="36:45" x14ac:dyDescent="0.3">
      <c r="AJ46" s="536" t="s">
        <v>668</v>
      </c>
      <c r="AL46" s="520"/>
      <c r="AN46" s="520"/>
      <c r="AP46" s="520"/>
      <c r="AR46" s="520"/>
      <c r="AS46" s="520"/>
    </row>
    <row r="47" spans="36:45" x14ac:dyDescent="0.3">
      <c r="AJ47" s="536" t="s">
        <v>669</v>
      </c>
      <c r="AL47" s="520"/>
      <c r="AN47" s="520"/>
      <c r="AP47" s="520"/>
      <c r="AR47" s="520"/>
      <c r="AS47" s="520"/>
    </row>
    <row r="48" spans="36:45" x14ac:dyDescent="0.3">
      <c r="AJ48" s="536" t="s">
        <v>670</v>
      </c>
      <c r="AL48" s="520"/>
      <c r="AN48" s="520"/>
      <c r="AP48" s="520"/>
      <c r="AR48" s="520"/>
      <c r="AS48" s="520"/>
    </row>
    <row r="49" spans="36:45" x14ac:dyDescent="0.3">
      <c r="AJ49" s="536" t="s">
        <v>671</v>
      </c>
      <c r="AL49" s="520"/>
      <c r="AN49" s="520"/>
      <c r="AP49" s="520"/>
      <c r="AR49" s="520"/>
      <c r="AS49" s="520"/>
    </row>
    <row r="50" spans="36:45" x14ac:dyDescent="0.3">
      <c r="AJ50" s="536" t="s">
        <v>672</v>
      </c>
      <c r="AL50" s="520"/>
      <c r="AN50" s="520"/>
      <c r="AP50" s="520"/>
      <c r="AR50" s="520"/>
      <c r="AS50" s="520"/>
    </row>
    <row r="51" spans="36:45" x14ac:dyDescent="0.3">
      <c r="AJ51" s="536" t="s">
        <v>734</v>
      </c>
      <c r="AL51" s="520"/>
      <c r="AN51" s="520"/>
      <c r="AP51" s="520"/>
      <c r="AR51" s="520"/>
      <c r="AS51" s="520"/>
    </row>
    <row r="52" spans="36:45" x14ac:dyDescent="0.3">
      <c r="AJ52" s="538" t="s">
        <v>229</v>
      </c>
      <c r="AL52" s="520"/>
      <c r="AN52" s="520"/>
      <c r="AP52" s="520"/>
      <c r="AR52" s="520"/>
      <c r="AS52" s="520"/>
    </row>
    <row r="53" spans="36:45" x14ac:dyDescent="0.3">
      <c r="AJ53" s="520"/>
    </row>
  </sheetData>
  <sheetProtection algorithmName="SHA-512" hashValue="6DTfDhk0NP2D1od4zJn7TVP6lLzZATMIEWIpwNgd3wQdDsaC0HNWWFfBOCgZK1xR8NEe54xhuC6gOO4GstjUpQ==" saltValue="Lfw3uUOeTwq4t53vRAV1E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1677</vt:i4>
      </vt:variant>
    </vt:vector>
  </HeadingPairs>
  <TitlesOfParts>
    <vt:vector size="1684" baseType="lpstr">
      <vt:lpstr>0. Contexte</vt:lpstr>
      <vt:lpstr>1. Géométrie</vt:lpstr>
      <vt:lpstr>2. Fouille principale</vt:lpstr>
      <vt:lpstr>3. Services</vt:lpstr>
      <vt:lpstr>4. Plan financier - Décompte</vt:lpstr>
      <vt:lpstr>5. Synthèse</vt:lpstr>
      <vt:lpstr>Listes</vt:lpstr>
      <vt:lpstr>Autor</vt:lpstr>
      <vt:lpstr>BIng</vt:lpstr>
      <vt:lpstr>ConfigFouille</vt:lpstr>
      <vt:lpstr>Contenu</vt:lpstr>
      <vt:lpstr>D_S_2_08</vt:lpstr>
      <vt:lpstr>D_S_2_09</vt:lpstr>
      <vt:lpstr>D_S_2_10</vt:lpstr>
      <vt:lpstr>D_S_2_11</vt:lpstr>
      <vt:lpstr>D_S_2_12</vt:lpstr>
      <vt:lpstr>D_S_2_13</vt:lpstr>
      <vt:lpstr>D_S_2_14</vt:lpstr>
      <vt:lpstr>D_S_2_15</vt:lpstr>
      <vt:lpstr>D_S_2_16</vt:lpstr>
      <vt:lpstr>D_S_2_17</vt:lpstr>
      <vt:lpstr>D_S_2_18</vt:lpstr>
      <vt:lpstr>D_S_2_19</vt:lpstr>
      <vt:lpstr>D_S_2_20</vt:lpstr>
      <vt:lpstr>D_S_2_21</vt:lpstr>
      <vt:lpstr>D_S_2_22</vt:lpstr>
      <vt:lpstr>D_S_2_23</vt:lpstr>
      <vt:lpstr>D_S_2_24</vt:lpstr>
      <vt:lpstr>D_S_2_25</vt:lpstr>
      <vt:lpstr>D_S_2_26</vt:lpstr>
      <vt:lpstr>D_S_2_27</vt:lpstr>
      <vt:lpstr>D_S_2_28</vt:lpstr>
      <vt:lpstr>D_S_2_29</vt:lpstr>
      <vt:lpstr>D_S_2_30</vt:lpstr>
      <vt:lpstr>D_S_2_31</vt:lpstr>
      <vt:lpstr>D_S_2_32</vt:lpstr>
      <vt:lpstr>D_S_2_33</vt:lpstr>
      <vt:lpstr>D_S_2_34</vt:lpstr>
      <vt:lpstr>D_S_2_35</vt:lpstr>
      <vt:lpstr>D_S_2_36</vt:lpstr>
      <vt:lpstr>D_S_2_37</vt:lpstr>
      <vt:lpstr>D_S_3_01</vt:lpstr>
      <vt:lpstr>D_S_3_02</vt:lpstr>
      <vt:lpstr>D_S_3_03</vt:lpstr>
      <vt:lpstr>D_S_3_04</vt:lpstr>
      <vt:lpstr>D_S_3_05</vt:lpstr>
      <vt:lpstr>D_S_3_06</vt:lpstr>
      <vt:lpstr>D_S_3_07</vt:lpstr>
      <vt:lpstr>D_S_3_08</vt:lpstr>
      <vt:lpstr>D_S_3_09</vt:lpstr>
      <vt:lpstr>D_S_3_10</vt:lpstr>
      <vt:lpstr>D_S_3_11</vt:lpstr>
      <vt:lpstr>D_S_3_12</vt:lpstr>
      <vt:lpstr>D_S_3_13</vt:lpstr>
      <vt:lpstr>D_S_3_14</vt:lpstr>
      <vt:lpstr>D_S_3_15</vt:lpstr>
      <vt:lpstr>D_S_3_16</vt:lpstr>
      <vt:lpstr>D_S_3_17</vt:lpstr>
      <vt:lpstr>D_S_3_18</vt:lpstr>
      <vt:lpstr>D_S_3_19</vt:lpstr>
      <vt:lpstr>D_S_3_20</vt:lpstr>
      <vt:lpstr>D_S_3_21</vt:lpstr>
      <vt:lpstr>D_S_3_22</vt:lpstr>
      <vt:lpstr>DateDebCh</vt:lpstr>
      <vt:lpstr>DateFinCh</vt:lpstr>
      <vt:lpstr>'1. Géométrie'!DeptLigne1</vt:lpstr>
      <vt:lpstr>DescPlanif</vt:lpstr>
      <vt:lpstr>DiametreCanalisation</vt:lpstr>
      <vt:lpstr>DiametreChambre</vt:lpstr>
      <vt:lpstr>Enrobes</vt:lpstr>
      <vt:lpstr>EnrobServices</vt:lpstr>
      <vt:lpstr>Entrep</vt:lpstr>
      <vt:lpstr>F_P_2_01</vt:lpstr>
      <vt:lpstr>F_P_2_02</vt:lpstr>
      <vt:lpstr>F_P_2_03</vt:lpstr>
      <vt:lpstr>F_P_2_04</vt:lpstr>
      <vt:lpstr>F_P_2_05</vt:lpstr>
      <vt:lpstr>F_P_2_06</vt:lpstr>
      <vt:lpstr>F_P_2_07</vt:lpstr>
      <vt:lpstr>F_P_2_08</vt:lpstr>
      <vt:lpstr>F_P_2_09</vt:lpstr>
      <vt:lpstr>F_P_2_10</vt:lpstr>
      <vt:lpstr>F_P_2_11</vt:lpstr>
      <vt:lpstr>F_P_2_12</vt:lpstr>
      <vt:lpstr>F_P_2_13</vt:lpstr>
      <vt:lpstr>F_P_2_14</vt:lpstr>
      <vt:lpstr>F_P_2_15</vt:lpstr>
      <vt:lpstr>F_P_2_16</vt:lpstr>
      <vt:lpstr>F_P_2_17</vt:lpstr>
      <vt:lpstr>F_P_2_18</vt:lpstr>
      <vt:lpstr>F_P_2_19</vt:lpstr>
      <vt:lpstr>F_P_2_20</vt:lpstr>
      <vt:lpstr>F_P_2_21</vt:lpstr>
      <vt:lpstr>F_P_2_22</vt:lpstr>
      <vt:lpstr>F_P_2_23</vt:lpstr>
      <vt:lpstr>F_P_2_24</vt:lpstr>
      <vt:lpstr>F_P_2_25</vt:lpstr>
      <vt:lpstr>F_P_2_26</vt:lpstr>
      <vt:lpstr>F_P_2_27</vt:lpstr>
      <vt:lpstr>F_P_2_28</vt:lpstr>
      <vt:lpstr>F_P_2_29</vt:lpstr>
      <vt:lpstr>F_P_2_30</vt:lpstr>
      <vt:lpstr>F_P_2_31</vt:lpstr>
      <vt:lpstr>F_P_2_32</vt:lpstr>
      <vt:lpstr>F_P_2_33</vt:lpstr>
      <vt:lpstr>F_P_2_34</vt:lpstr>
      <vt:lpstr>F_P_2_35</vt:lpstr>
      <vt:lpstr>F_P_2_36</vt:lpstr>
      <vt:lpstr>F_P_2_37</vt:lpstr>
      <vt:lpstr>F_P_3_01</vt:lpstr>
      <vt:lpstr>F_P_3_02</vt:lpstr>
      <vt:lpstr>F_P_3_03</vt:lpstr>
      <vt:lpstr>F_P_3_04</vt:lpstr>
      <vt:lpstr>F_P_3_05</vt:lpstr>
      <vt:lpstr>F_P_3_06</vt:lpstr>
      <vt:lpstr>F_P_3_07</vt:lpstr>
      <vt:lpstr>F_P_3_08</vt:lpstr>
      <vt:lpstr>F_P_3_09</vt:lpstr>
      <vt:lpstr>F_P_3_10</vt:lpstr>
      <vt:lpstr>F_P_3_11</vt:lpstr>
      <vt:lpstr>F_P_3_12</vt:lpstr>
      <vt:lpstr>F_P_3_13</vt:lpstr>
      <vt:lpstr>F_P_3_14</vt:lpstr>
      <vt:lpstr>F_P_3_15</vt:lpstr>
      <vt:lpstr>F_P_3_16</vt:lpstr>
      <vt:lpstr>F_P_3_17</vt:lpstr>
      <vt:lpstr>F_P_3_18</vt:lpstr>
      <vt:lpstr>F_P_3_19</vt:lpstr>
      <vt:lpstr>F_P_3_20</vt:lpstr>
      <vt:lpstr>F_P_3_21</vt:lpstr>
      <vt:lpstr>F_P_3_22</vt:lpstr>
      <vt:lpstr>F_S_0_01</vt:lpstr>
      <vt:lpstr>F_S_0_02</vt:lpstr>
      <vt:lpstr>F_S_1_01</vt:lpstr>
      <vt:lpstr>F_S_1_02</vt:lpstr>
      <vt:lpstr>F_S_1_03</vt:lpstr>
      <vt:lpstr>F_S_1_04</vt:lpstr>
      <vt:lpstr>F_S_1_05</vt:lpstr>
      <vt:lpstr>F_S_1_06</vt:lpstr>
      <vt:lpstr>F_S_1_07</vt:lpstr>
      <vt:lpstr>F_S_1_08</vt:lpstr>
      <vt:lpstr>F_S_1_09</vt:lpstr>
      <vt:lpstr>F_S_2_01</vt:lpstr>
      <vt:lpstr>F_S_2_02</vt:lpstr>
      <vt:lpstr>F_S_2_03</vt:lpstr>
      <vt:lpstr>F_S_2_04</vt:lpstr>
      <vt:lpstr>F_S_2_05</vt:lpstr>
      <vt:lpstr>F_S_2_06</vt:lpstr>
      <vt:lpstr>F_S_2_07</vt:lpstr>
      <vt:lpstr>F_S_2_08</vt:lpstr>
      <vt:lpstr>F_S_2_09</vt:lpstr>
      <vt:lpstr>F_S_2_10</vt:lpstr>
      <vt:lpstr>F_S_2_11</vt:lpstr>
      <vt:lpstr>F_S_2_12</vt:lpstr>
      <vt:lpstr>F_S_2_13</vt:lpstr>
      <vt:lpstr>F_S_2_14</vt:lpstr>
      <vt:lpstr>F_S_2_15</vt:lpstr>
      <vt:lpstr>F_S_2_16</vt:lpstr>
      <vt:lpstr>F_S_2_17</vt:lpstr>
      <vt:lpstr>F_S_2_18</vt:lpstr>
      <vt:lpstr>F_S_2_19</vt:lpstr>
      <vt:lpstr>F_S_2_20</vt:lpstr>
      <vt:lpstr>F_S_2_21</vt:lpstr>
      <vt:lpstr>F_S_2_22</vt:lpstr>
      <vt:lpstr>F_S_2_23</vt:lpstr>
      <vt:lpstr>F_S_2_24</vt:lpstr>
      <vt:lpstr>F_S_2_25</vt:lpstr>
      <vt:lpstr>F_S_2_26</vt:lpstr>
      <vt:lpstr>F_S_2_27</vt:lpstr>
      <vt:lpstr>F_S_2_28</vt:lpstr>
      <vt:lpstr>F_S_2_29</vt:lpstr>
      <vt:lpstr>F_S_2_30</vt:lpstr>
      <vt:lpstr>F_S_2_31</vt:lpstr>
      <vt:lpstr>F_S_2_32</vt:lpstr>
      <vt:lpstr>F_S_2_33</vt:lpstr>
      <vt:lpstr>F_S_2_34</vt:lpstr>
      <vt:lpstr>F_S_2_35</vt:lpstr>
      <vt:lpstr>F_S_2_36</vt:lpstr>
      <vt:lpstr>F_S_2_37</vt:lpstr>
      <vt:lpstr>F_S_3_01</vt:lpstr>
      <vt:lpstr>F_S_3_02</vt:lpstr>
      <vt:lpstr>F_S_3_03</vt:lpstr>
      <vt:lpstr>F_S_3_04</vt:lpstr>
      <vt:lpstr>F_S_3_05</vt:lpstr>
      <vt:lpstr>F_S_3_06</vt:lpstr>
      <vt:lpstr>F_S_3_07</vt:lpstr>
      <vt:lpstr>F_S_3_08</vt:lpstr>
      <vt:lpstr>F_S_3_09</vt:lpstr>
      <vt:lpstr>F_S_3_10</vt:lpstr>
      <vt:lpstr>F_S_3_11</vt:lpstr>
      <vt:lpstr>F_S_3_12</vt:lpstr>
      <vt:lpstr>F_S_3_13</vt:lpstr>
      <vt:lpstr>F_S_3_14</vt:lpstr>
      <vt:lpstr>F_S_3_15</vt:lpstr>
      <vt:lpstr>F_S_3_16</vt:lpstr>
      <vt:lpstr>F_S_3_17</vt:lpstr>
      <vt:lpstr>F_S_3_18</vt:lpstr>
      <vt:lpstr>F_S_3_19</vt:lpstr>
      <vt:lpstr>F_S_3_20</vt:lpstr>
      <vt:lpstr>F_S_3_21</vt:lpstr>
      <vt:lpstr>F_S_3_22</vt:lpstr>
      <vt:lpstr>FichierTypeFIA</vt:lpstr>
      <vt:lpstr>GainesPolymerisees</vt:lpstr>
      <vt:lpstr>GeometrieMandataire</vt:lpstr>
      <vt:lpstr>'1. Géométrie'!Impression_des_titres</vt:lpstr>
      <vt:lpstr>'2. Fouille principale'!Impression_des_titres</vt:lpstr>
      <vt:lpstr>LCommune</vt:lpstr>
      <vt:lpstr>LMilieuContexte</vt:lpstr>
      <vt:lpstr>LStatut</vt:lpstr>
      <vt:lpstr>LTypeTravaux</vt:lpstr>
      <vt:lpstr>M_S_1_1_1_01</vt:lpstr>
      <vt:lpstr>M_S_1_1_1_02</vt:lpstr>
      <vt:lpstr>M_S_1_1_1_03</vt:lpstr>
      <vt:lpstr>M_S_1_1_2_01</vt:lpstr>
      <vt:lpstr>M_S_1_1_2_02</vt:lpstr>
      <vt:lpstr>M_S_1_1_2_03</vt:lpstr>
      <vt:lpstr>M_S_1_1_2_04</vt:lpstr>
      <vt:lpstr>M_S_1_1_2_05</vt:lpstr>
      <vt:lpstr>M_S_1_1_2_06</vt:lpstr>
      <vt:lpstr>M_S_1_1_2_07</vt:lpstr>
      <vt:lpstr>M_S_1_1_2_08</vt:lpstr>
      <vt:lpstr>M_S_1_1_2_09</vt:lpstr>
      <vt:lpstr>M_S_1_1_2_10</vt:lpstr>
      <vt:lpstr>M_S_1_1_2_11</vt:lpstr>
      <vt:lpstr>M_S_1_1_2_12</vt:lpstr>
      <vt:lpstr>M_S_1_1_2_13</vt:lpstr>
      <vt:lpstr>M_S_1_1_2_14</vt:lpstr>
      <vt:lpstr>M_S_1_1_2_15</vt:lpstr>
      <vt:lpstr>M_S_1_1_2_16</vt:lpstr>
      <vt:lpstr>M_S_1_1_2_17</vt:lpstr>
      <vt:lpstr>M_S_1_1_2_18</vt:lpstr>
      <vt:lpstr>M_S_1_1_2_19</vt:lpstr>
      <vt:lpstr>M_S_1_1_2_20</vt:lpstr>
      <vt:lpstr>M_S_1_1_2_21</vt:lpstr>
      <vt:lpstr>M_S_1_1_2_22</vt:lpstr>
      <vt:lpstr>M_S_1_1_2_23</vt:lpstr>
      <vt:lpstr>M_S_1_1_2_24</vt:lpstr>
      <vt:lpstr>M_S_1_1_2_25</vt:lpstr>
      <vt:lpstr>M_S_1_1_2_26</vt:lpstr>
      <vt:lpstr>M_S_1_1_2_27</vt:lpstr>
      <vt:lpstr>M_S_1_1_2_28</vt:lpstr>
      <vt:lpstr>M_S_1_1_2_29</vt:lpstr>
      <vt:lpstr>M_S_1_1_2_30</vt:lpstr>
      <vt:lpstr>M_S_1_2_1_01</vt:lpstr>
      <vt:lpstr>M_S_1_2_1_02</vt:lpstr>
      <vt:lpstr>M_S_1_2_1_03</vt:lpstr>
      <vt:lpstr>M_S_1_2_1_04</vt:lpstr>
      <vt:lpstr>M_S_1_2_1_05</vt:lpstr>
      <vt:lpstr>M_S_1_2_1_06</vt:lpstr>
      <vt:lpstr>M_S_1_2_1_07</vt:lpstr>
      <vt:lpstr>M_S_1_2_1_08</vt:lpstr>
      <vt:lpstr>M_S_1_2_1_09</vt:lpstr>
      <vt:lpstr>M_S_1_2_1_10</vt:lpstr>
      <vt:lpstr>M_S_1_2_1_11</vt:lpstr>
      <vt:lpstr>M_S_1_2_1_12</vt:lpstr>
      <vt:lpstr>M_S_1_2_1_13</vt:lpstr>
      <vt:lpstr>M_S_1_2_2_01</vt:lpstr>
      <vt:lpstr>M_S_1_2_2_02</vt:lpstr>
      <vt:lpstr>M_S_1_2_2_03</vt:lpstr>
      <vt:lpstr>M_S_1_2_2_04</vt:lpstr>
      <vt:lpstr>M_S_1_2_2_05</vt:lpstr>
      <vt:lpstr>M_S_1_2_2_06</vt:lpstr>
      <vt:lpstr>M_S_1_2_2_07</vt:lpstr>
      <vt:lpstr>M_S_1_2_2_08</vt:lpstr>
      <vt:lpstr>M_S_1_2_2_09</vt:lpstr>
      <vt:lpstr>M_S_1_2_2_10</vt:lpstr>
      <vt:lpstr>M_S_1_2_2_11</vt:lpstr>
      <vt:lpstr>M_S_1_2_2_12</vt:lpstr>
      <vt:lpstr>M_S_1_2_2_13</vt:lpstr>
      <vt:lpstr>M_S_1_2_2_14</vt:lpstr>
      <vt:lpstr>M_S_1_2_2_15</vt:lpstr>
      <vt:lpstr>M_S_1_2_2_16</vt:lpstr>
      <vt:lpstr>M_S_1_2_2_17</vt:lpstr>
      <vt:lpstr>M_S_1_2_2_18</vt:lpstr>
      <vt:lpstr>M_S_1_2_2_19</vt:lpstr>
      <vt:lpstr>M_S_1_2_2_20</vt:lpstr>
      <vt:lpstr>M_S_1_2_2_21</vt:lpstr>
      <vt:lpstr>M_S_1_2_2_22</vt:lpstr>
      <vt:lpstr>M_S_1_2_2_23</vt:lpstr>
      <vt:lpstr>M_S_1_2_3_01</vt:lpstr>
      <vt:lpstr>M_S_1_2_3_02</vt:lpstr>
      <vt:lpstr>M_S_1_2_3_03</vt:lpstr>
      <vt:lpstr>M_S_1_2_3_04</vt:lpstr>
      <vt:lpstr>M_S_1_2_3_05</vt:lpstr>
      <vt:lpstr>M_S_1_2_3_06</vt:lpstr>
      <vt:lpstr>M_S_1_2_3_07</vt:lpstr>
      <vt:lpstr>M_S_1_2_3_08</vt:lpstr>
      <vt:lpstr>M_S_1_2_3_09</vt:lpstr>
      <vt:lpstr>M_S_1_2_3_10</vt:lpstr>
      <vt:lpstr>M_S_1_2_3_11</vt:lpstr>
      <vt:lpstr>M_S_1_2_3_12</vt:lpstr>
      <vt:lpstr>M_S_1_2_3_13</vt:lpstr>
      <vt:lpstr>M_S_1_2_3_14</vt:lpstr>
      <vt:lpstr>M_S_1_2_3_15</vt:lpstr>
      <vt:lpstr>M_S_1_2_3_16</vt:lpstr>
      <vt:lpstr>M_S_1_2_3_17</vt:lpstr>
      <vt:lpstr>M_S_1_2_3_18</vt:lpstr>
      <vt:lpstr>M_S_1_2_3_19</vt:lpstr>
      <vt:lpstr>M_S_1_2_3_20</vt:lpstr>
      <vt:lpstr>M_S_1_2_3_21</vt:lpstr>
      <vt:lpstr>M_S_1_2_3_22</vt:lpstr>
      <vt:lpstr>M_S_1_2_3_23</vt:lpstr>
      <vt:lpstr>M_S_1_2_3_24</vt:lpstr>
      <vt:lpstr>M_S_1_2_3_25</vt:lpstr>
      <vt:lpstr>M_S_1_2_3_26</vt:lpstr>
      <vt:lpstr>M_S_1_2_3_27</vt:lpstr>
      <vt:lpstr>M_S_1_2_3_28</vt:lpstr>
      <vt:lpstr>M_S_1_2_3_29</vt:lpstr>
      <vt:lpstr>M_S_1_2_3_30</vt:lpstr>
      <vt:lpstr>M_S_1_2_3_31</vt:lpstr>
      <vt:lpstr>M_S_1_2_3_32</vt:lpstr>
      <vt:lpstr>M_S_1_2_3_33</vt:lpstr>
      <vt:lpstr>M_S_1_2_3_34</vt:lpstr>
      <vt:lpstr>M_S_1_2_3_35</vt:lpstr>
      <vt:lpstr>M_S_1_2_3_36</vt:lpstr>
      <vt:lpstr>M_S_1_2_4_21</vt:lpstr>
      <vt:lpstr>M_S_1_2_4_22</vt:lpstr>
      <vt:lpstr>M_S_1_2_4_23</vt:lpstr>
      <vt:lpstr>M_S_1_2_5_41</vt:lpstr>
      <vt:lpstr>M_S_1_2_5_42</vt:lpstr>
      <vt:lpstr>M_S_1_2_5_43</vt:lpstr>
      <vt:lpstr>M_S_1_2_5_44</vt:lpstr>
      <vt:lpstr>M_S_1_2_5_45</vt:lpstr>
      <vt:lpstr>M_S_1_2_5_46</vt:lpstr>
      <vt:lpstr>M_S_1_2_5_47</vt:lpstr>
      <vt:lpstr>M_S_1_2_5_48</vt:lpstr>
      <vt:lpstr>M_S_1_2_5_49</vt:lpstr>
      <vt:lpstr>M_S_1_2_5_50</vt:lpstr>
      <vt:lpstr>M_S_1_2_5_51</vt:lpstr>
      <vt:lpstr>M_S_1_2_5_52</vt:lpstr>
      <vt:lpstr>M_S_1_2_5_53</vt:lpstr>
      <vt:lpstr>M_S_1_2_5_54</vt:lpstr>
      <vt:lpstr>M_S_1_2_5_55</vt:lpstr>
      <vt:lpstr>M_S_1_2_5_56</vt:lpstr>
      <vt:lpstr>M_S_1_2_5_57</vt:lpstr>
      <vt:lpstr>M_S_1_2_5_58</vt:lpstr>
      <vt:lpstr>M_S_1_2_5_59</vt:lpstr>
      <vt:lpstr>M_S_1_2_5_60</vt:lpstr>
      <vt:lpstr>M_S_1_2_5_61</vt:lpstr>
      <vt:lpstr>M_S_1_2_5_62</vt:lpstr>
      <vt:lpstr>M_S_1_2_5_63</vt:lpstr>
      <vt:lpstr>M_S_1_2_6_01</vt:lpstr>
      <vt:lpstr>M_S_1_2_6_02</vt:lpstr>
      <vt:lpstr>M_S_1_2_6_03</vt:lpstr>
      <vt:lpstr>M_S_1_2_6_04</vt:lpstr>
      <vt:lpstr>M_S_1_2_6_05</vt:lpstr>
      <vt:lpstr>M_S_1_2_6_06</vt:lpstr>
      <vt:lpstr>M_S_1_2_7_01</vt:lpstr>
      <vt:lpstr>M_S_1_2_7_02</vt:lpstr>
      <vt:lpstr>M_S_1_2_7_03</vt:lpstr>
      <vt:lpstr>M_S_1_2_7_04</vt:lpstr>
      <vt:lpstr>M_S_1_2_8_01</vt:lpstr>
      <vt:lpstr>M_S_1_2_8_02</vt:lpstr>
      <vt:lpstr>M_S_1_2_8_03</vt:lpstr>
      <vt:lpstr>M_S_1_2_8_04</vt:lpstr>
      <vt:lpstr>M_S_1_2_8_05</vt:lpstr>
      <vt:lpstr>M_S_1_2_8_06</vt:lpstr>
      <vt:lpstr>M_S_1_2_8_07</vt:lpstr>
      <vt:lpstr>M_S_1_2_8_08</vt:lpstr>
      <vt:lpstr>M_S_1_2_8_09</vt:lpstr>
      <vt:lpstr>M_S_1_2_8_10</vt:lpstr>
      <vt:lpstr>M_S_1_2_8_11</vt:lpstr>
      <vt:lpstr>M_S_1_2_8_12</vt:lpstr>
      <vt:lpstr>M_S_1_2_8_13</vt:lpstr>
      <vt:lpstr>M_S_1_2_8_14</vt:lpstr>
      <vt:lpstr>M_S_1_2_8_15</vt:lpstr>
      <vt:lpstr>M_S_1_2_8_16</vt:lpstr>
      <vt:lpstr>M_S_1_2_8_17</vt:lpstr>
      <vt:lpstr>M_S_1_2_8_18</vt:lpstr>
      <vt:lpstr>M_S_1_2_8_19</vt:lpstr>
      <vt:lpstr>M_S_1_2_8_20</vt:lpstr>
      <vt:lpstr>M_S_1_2_8_21</vt:lpstr>
      <vt:lpstr>M_S_1_2_8_22</vt:lpstr>
      <vt:lpstr>M_S_1_2_8_23</vt:lpstr>
      <vt:lpstr>M_S_1_2_8_24</vt:lpstr>
      <vt:lpstr>M_S_1_2_9_01</vt:lpstr>
      <vt:lpstr>M_S_1_2_9_02</vt:lpstr>
      <vt:lpstr>M_S_1_2_9_03</vt:lpstr>
      <vt:lpstr>M_S_1_2_9_04</vt:lpstr>
      <vt:lpstr>M_S_1_2_9_05</vt:lpstr>
      <vt:lpstr>M_S_1_2_9_06</vt:lpstr>
      <vt:lpstr>M_S_1_3_1_01</vt:lpstr>
      <vt:lpstr>M_S_1_3_1_02</vt:lpstr>
      <vt:lpstr>M_S_1_3_2_01</vt:lpstr>
      <vt:lpstr>M_S_1_3_2_02</vt:lpstr>
      <vt:lpstr>M_S_1_3_2_03</vt:lpstr>
      <vt:lpstr>M_S_1_3_2_04</vt:lpstr>
      <vt:lpstr>M_S_1_3_2_05</vt:lpstr>
      <vt:lpstr>M_S_1_3_2_06</vt:lpstr>
      <vt:lpstr>M_S_1_3_2_07</vt:lpstr>
      <vt:lpstr>M_S_1_3_2_08</vt:lpstr>
      <vt:lpstr>M_S_1_3_2_09</vt:lpstr>
      <vt:lpstr>M_S_1_3_2_10</vt:lpstr>
      <vt:lpstr>M_S_1_3_2_11</vt:lpstr>
      <vt:lpstr>M_S_1_3_2_12</vt:lpstr>
      <vt:lpstr>M_S_1_3_2_13</vt:lpstr>
      <vt:lpstr>M_S_1_3_2_14</vt:lpstr>
      <vt:lpstr>M_S_1_3_2_15</vt:lpstr>
      <vt:lpstr>M_S_1_3_2_16</vt:lpstr>
      <vt:lpstr>M_S_1_3_2_17</vt:lpstr>
      <vt:lpstr>M_S_1_3_2_18</vt:lpstr>
      <vt:lpstr>M_S_1_3_2_19</vt:lpstr>
      <vt:lpstr>M_S_1_3_2_20</vt:lpstr>
      <vt:lpstr>M_S_1_4_1_01</vt:lpstr>
      <vt:lpstr>M_S_1_4_1_02</vt:lpstr>
      <vt:lpstr>M_S_1_4_1_03</vt:lpstr>
      <vt:lpstr>M_S_1_4_1_04</vt:lpstr>
      <vt:lpstr>M_S_1_4_1_05</vt:lpstr>
      <vt:lpstr>M_S_1_4_1_06</vt:lpstr>
      <vt:lpstr>M_S_1_4_1_07</vt:lpstr>
      <vt:lpstr>M_S_1_4_1_08</vt:lpstr>
      <vt:lpstr>M_S_1_4_2_01</vt:lpstr>
      <vt:lpstr>M_S_1_4_2_02</vt:lpstr>
      <vt:lpstr>M_S_1_4_2_03</vt:lpstr>
      <vt:lpstr>M_S_1_4_2_04</vt:lpstr>
      <vt:lpstr>M_S_1_4_2_05</vt:lpstr>
      <vt:lpstr>M_S_1_4_2_06</vt:lpstr>
      <vt:lpstr>M_S_1_4_2_07</vt:lpstr>
      <vt:lpstr>M_S_1_4_2_08</vt:lpstr>
      <vt:lpstr>M_S_1_4_2_09</vt:lpstr>
      <vt:lpstr>M_S_1_4_3_01</vt:lpstr>
      <vt:lpstr>M_S_1_4_3_02</vt:lpstr>
      <vt:lpstr>M_S_1_4_3_03</vt:lpstr>
      <vt:lpstr>M_S_1_4_3_04</vt:lpstr>
      <vt:lpstr>M_S_1_4_3_05</vt:lpstr>
      <vt:lpstr>M_S_1_4_4_01</vt:lpstr>
      <vt:lpstr>M_S_1_4_4_02</vt:lpstr>
      <vt:lpstr>M_S_1_4_4_03</vt:lpstr>
      <vt:lpstr>M_S_1_4_4_04</vt:lpstr>
      <vt:lpstr>M_S_1_4_4_05</vt:lpstr>
      <vt:lpstr>M_S_1_4_4_06</vt:lpstr>
      <vt:lpstr>M_S_1_4_4_07</vt:lpstr>
      <vt:lpstr>M_S_1_4_4_08</vt:lpstr>
      <vt:lpstr>M_S_1_4_4_09</vt:lpstr>
      <vt:lpstr>M_S_1_4_4_10</vt:lpstr>
      <vt:lpstr>M_S_1_4_4_11</vt:lpstr>
      <vt:lpstr>M_S_1_4_4_12</vt:lpstr>
      <vt:lpstr>M_S_1_4_4_13</vt:lpstr>
      <vt:lpstr>M_S_1_4_4_14</vt:lpstr>
      <vt:lpstr>M_S_1_4_4_15</vt:lpstr>
      <vt:lpstr>M_S_1_4_4_16</vt:lpstr>
      <vt:lpstr>M_S_1_4_4_17</vt:lpstr>
      <vt:lpstr>M_S_1_4_4_18</vt:lpstr>
      <vt:lpstr>M_S_1_4_4_19</vt:lpstr>
      <vt:lpstr>M_S_1_4_4_20</vt:lpstr>
      <vt:lpstr>M_S_1_4_4_21</vt:lpstr>
      <vt:lpstr>M_S_1_4_4_22</vt:lpstr>
      <vt:lpstr>M_S_1_4_4_23</vt:lpstr>
      <vt:lpstr>M_S_1_4_4_24</vt:lpstr>
      <vt:lpstr>M_S_1_4_4_25</vt:lpstr>
      <vt:lpstr>M_S_1_4_5_01</vt:lpstr>
      <vt:lpstr>M_S_1_4_5_02</vt:lpstr>
      <vt:lpstr>M_S_1_4_5_03</vt:lpstr>
      <vt:lpstr>M_S_1_4_5_04</vt:lpstr>
      <vt:lpstr>M_S_1_4_5_05</vt:lpstr>
      <vt:lpstr>M_S_1_4_6_01</vt:lpstr>
      <vt:lpstr>M_S_1_4_6_02</vt:lpstr>
      <vt:lpstr>M_S_1_4_6_03</vt:lpstr>
      <vt:lpstr>M_S_1_5_1_01</vt:lpstr>
      <vt:lpstr>M_S_1_5_1_02</vt:lpstr>
      <vt:lpstr>M_S_1_5_1_03</vt:lpstr>
      <vt:lpstr>M_S_1_5_1_04</vt:lpstr>
      <vt:lpstr>M_S_1_5_1_05</vt:lpstr>
      <vt:lpstr>M_S_1_5_1_06</vt:lpstr>
      <vt:lpstr>M_S_1_5_2_01</vt:lpstr>
      <vt:lpstr>M_S_1_5_2_02</vt:lpstr>
      <vt:lpstr>M_S_1_5_2_03</vt:lpstr>
      <vt:lpstr>M_S_1_5_2_04</vt:lpstr>
      <vt:lpstr>M_S_1_5_2_05</vt:lpstr>
      <vt:lpstr>M_S_1_5_2_06</vt:lpstr>
      <vt:lpstr>M_S_1_5_2_07</vt:lpstr>
      <vt:lpstr>M_S_1_5_2_08</vt:lpstr>
      <vt:lpstr>M_S_1_5_3_21</vt:lpstr>
      <vt:lpstr>M_S_1_5_3_22</vt:lpstr>
      <vt:lpstr>M_S_1_5_3_23</vt:lpstr>
      <vt:lpstr>M_S_1_6_1_01</vt:lpstr>
      <vt:lpstr>M_S_1_6_1_02</vt:lpstr>
      <vt:lpstr>M_S_1_6_1_03</vt:lpstr>
      <vt:lpstr>M_S_1_6_1_04</vt:lpstr>
      <vt:lpstr>M_S_1_6_1_05</vt:lpstr>
      <vt:lpstr>M_S_1_6_1_06</vt:lpstr>
      <vt:lpstr>M_S_1_6_1_07</vt:lpstr>
      <vt:lpstr>M_S_1_6_1_08</vt:lpstr>
      <vt:lpstr>M_S_1_6_1_09</vt:lpstr>
      <vt:lpstr>M_S_1_6_1_10</vt:lpstr>
      <vt:lpstr>M_S_1_6_1_11</vt:lpstr>
      <vt:lpstr>M_S_1_6_1_12</vt:lpstr>
      <vt:lpstr>M_S_1_6_1_13</vt:lpstr>
      <vt:lpstr>M_S_1_6_1_14</vt:lpstr>
      <vt:lpstr>M_S_1_6_1_15</vt:lpstr>
      <vt:lpstr>M_S_1_6_1_16</vt:lpstr>
      <vt:lpstr>M_S_1_6_1_17</vt:lpstr>
      <vt:lpstr>M_S_1_6_1_18</vt:lpstr>
      <vt:lpstr>M_S_1_6_1_19</vt:lpstr>
      <vt:lpstr>M_S_1_6_2_01</vt:lpstr>
      <vt:lpstr>M_S_1_6_2_02</vt:lpstr>
      <vt:lpstr>M_S_1_6_2_03</vt:lpstr>
      <vt:lpstr>M_S_1_6_2_04</vt:lpstr>
      <vt:lpstr>M_S_1_6_2_05</vt:lpstr>
      <vt:lpstr>M_S_1_6_2_06</vt:lpstr>
      <vt:lpstr>M_S_1_6_2_07</vt:lpstr>
      <vt:lpstr>M_S_1_6_3_01</vt:lpstr>
      <vt:lpstr>M_S_1_6_3_02</vt:lpstr>
      <vt:lpstr>M_S_1_6_3_03</vt:lpstr>
      <vt:lpstr>M_S_1_6_3_04</vt:lpstr>
      <vt:lpstr>M_S_1_6_3_05</vt:lpstr>
      <vt:lpstr>M_S_1_6_3_06</vt:lpstr>
      <vt:lpstr>M_S_1_6_3_07</vt:lpstr>
      <vt:lpstr>M_S_1_6_3_08</vt:lpstr>
      <vt:lpstr>M_S_1_6_4_01</vt:lpstr>
      <vt:lpstr>M_S_1_6_4_02</vt:lpstr>
      <vt:lpstr>M_S_1_6_4_03</vt:lpstr>
      <vt:lpstr>M_S_1_6_4_04</vt:lpstr>
      <vt:lpstr>M_S_1_6_4_05</vt:lpstr>
      <vt:lpstr>M_S_1_6_4_06</vt:lpstr>
      <vt:lpstr>M_S_1_6_4_07</vt:lpstr>
      <vt:lpstr>M_S_1_6_4_08</vt:lpstr>
      <vt:lpstr>M_S_1_6_4_09</vt:lpstr>
      <vt:lpstr>M_S_1_6_5_01</vt:lpstr>
      <vt:lpstr>M_S_1_6_5_02</vt:lpstr>
      <vt:lpstr>M_S_1_6_5_03</vt:lpstr>
      <vt:lpstr>M_S_1_6_5_04</vt:lpstr>
      <vt:lpstr>M_S_1_6_6_01</vt:lpstr>
      <vt:lpstr>M_S_1_6_6_02</vt:lpstr>
      <vt:lpstr>M_S_1_6_6_03</vt:lpstr>
      <vt:lpstr>M_S_1_6_6_04</vt:lpstr>
      <vt:lpstr>M_S_1_6_7_01</vt:lpstr>
      <vt:lpstr>M_S_1_6_7_02</vt:lpstr>
      <vt:lpstr>M_S_1_6_7_03</vt:lpstr>
      <vt:lpstr>M_S_1_6_7_04</vt:lpstr>
      <vt:lpstr>M_S_1_6_7_05</vt:lpstr>
      <vt:lpstr>M_S_1_6_8_01</vt:lpstr>
      <vt:lpstr>M_S_1_6_8_02</vt:lpstr>
      <vt:lpstr>M_S_1_6_8_03</vt:lpstr>
      <vt:lpstr>M_S_1_6_8_04</vt:lpstr>
      <vt:lpstr>M_S_1_6_8_05</vt:lpstr>
      <vt:lpstr>M_S_1_6_8_06</vt:lpstr>
      <vt:lpstr>M_S_1_6_8_07</vt:lpstr>
      <vt:lpstr>M_S_1_6_8_08</vt:lpstr>
      <vt:lpstr>M_S_1_6_8_09</vt:lpstr>
      <vt:lpstr>M_S_1_6_8_10</vt:lpstr>
      <vt:lpstr>M_S_1_6_8_11</vt:lpstr>
      <vt:lpstr>M_S_1_6_8_12</vt:lpstr>
      <vt:lpstr>M_S_1_6_8_13</vt:lpstr>
      <vt:lpstr>M_S_1_6_8_14</vt:lpstr>
      <vt:lpstr>M_S_1_6_8_15</vt:lpstr>
      <vt:lpstr>M_S_1_6_8_16</vt:lpstr>
      <vt:lpstr>MateriauCanalisation</vt:lpstr>
      <vt:lpstr>MilieuCont</vt:lpstr>
      <vt:lpstr>NomUsuChantier</vt:lpstr>
      <vt:lpstr>'1. Géométrie'!OfficeLigne2</vt:lpstr>
      <vt:lpstr>OutilPlanif</vt:lpstr>
      <vt:lpstr>P_S_1_1_1_01</vt:lpstr>
      <vt:lpstr>P_S_1_1_1_02</vt:lpstr>
      <vt:lpstr>P_S_1_1_1_03</vt:lpstr>
      <vt:lpstr>P_S_1_1_2_01</vt:lpstr>
      <vt:lpstr>P_S_1_1_2_02</vt:lpstr>
      <vt:lpstr>P_S_1_1_2_03</vt:lpstr>
      <vt:lpstr>P_S_1_1_2_04</vt:lpstr>
      <vt:lpstr>P_S_1_1_2_05</vt:lpstr>
      <vt:lpstr>P_S_1_1_2_06</vt:lpstr>
      <vt:lpstr>P_S_1_1_2_07</vt:lpstr>
      <vt:lpstr>P_S_1_1_2_08</vt:lpstr>
      <vt:lpstr>P_S_1_1_2_09</vt:lpstr>
      <vt:lpstr>P_S_1_1_2_10</vt:lpstr>
      <vt:lpstr>P_S_1_1_2_11</vt:lpstr>
      <vt:lpstr>P_S_1_1_2_12</vt:lpstr>
      <vt:lpstr>P_S_1_1_2_13</vt:lpstr>
      <vt:lpstr>P_S_1_1_2_14</vt:lpstr>
      <vt:lpstr>P_S_1_1_2_15</vt:lpstr>
      <vt:lpstr>P_S_1_1_2_16</vt:lpstr>
      <vt:lpstr>P_S_1_1_2_17</vt:lpstr>
      <vt:lpstr>P_S_1_1_2_18</vt:lpstr>
      <vt:lpstr>P_S_1_1_2_19</vt:lpstr>
      <vt:lpstr>P_S_1_1_2_20</vt:lpstr>
      <vt:lpstr>P_S_1_1_2_21</vt:lpstr>
      <vt:lpstr>P_S_1_1_2_22</vt:lpstr>
      <vt:lpstr>P_S_1_1_2_23</vt:lpstr>
      <vt:lpstr>P_S_1_1_2_24</vt:lpstr>
      <vt:lpstr>P_S_1_1_2_25</vt:lpstr>
      <vt:lpstr>P_S_1_1_2_26</vt:lpstr>
      <vt:lpstr>P_S_1_1_2_27</vt:lpstr>
      <vt:lpstr>P_S_1_1_2_28</vt:lpstr>
      <vt:lpstr>P_S_1_1_2_29</vt:lpstr>
      <vt:lpstr>P_S_1_1_2_30</vt:lpstr>
      <vt:lpstr>P_S_1_2_1_01</vt:lpstr>
      <vt:lpstr>P_S_1_2_1_02</vt:lpstr>
      <vt:lpstr>P_S_1_2_1_03</vt:lpstr>
      <vt:lpstr>P_S_1_2_1_04</vt:lpstr>
      <vt:lpstr>P_S_1_2_1_05</vt:lpstr>
      <vt:lpstr>P_S_1_2_1_06</vt:lpstr>
      <vt:lpstr>P_S_1_2_1_07</vt:lpstr>
      <vt:lpstr>P_S_1_2_1_08</vt:lpstr>
      <vt:lpstr>P_S_1_2_1_09</vt:lpstr>
      <vt:lpstr>P_S_1_2_1_10</vt:lpstr>
      <vt:lpstr>P_S_1_2_1_11</vt:lpstr>
      <vt:lpstr>P_S_1_2_1_12</vt:lpstr>
      <vt:lpstr>P_S_1_2_1_13</vt:lpstr>
      <vt:lpstr>P_S_1_2_2_01</vt:lpstr>
      <vt:lpstr>P_S_1_2_2_02</vt:lpstr>
      <vt:lpstr>P_S_1_2_2_03</vt:lpstr>
      <vt:lpstr>P_S_1_2_2_04</vt:lpstr>
      <vt:lpstr>P_S_1_2_2_05</vt:lpstr>
      <vt:lpstr>P_S_1_2_2_06</vt:lpstr>
      <vt:lpstr>P_S_1_2_2_07</vt:lpstr>
      <vt:lpstr>P_S_1_2_2_08</vt:lpstr>
      <vt:lpstr>P_S_1_2_2_09</vt:lpstr>
      <vt:lpstr>P_S_1_2_2_10</vt:lpstr>
      <vt:lpstr>P_S_1_2_2_11</vt:lpstr>
      <vt:lpstr>P_S_1_2_2_12</vt:lpstr>
      <vt:lpstr>P_S_1_2_2_13</vt:lpstr>
      <vt:lpstr>P_S_1_2_2_14</vt:lpstr>
      <vt:lpstr>P_S_1_2_2_15</vt:lpstr>
      <vt:lpstr>P_S_1_2_2_16</vt:lpstr>
      <vt:lpstr>P_S_1_2_2_17</vt:lpstr>
      <vt:lpstr>P_S_1_2_2_18</vt:lpstr>
      <vt:lpstr>P_S_1_2_2_19</vt:lpstr>
      <vt:lpstr>P_S_1_2_2_20</vt:lpstr>
      <vt:lpstr>P_S_1_2_2_21</vt:lpstr>
      <vt:lpstr>P_S_1_2_2_22</vt:lpstr>
      <vt:lpstr>P_S_1_2_2_23</vt:lpstr>
      <vt:lpstr>P_S_1_2_3_01</vt:lpstr>
      <vt:lpstr>P_S_1_2_3_02</vt:lpstr>
      <vt:lpstr>P_S_1_2_3_03</vt:lpstr>
      <vt:lpstr>P_S_1_2_3_04</vt:lpstr>
      <vt:lpstr>P_S_1_2_3_05</vt:lpstr>
      <vt:lpstr>P_S_1_2_3_06</vt:lpstr>
      <vt:lpstr>P_S_1_2_3_07</vt:lpstr>
      <vt:lpstr>P_S_1_2_3_08</vt:lpstr>
      <vt:lpstr>P_S_1_2_3_09</vt:lpstr>
      <vt:lpstr>P_S_1_2_3_10</vt:lpstr>
      <vt:lpstr>P_S_1_2_3_11</vt:lpstr>
      <vt:lpstr>P_S_1_2_3_12</vt:lpstr>
      <vt:lpstr>P_S_1_2_3_13</vt:lpstr>
      <vt:lpstr>P_S_1_2_3_14</vt:lpstr>
      <vt:lpstr>P_S_1_2_3_15</vt:lpstr>
      <vt:lpstr>P_S_1_2_3_16</vt:lpstr>
      <vt:lpstr>P_S_1_2_3_17</vt:lpstr>
      <vt:lpstr>P_S_1_2_3_18</vt:lpstr>
      <vt:lpstr>P_S_1_2_3_19</vt:lpstr>
      <vt:lpstr>P_S_1_2_3_20</vt:lpstr>
      <vt:lpstr>P_S_1_2_3_21</vt:lpstr>
      <vt:lpstr>P_S_1_2_3_22</vt:lpstr>
      <vt:lpstr>P_S_1_2_3_23</vt:lpstr>
      <vt:lpstr>P_S_1_2_3_24</vt:lpstr>
      <vt:lpstr>P_S_1_2_3_25</vt:lpstr>
      <vt:lpstr>P_S_1_2_3_26</vt:lpstr>
      <vt:lpstr>P_S_1_2_3_27</vt:lpstr>
      <vt:lpstr>P_S_1_2_3_28</vt:lpstr>
      <vt:lpstr>P_S_1_2_3_29</vt:lpstr>
      <vt:lpstr>P_S_1_2_3_30</vt:lpstr>
      <vt:lpstr>P_S_1_2_3_31</vt:lpstr>
      <vt:lpstr>P_S_1_2_3_32</vt:lpstr>
      <vt:lpstr>P_S_1_2_3_33</vt:lpstr>
      <vt:lpstr>P_S_1_2_3_34</vt:lpstr>
      <vt:lpstr>P_S_1_2_3_35</vt:lpstr>
      <vt:lpstr>P_S_1_2_3_36</vt:lpstr>
      <vt:lpstr>P_S_1_2_4_21</vt:lpstr>
      <vt:lpstr>P_S_1_2_4_22</vt:lpstr>
      <vt:lpstr>P_S_1_2_4_23</vt:lpstr>
      <vt:lpstr>P_S_1_2_5_41</vt:lpstr>
      <vt:lpstr>P_S_1_2_5_42</vt:lpstr>
      <vt:lpstr>P_S_1_2_5_43</vt:lpstr>
      <vt:lpstr>P_S_1_2_5_44</vt:lpstr>
      <vt:lpstr>P_S_1_2_5_45</vt:lpstr>
      <vt:lpstr>P_S_1_2_5_46</vt:lpstr>
      <vt:lpstr>P_S_1_2_5_47</vt:lpstr>
      <vt:lpstr>P_S_1_2_5_48</vt:lpstr>
      <vt:lpstr>P_S_1_2_5_49</vt:lpstr>
      <vt:lpstr>P_S_1_2_5_50</vt:lpstr>
      <vt:lpstr>P_S_1_2_5_51</vt:lpstr>
      <vt:lpstr>P_S_1_2_5_52</vt:lpstr>
      <vt:lpstr>P_S_1_2_5_53</vt:lpstr>
      <vt:lpstr>P_S_1_2_5_54</vt:lpstr>
      <vt:lpstr>P_S_1_2_5_55</vt:lpstr>
      <vt:lpstr>P_S_1_2_5_56</vt:lpstr>
      <vt:lpstr>P_S_1_2_5_57</vt:lpstr>
      <vt:lpstr>P_S_1_2_5_58</vt:lpstr>
      <vt:lpstr>P_S_1_2_5_59</vt:lpstr>
      <vt:lpstr>P_S_1_2_5_60</vt:lpstr>
      <vt:lpstr>P_S_1_2_5_61</vt:lpstr>
      <vt:lpstr>P_S_1_2_5_62</vt:lpstr>
      <vt:lpstr>P_S_1_2_5_63</vt:lpstr>
      <vt:lpstr>P_S_1_2_6_01</vt:lpstr>
      <vt:lpstr>P_S_1_2_6_02</vt:lpstr>
      <vt:lpstr>P_S_1_2_6_03</vt:lpstr>
      <vt:lpstr>P_S_1_2_6_04</vt:lpstr>
      <vt:lpstr>P_S_1_2_6_05</vt:lpstr>
      <vt:lpstr>P_S_1_2_6_06</vt:lpstr>
      <vt:lpstr>P_S_1_2_7_01</vt:lpstr>
      <vt:lpstr>P_S_1_2_7_02</vt:lpstr>
      <vt:lpstr>P_S_1_2_7_03</vt:lpstr>
      <vt:lpstr>P_S_1_2_7_04</vt:lpstr>
      <vt:lpstr>P_S_1_2_8_01</vt:lpstr>
      <vt:lpstr>P_S_1_2_8_02</vt:lpstr>
      <vt:lpstr>P_S_1_2_8_03</vt:lpstr>
      <vt:lpstr>P_S_1_2_8_04</vt:lpstr>
      <vt:lpstr>P_S_1_2_8_05</vt:lpstr>
      <vt:lpstr>P_S_1_2_8_06</vt:lpstr>
      <vt:lpstr>P_S_1_2_8_07</vt:lpstr>
      <vt:lpstr>P_S_1_2_8_08</vt:lpstr>
      <vt:lpstr>P_S_1_2_8_09</vt:lpstr>
      <vt:lpstr>P_S_1_2_8_10</vt:lpstr>
      <vt:lpstr>P_S_1_2_8_11</vt:lpstr>
      <vt:lpstr>P_S_1_2_8_12</vt:lpstr>
      <vt:lpstr>P_S_1_2_8_13</vt:lpstr>
      <vt:lpstr>P_S_1_2_8_14</vt:lpstr>
      <vt:lpstr>P_S_1_2_8_15</vt:lpstr>
      <vt:lpstr>P_S_1_2_8_16</vt:lpstr>
      <vt:lpstr>P_S_1_2_8_17</vt:lpstr>
      <vt:lpstr>P_S_1_2_8_18</vt:lpstr>
      <vt:lpstr>P_S_1_2_8_19</vt:lpstr>
      <vt:lpstr>P_S_1_2_8_20</vt:lpstr>
      <vt:lpstr>P_S_1_2_8_21</vt:lpstr>
      <vt:lpstr>P_S_1_2_8_22</vt:lpstr>
      <vt:lpstr>P_S_1_2_8_23</vt:lpstr>
      <vt:lpstr>P_S_1_2_8_24</vt:lpstr>
      <vt:lpstr>P_S_1_2_9_01</vt:lpstr>
      <vt:lpstr>P_S_1_2_9_02</vt:lpstr>
      <vt:lpstr>P_S_1_2_9_03</vt:lpstr>
      <vt:lpstr>P_S_1_2_9_04</vt:lpstr>
      <vt:lpstr>P_S_1_2_9_05</vt:lpstr>
      <vt:lpstr>P_S_1_2_9_06</vt:lpstr>
      <vt:lpstr>P_S_1_3_1_01</vt:lpstr>
      <vt:lpstr>P_S_1_3_1_02</vt:lpstr>
      <vt:lpstr>P_S_1_3_2_01</vt:lpstr>
      <vt:lpstr>P_S_1_3_2_02</vt:lpstr>
      <vt:lpstr>P_S_1_3_2_03</vt:lpstr>
      <vt:lpstr>P_S_1_3_2_04</vt:lpstr>
      <vt:lpstr>P_S_1_3_2_05</vt:lpstr>
      <vt:lpstr>P_S_1_3_2_06</vt:lpstr>
      <vt:lpstr>P_S_1_3_2_07</vt:lpstr>
      <vt:lpstr>P_S_1_3_2_08</vt:lpstr>
      <vt:lpstr>P_S_1_3_2_09</vt:lpstr>
      <vt:lpstr>P_S_1_3_2_10</vt:lpstr>
      <vt:lpstr>P_S_1_3_2_11</vt:lpstr>
      <vt:lpstr>P_S_1_3_2_12</vt:lpstr>
      <vt:lpstr>P_S_1_3_2_13</vt:lpstr>
      <vt:lpstr>P_S_1_3_2_14</vt:lpstr>
      <vt:lpstr>P_S_1_3_2_15</vt:lpstr>
      <vt:lpstr>P_S_1_3_2_16</vt:lpstr>
      <vt:lpstr>P_S_1_3_2_17</vt:lpstr>
      <vt:lpstr>P_S_1_3_2_18</vt:lpstr>
      <vt:lpstr>P_S_1_3_2_19</vt:lpstr>
      <vt:lpstr>P_S_1_3_2_20</vt:lpstr>
      <vt:lpstr>P_S_1_4_1_01</vt:lpstr>
      <vt:lpstr>P_S_1_4_1_02</vt:lpstr>
      <vt:lpstr>P_S_1_4_1_03</vt:lpstr>
      <vt:lpstr>P_S_1_4_1_04</vt:lpstr>
      <vt:lpstr>P_S_1_4_1_05</vt:lpstr>
      <vt:lpstr>P_S_1_4_1_06</vt:lpstr>
      <vt:lpstr>P_S_1_4_1_07</vt:lpstr>
      <vt:lpstr>P_S_1_4_1_08</vt:lpstr>
      <vt:lpstr>P_S_1_4_2_01</vt:lpstr>
      <vt:lpstr>P_S_1_4_2_02</vt:lpstr>
      <vt:lpstr>P_S_1_4_2_03</vt:lpstr>
      <vt:lpstr>P_S_1_4_2_04</vt:lpstr>
      <vt:lpstr>P_S_1_4_2_05</vt:lpstr>
      <vt:lpstr>P_S_1_4_2_06</vt:lpstr>
      <vt:lpstr>P_S_1_4_2_07</vt:lpstr>
      <vt:lpstr>P_S_1_4_2_08</vt:lpstr>
      <vt:lpstr>P_S_1_4_2_09</vt:lpstr>
      <vt:lpstr>P_S_1_4_3_01</vt:lpstr>
      <vt:lpstr>P_S_1_4_3_02</vt:lpstr>
      <vt:lpstr>P_S_1_4_3_03</vt:lpstr>
      <vt:lpstr>P_S_1_4_3_04</vt:lpstr>
      <vt:lpstr>P_S_1_4_3_05</vt:lpstr>
      <vt:lpstr>P_S_1_4_4_01</vt:lpstr>
      <vt:lpstr>P_S_1_4_4_02</vt:lpstr>
      <vt:lpstr>P_S_1_4_4_03</vt:lpstr>
      <vt:lpstr>P_S_1_4_4_04</vt:lpstr>
      <vt:lpstr>P_S_1_4_4_05</vt:lpstr>
      <vt:lpstr>P_S_1_4_4_06</vt:lpstr>
      <vt:lpstr>P_S_1_4_4_07</vt:lpstr>
      <vt:lpstr>P_S_1_4_4_08</vt:lpstr>
      <vt:lpstr>P_S_1_4_4_09</vt:lpstr>
      <vt:lpstr>P_S_1_4_4_10</vt:lpstr>
      <vt:lpstr>P_S_1_4_4_11</vt:lpstr>
      <vt:lpstr>P_S_1_4_4_12</vt:lpstr>
      <vt:lpstr>P_S_1_4_4_13</vt:lpstr>
      <vt:lpstr>P_S_1_4_4_14</vt:lpstr>
      <vt:lpstr>P_S_1_4_4_15</vt:lpstr>
      <vt:lpstr>P_S_1_4_4_16</vt:lpstr>
      <vt:lpstr>P_S_1_4_4_17</vt:lpstr>
      <vt:lpstr>P_S_1_4_4_18</vt:lpstr>
      <vt:lpstr>P_S_1_4_4_19</vt:lpstr>
      <vt:lpstr>P_S_1_4_4_20</vt:lpstr>
      <vt:lpstr>P_S_1_4_4_21</vt:lpstr>
      <vt:lpstr>P_S_1_4_4_22</vt:lpstr>
      <vt:lpstr>P_S_1_4_4_23</vt:lpstr>
      <vt:lpstr>P_S_1_4_4_24</vt:lpstr>
      <vt:lpstr>P_S_1_4_4_25</vt:lpstr>
      <vt:lpstr>P_S_1_4_5_01</vt:lpstr>
      <vt:lpstr>P_S_1_4_5_02</vt:lpstr>
      <vt:lpstr>P_S_1_4_5_03</vt:lpstr>
      <vt:lpstr>P_S_1_4_5_04</vt:lpstr>
      <vt:lpstr>P_S_1_4_5_05</vt:lpstr>
      <vt:lpstr>P_S_1_4_6_01</vt:lpstr>
      <vt:lpstr>P_S_1_4_6_02</vt:lpstr>
      <vt:lpstr>P_S_1_4_6_03</vt:lpstr>
      <vt:lpstr>P_S_1_5_1_01</vt:lpstr>
      <vt:lpstr>P_S_1_5_1_02</vt:lpstr>
      <vt:lpstr>P_S_1_5_1_03</vt:lpstr>
      <vt:lpstr>P_S_1_5_1_04</vt:lpstr>
      <vt:lpstr>P_S_1_5_1_05</vt:lpstr>
      <vt:lpstr>P_S_1_5_1_06</vt:lpstr>
      <vt:lpstr>P_S_1_5_2_01</vt:lpstr>
      <vt:lpstr>P_S_1_5_2_02</vt:lpstr>
      <vt:lpstr>P_S_1_5_2_03</vt:lpstr>
      <vt:lpstr>P_S_1_5_2_04</vt:lpstr>
      <vt:lpstr>P_S_1_5_2_05</vt:lpstr>
      <vt:lpstr>P_S_1_5_2_06</vt:lpstr>
      <vt:lpstr>P_S_1_5_2_07</vt:lpstr>
      <vt:lpstr>P_S_1_5_2_08</vt:lpstr>
      <vt:lpstr>P_S_1_5_3_21</vt:lpstr>
      <vt:lpstr>P_S_1_5_3_22</vt:lpstr>
      <vt:lpstr>P_S_1_5_3_23</vt:lpstr>
      <vt:lpstr>P_S_1_6_1_01</vt:lpstr>
      <vt:lpstr>P_S_1_6_1_02</vt:lpstr>
      <vt:lpstr>P_S_1_6_1_03</vt:lpstr>
      <vt:lpstr>P_S_1_6_1_04</vt:lpstr>
      <vt:lpstr>P_S_1_6_1_05</vt:lpstr>
      <vt:lpstr>P_S_1_6_1_06</vt:lpstr>
      <vt:lpstr>P_S_1_6_1_07</vt:lpstr>
      <vt:lpstr>P_S_1_6_1_08</vt:lpstr>
      <vt:lpstr>P_S_1_6_1_09</vt:lpstr>
      <vt:lpstr>P_S_1_6_1_10</vt:lpstr>
      <vt:lpstr>P_S_1_6_1_11</vt:lpstr>
      <vt:lpstr>P_S_1_6_1_12</vt:lpstr>
      <vt:lpstr>P_S_1_6_1_13</vt:lpstr>
      <vt:lpstr>P_S_1_6_1_14</vt:lpstr>
      <vt:lpstr>P_S_1_6_1_15</vt:lpstr>
      <vt:lpstr>P_S_1_6_1_16</vt:lpstr>
      <vt:lpstr>P_S_1_6_1_17</vt:lpstr>
      <vt:lpstr>P_S_1_6_1_18</vt:lpstr>
      <vt:lpstr>P_S_1_6_1_19</vt:lpstr>
      <vt:lpstr>P_S_1_6_2_01</vt:lpstr>
      <vt:lpstr>P_S_1_6_2_02</vt:lpstr>
      <vt:lpstr>P_S_1_6_2_03</vt:lpstr>
      <vt:lpstr>P_S_1_6_2_04</vt:lpstr>
      <vt:lpstr>P_S_1_6_2_05</vt:lpstr>
      <vt:lpstr>P_S_1_6_2_06</vt:lpstr>
      <vt:lpstr>P_S_1_6_2_07</vt:lpstr>
      <vt:lpstr>P_S_1_6_3_01</vt:lpstr>
      <vt:lpstr>P_S_1_6_3_02</vt:lpstr>
      <vt:lpstr>P_S_1_6_3_03</vt:lpstr>
      <vt:lpstr>P_S_1_6_3_04</vt:lpstr>
      <vt:lpstr>P_S_1_6_3_05</vt:lpstr>
      <vt:lpstr>P_S_1_6_3_06</vt:lpstr>
      <vt:lpstr>P_S_1_6_3_07</vt:lpstr>
      <vt:lpstr>P_S_1_6_3_08</vt:lpstr>
      <vt:lpstr>P_S_1_6_4_01</vt:lpstr>
      <vt:lpstr>P_S_1_6_4_02</vt:lpstr>
      <vt:lpstr>P_S_1_6_4_03</vt:lpstr>
      <vt:lpstr>P_S_1_6_4_04</vt:lpstr>
      <vt:lpstr>P_S_1_6_4_05</vt:lpstr>
      <vt:lpstr>P_S_1_6_4_06</vt:lpstr>
      <vt:lpstr>P_S_1_6_4_07</vt:lpstr>
      <vt:lpstr>P_S_1_6_4_08</vt:lpstr>
      <vt:lpstr>P_S_1_6_4_09</vt:lpstr>
      <vt:lpstr>P_S_1_6_5_01</vt:lpstr>
      <vt:lpstr>P_S_1_6_5_02</vt:lpstr>
      <vt:lpstr>P_S_1_6_5_03</vt:lpstr>
      <vt:lpstr>P_S_1_6_5_04</vt:lpstr>
      <vt:lpstr>P_S_1_6_6_01</vt:lpstr>
      <vt:lpstr>P_S_1_6_6_02</vt:lpstr>
      <vt:lpstr>P_S_1_6_6_03</vt:lpstr>
      <vt:lpstr>P_S_1_6_6_04</vt:lpstr>
      <vt:lpstr>P_S_1_6_7_01</vt:lpstr>
      <vt:lpstr>P_S_1_6_7_02</vt:lpstr>
      <vt:lpstr>P_S_1_6_7_03</vt:lpstr>
      <vt:lpstr>P_S_1_6_7_04</vt:lpstr>
      <vt:lpstr>P_S_1_6_7_05</vt:lpstr>
      <vt:lpstr>P_S_1_6_8_01</vt:lpstr>
      <vt:lpstr>P_S_1_6_8_02</vt:lpstr>
      <vt:lpstr>P_S_1_6_8_03</vt:lpstr>
      <vt:lpstr>P_S_1_6_8_04</vt:lpstr>
      <vt:lpstr>P_S_1_6_8_05</vt:lpstr>
      <vt:lpstr>P_S_1_6_8_06</vt:lpstr>
      <vt:lpstr>P_S_1_6_8_07</vt:lpstr>
      <vt:lpstr>P_S_1_6_8_08</vt:lpstr>
      <vt:lpstr>P_S_1_6_8_09</vt:lpstr>
      <vt:lpstr>P_S_1_6_8_10</vt:lpstr>
      <vt:lpstr>P_S_1_6_8_11</vt:lpstr>
      <vt:lpstr>P_S_1_6_8_12</vt:lpstr>
      <vt:lpstr>P_S_1_6_8_13</vt:lpstr>
      <vt:lpstr>P_S_1_6_8_14</vt:lpstr>
      <vt:lpstr>P_S_1_6_8_15</vt:lpstr>
      <vt:lpstr>P_S_1_6_8_16</vt:lpstr>
      <vt:lpstr>PartBlindageFonce</vt:lpstr>
      <vt:lpstr>PartBlindageKrings</vt:lpstr>
      <vt:lpstr>PartCreuseMain</vt:lpstr>
      <vt:lpstr>PartDeblaisReutilises</vt:lpstr>
      <vt:lpstr>Partenaire1</vt:lpstr>
      <vt:lpstr>Partenaire2</vt:lpstr>
      <vt:lpstr>Pilote</vt:lpstr>
      <vt:lpstr>Procedure</vt:lpstr>
      <vt:lpstr>ProfChambre</vt:lpstr>
      <vt:lpstr>ProfilSIA190</vt:lpstr>
      <vt:lpstr>Q_S_1_1_1_01</vt:lpstr>
      <vt:lpstr>Q_S_1_1_1_02</vt:lpstr>
      <vt:lpstr>Q_S_1_1_1_03</vt:lpstr>
      <vt:lpstr>Q_S_1_1_2_01</vt:lpstr>
      <vt:lpstr>Q_S_1_1_2_02</vt:lpstr>
      <vt:lpstr>Q_S_1_1_2_03</vt:lpstr>
      <vt:lpstr>Q_S_1_1_2_04</vt:lpstr>
      <vt:lpstr>Q_S_1_1_2_05</vt:lpstr>
      <vt:lpstr>Q_S_1_1_2_06</vt:lpstr>
      <vt:lpstr>Q_S_1_1_2_07</vt:lpstr>
      <vt:lpstr>Q_S_1_1_2_08</vt:lpstr>
      <vt:lpstr>Q_S_1_1_2_09</vt:lpstr>
      <vt:lpstr>Q_S_1_1_2_10</vt:lpstr>
      <vt:lpstr>Q_S_1_1_2_11</vt:lpstr>
      <vt:lpstr>Q_S_1_1_2_12</vt:lpstr>
      <vt:lpstr>Q_S_1_1_2_13</vt:lpstr>
      <vt:lpstr>Q_S_1_1_2_14</vt:lpstr>
      <vt:lpstr>Q_S_1_1_2_15</vt:lpstr>
      <vt:lpstr>Q_S_1_1_2_16</vt:lpstr>
      <vt:lpstr>Q_S_1_1_2_17</vt:lpstr>
      <vt:lpstr>Q_S_1_1_2_18</vt:lpstr>
      <vt:lpstr>Q_S_1_1_2_19</vt:lpstr>
      <vt:lpstr>Q_S_1_1_2_20</vt:lpstr>
      <vt:lpstr>Q_S_1_1_2_21</vt:lpstr>
      <vt:lpstr>Q_S_1_1_2_22</vt:lpstr>
      <vt:lpstr>Q_S_1_1_2_23</vt:lpstr>
      <vt:lpstr>Q_S_1_1_2_24</vt:lpstr>
      <vt:lpstr>Q_S_1_1_2_25</vt:lpstr>
      <vt:lpstr>Q_S_1_1_2_26</vt:lpstr>
      <vt:lpstr>Q_S_1_1_2_27</vt:lpstr>
      <vt:lpstr>Q_S_1_1_2_28</vt:lpstr>
      <vt:lpstr>Q_S_1_1_2_29</vt:lpstr>
      <vt:lpstr>Q_S_1_1_2_30</vt:lpstr>
      <vt:lpstr>Q_S_1_2_1_01</vt:lpstr>
      <vt:lpstr>Q_S_1_2_1_02</vt:lpstr>
      <vt:lpstr>Q_S_1_2_1_03</vt:lpstr>
      <vt:lpstr>Q_S_1_2_1_04</vt:lpstr>
      <vt:lpstr>Q_S_1_2_1_05</vt:lpstr>
      <vt:lpstr>Q_S_1_2_1_06</vt:lpstr>
      <vt:lpstr>Q_S_1_2_1_07</vt:lpstr>
      <vt:lpstr>Q_S_1_2_1_08</vt:lpstr>
      <vt:lpstr>Q_S_1_2_1_09</vt:lpstr>
      <vt:lpstr>Q_S_1_2_1_10</vt:lpstr>
      <vt:lpstr>Q_S_1_2_1_11</vt:lpstr>
      <vt:lpstr>Q_S_1_2_1_12</vt:lpstr>
      <vt:lpstr>Q_S_1_2_1_13</vt:lpstr>
      <vt:lpstr>Q_S_1_2_2_01</vt:lpstr>
      <vt:lpstr>Q_S_1_2_2_02</vt:lpstr>
      <vt:lpstr>Q_S_1_2_2_03</vt:lpstr>
      <vt:lpstr>Q_S_1_2_2_04</vt:lpstr>
      <vt:lpstr>Q_S_1_2_2_05</vt:lpstr>
      <vt:lpstr>Q_S_1_2_2_06</vt:lpstr>
      <vt:lpstr>Q_S_1_2_2_07</vt:lpstr>
      <vt:lpstr>Q_S_1_2_2_08</vt:lpstr>
      <vt:lpstr>Q_S_1_2_2_09</vt:lpstr>
      <vt:lpstr>Q_S_1_2_2_10</vt:lpstr>
      <vt:lpstr>Q_S_1_2_2_11</vt:lpstr>
      <vt:lpstr>Q_S_1_2_2_12</vt:lpstr>
      <vt:lpstr>Q_S_1_2_2_13</vt:lpstr>
      <vt:lpstr>Q_S_1_2_2_14</vt:lpstr>
      <vt:lpstr>Q_S_1_2_2_15</vt:lpstr>
      <vt:lpstr>Q_S_1_2_2_16</vt:lpstr>
      <vt:lpstr>Q_S_1_2_2_17</vt:lpstr>
      <vt:lpstr>Q_S_1_2_2_18</vt:lpstr>
      <vt:lpstr>Q_S_1_2_2_19</vt:lpstr>
      <vt:lpstr>Q_S_1_2_2_20</vt:lpstr>
      <vt:lpstr>Q_S_1_2_2_21</vt:lpstr>
      <vt:lpstr>Q_S_1_2_2_22</vt:lpstr>
      <vt:lpstr>Q_S_1_2_2_23</vt:lpstr>
      <vt:lpstr>Q_S_1_2_3_01</vt:lpstr>
      <vt:lpstr>Q_S_1_2_3_02</vt:lpstr>
      <vt:lpstr>Q_S_1_2_3_03</vt:lpstr>
      <vt:lpstr>Q_S_1_2_3_04</vt:lpstr>
      <vt:lpstr>Q_S_1_2_3_05</vt:lpstr>
      <vt:lpstr>Q_S_1_2_3_06</vt:lpstr>
      <vt:lpstr>Q_S_1_2_3_07</vt:lpstr>
      <vt:lpstr>Q_S_1_2_3_08</vt:lpstr>
      <vt:lpstr>Q_S_1_2_3_09</vt:lpstr>
      <vt:lpstr>Q_S_1_2_3_10</vt:lpstr>
      <vt:lpstr>Q_S_1_2_3_11</vt:lpstr>
      <vt:lpstr>Q_S_1_2_3_12</vt:lpstr>
      <vt:lpstr>Q_S_1_2_3_13</vt:lpstr>
      <vt:lpstr>Q_S_1_2_3_14</vt:lpstr>
      <vt:lpstr>Q_S_1_2_3_15</vt:lpstr>
      <vt:lpstr>Q_S_1_2_3_16</vt:lpstr>
      <vt:lpstr>Q_S_1_2_3_17</vt:lpstr>
      <vt:lpstr>Q_S_1_2_3_18</vt:lpstr>
      <vt:lpstr>Q_S_1_2_3_19</vt:lpstr>
      <vt:lpstr>Q_S_1_2_3_20</vt:lpstr>
      <vt:lpstr>Q_S_1_2_3_21</vt:lpstr>
      <vt:lpstr>Q_S_1_2_3_22</vt:lpstr>
      <vt:lpstr>Q_S_1_2_3_23</vt:lpstr>
      <vt:lpstr>Q_S_1_2_3_24</vt:lpstr>
      <vt:lpstr>Q_S_1_2_3_25</vt:lpstr>
      <vt:lpstr>Q_S_1_2_3_26</vt:lpstr>
      <vt:lpstr>Q_S_1_2_3_27</vt:lpstr>
      <vt:lpstr>Q_S_1_2_3_28</vt:lpstr>
      <vt:lpstr>Q_S_1_2_3_29</vt:lpstr>
      <vt:lpstr>Q_S_1_2_3_30</vt:lpstr>
      <vt:lpstr>Q_S_1_2_3_31</vt:lpstr>
      <vt:lpstr>Q_S_1_2_3_32</vt:lpstr>
      <vt:lpstr>Q_S_1_2_3_33</vt:lpstr>
      <vt:lpstr>Q_S_1_2_3_34</vt:lpstr>
      <vt:lpstr>Q_S_1_2_3_35</vt:lpstr>
      <vt:lpstr>Q_S_1_2_3_36</vt:lpstr>
      <vt:lpstr>Q_S_1_2_4_21</vt:lpstr>
      <vt:lpstr>Q_S_1_2_4_22</vt:lpstr>
      <vt:lpstr>Q_S_1_2_4_23</vt:lpstr>
      <vt:lpstr>Q_S_1_2_5_41</vt:lpstr>
      <vt:lpstr>Q_S_1_2_5_42</vt:lpstr>
      <vt:lpstr>Q_S_1_2_5_43</vt:lpstr>
      <vt:lpstr>Q_S_1_2_5_44</vt:lpstr>
      <vt:lpstr>Q_S_1_2_5_45</vt:lpstr>
      <vt:lpstr>Q_S_1_2_5_46</vt:lpstr>
      <vt:lpstr>Q_S_1_2_5_47</vt:lpstr>
      <vt:lpstr>Q_S_1_2_5_48</vt:lpstr>
      <vt:lpstr>Q_S_1_2_5_49</vt:lpstr>
      <vt:lpstr>Q_S_1_2_5_50</vt:lpstr>
      <vt:lpstr>Q_S_1_2_5_51</vt:lpstr>
      <vt:lpstr>Q_S_1_2_5_52</vt:lpstr>
      <vt:lpstr>Q_S_1_2_5_53</vt:lpstr>
      <vt:lpstr>Q_S_1_2_5_54</vt:lpstr>
      <vt:lpstr>Q_S_1_2_5_55</vt:lpstr>
      <vt:lpstr>Q_S_1_2_5_56</vt:lpstr>
      <vt:lpstr>Q_S_1_2_5_57</vt:lpstr>
      <vt:lpstr>Q_S_1_2_5_58</vt:lpstr>
      <vt:lpstr>Q_S_1_2_5_59</vt:lpstr>
      <vt:lpstr>Q_S_1_2_5_60</vt:lpstr>
      <vt:lpstr>Q_S_1_2_5_61</vt:lpstr>
      <vt:lpstr>Q_S_1_2_5_62</vt:lpstr>
      <vt:lpstr>Q_S_1_2_5_63</vt:lpstr>
      <vt:lpstr>Q_S_1_2_6_01</vt:lpstr>
      <vt:lpstr>Q_S_1_2_6_02</vt:lpstr>
      <vt:lpstr>Q_S_1_2_6_03</vt:lpstr>
      <vt:lpstr>Q_S_1_2_6_04</vt:lpstr>
      <vt:lpstr>Q_S_1_2_6_05</vt:lpstr>
      <vt:lpstr>Q_S_1_2_6_06</vt:lpstr>
      <vt:lpstr>Q_S_1_2_7_01</vt:lpstr>
      <vt:lpstr>Q_S_1_2_7_02</vt:lpstr>
      <vt:lpstr>Q_S_1_2_7_03</vt:lpstr>
      <vt:lpstr>Q_S_1_2_7_04</vt:lpstr>
      <vt:lpstr>Q_S_1_2_8_01</vt:lpstr>
      <vt:lpstr>Q_S_1_2_8_02</vt:lpstr>
      <vt:lpstr>Q_S_1_2_8_03</vt:lpstr>
      <vt:lpstr>Q_S_1_2_8_04</vt:lpstr>
      <vt:lpstr>Q_S_1_2_8_05</vt:lpstr>
      <vt:lpstr>Q_S_1_2_8_06</vt:lpstr>
      <vt:lpstr>Q_S_1_2_8_07</vt:lpstr>
      <vt:lpstr>Q_S_1_2_8_08</vt:lpstr>
      <vt:lpstr>Q_S_1_2_8_09</vt:lpstr>
      <vt:lpstr>Q_S_1_2_8_10</vt:lpstr>
      <vt:lpstr>Q_S_1_2_8_11</vt:lpstr>
      <vt:lpstr>Q_S_1_2_8_12</vt:lpstr>
      <vt:lpstr>Q_S_1_2_8_13</vt:lpstr>
      <vt:lpstr>Q_S_1_2_8_14</vt:lpstr>
      <vt:lpstr>Q_S_1_2_8_15</vt:lpstr>
      <vt:lpstr>Q_S_1_2_8_16</vt:lpstr>
      <vt:lpstr>Q_S_1_2_8_17</vt:lpstr>
      <vt:lpstr>Q_S_1_2_8_18</vt:lpstr>
      <vt:lpstr>Q_S_1_2_8_19</vt:lpstr>
      <vt:lpstr>Q_S_1_2_8_20</vt:lpstr>
      <vt:lpstr>Q_S_1_2_8_21</vt:lpstr>
      <vt:lpstr>Q_S_1_2_8_22</vt:lpstr>
      <vt:lpstr>Q_S_1_2_8_23</vt:lpstr>
      <vt:lpstr>Q_S_1_2_8_24</vt:lpstr>
      <vt:lpstr>Q_S_1_2_9_01</vt:lpstr>
      <vt:lpstr>Q_S_1_2_9_02</vt:lpstr>
      <vt:lpstr>Q_S_1_2_9_03</vt:lpstr>
      <vt:lpstr>Q_S_1_2_9_04</vt:lpstr>
      <vt:lpstr>Q_S_1_2_9_05</vt:lpstr>
      <vt:lpstr>Q_S_1_2_9_06</vt:lpstr>
      <vt:lpstr>Q_S_1_3_1_01</vt:lpstr>
      <vt:lpstr>Q_S_1_3_1_02</vt:lpstr>
      <vt:lpstr>Q_S_1_3_2_01</vt:lpstr>
      <vt:lpstr>Q_S_1_3_2_02</vt:lpstr>
      <vt:lpstr>Q_S_1_3_2_03</vt:lpstr>
      <vt:lpstr>Q_S_1_3_2_04</vt:lpstr>
      <vt:lpstr>Q_S_1_3_2_05</vt:lpstr>
      <vt:lpstr>Q_S_1_3_2_06</vt:lpstr>
      <vt:lpstr>Q_S_1_3_2_07</vt:lpstr>
      <vt:lpstr>Q_S_1_3_2_08</vt:lpstr>
      <vt:lpstr>Q_S_1_3_2_09</vt:lpstr>
      <vt:lpstr>Q_S_1_3_2_10</vt:lpstr>
      <vt:lpstr>Q_S_1_3_2_11</vt:lpstr>
      <vt:lpstr>Q_S_1_3_2_12</vt:lpstr>
      <vt:lpstr>Q_S_1_3_2_13</vt:lpstr>
      <vt:lpstr>Q_S_1_3_2_14</vt:lpstr>
      <vt:lpstr>Q_S_1_3_2_15</vt:lpstr>
      <vt:lpstr>Q_S_1_3_2_16</vt:lpstr>
      <vt:lpstr>Q_S_1_3_2_17</vt:lpstr>
      <vt:lpstr>Q_S_1_3_2_18</vt:lpstr>
      <vt:lpstr>Q_S_1_3_2_19</vt:lpstr>
      <vt:lpstr>Q_S_1_3_2_20</vt:lpstr>
      <vt:lpstr>Q_S_1_4_1_01</vt:lpstr>
      <vt:lpstr>Q_S_1_4_1_02</vt:lpstr>
      <vt:lpstr>Q_S_1_4_1_03</vt:lpstr>
      <vt:lpstr>Q_S_1_4_1_04</vt:lpstr>
      <vt:lpstr>Q_S_1_4_1_05</vt:lpstr>
      <vt:lpstr>Q_S_1_4_1_06</vt:lpstr>
      <vt:lpstr>Q_S_1_4_1_07</vt:lpstr>
      <vt:lpstr>Q_S_1_4_1_08</vt:lpstr>
      <vt:lpstr>Q_S_1_4_2_01</vt:lpstr>
      <vt:lpstr>Q_S_1_4_2_02</vt:lpstr>
      <vt:lpstr>Q_S_1_4_2_03</vt:lpstr>
      <vt:lpstr>Q_S_1_4_2_04</vt:lpstr>
      <vt:lpstr>Q_S_1_4_2_05</vt:lpstr>
      <vt:lpstr>Q_S_1_4_2_06</vt:lpstr>
      <vt:lpstr>Q_S_1_4_2_07</vt:lpstr>
      <vt:lpstr>Q_S_1_4_2_08</vt:lpstr>
      <vt:lpstr>Q_S_1_4_2_09</vt:lpstr>
      <vt:lpstr>Q_S_1_4_3_01</vt:lpstr>
      <vt:lpstr>Q_S_1_4_3_02</vt:lpstr>
      <vt:lpstr>Q_S_1_4_3_03</vt:lpstr>
      <vt:lpstr>Q_S_1_4_3_04</vt:lpstr>
      <vt:lpstr>Q_S_1_4_3_05</vt:lpstr>
      <vt:lpstr>Q_S_1_4_4_01</vt:lpstr>
      <vt:lpstr>Q_S_1_4_4_02</vt:lpstr>
      <vt:lpstr>Q_S_1_4_4_03</vt:lpstr>
      <vt:lpstr>Q_S_1_4_4_04</vt:lpstr>
      <vt:lpstr>Q_S_1_4_4_05</vt:lpstr>
      <vt:lpstr>Q_S_1_4_4_06</vt:lpstr>
      <vt:lpstr>Q_S_1_4_4_07</vt:lpstr>
      <vt:lpstr>Q_S_1_4_4_08</vt:lpstr>
      <vt:lpstr>Q_S_1_4_4_09</vt:lpstr>
      <vt:lpstr>Q_S_1_4_4_10</vt:lpstr>
      <vt:lpstr>Q_S_1_4_4_11</vt:lpstr>
      <vt:lpstr>Q_S_1_4_4_12</vt:lpstr>
      <vt:lpstr>Q_S_1_4_4_13</vt:lpstr>
      <vt:lpstr>Q_S_1_4_4_14</vt:lpstr>
      <vt:lpstr>Q_S_1_4_4_15</vt:lpstr>
      <vt:lpstr>Q_S_1_4_4_16</vt:lpstr>
      <vt:lpstr>Q_S_1_4_4_17</vt:lpstr>
      <vt:lpstr>Q_S_1_4_4_18</vt:lpstr>
      <vt:lpstr>Q_S_1_4_4_19</vt:lpstr>
      <vt:lpstr>Q_S_1_4_4_20</vt:lpstr>
      <vt:lpstr>Q_S_1_4_4_21</vt:lpstr>
      <vt:lpstr>Q_S_1_4_4_22</vt:lpstr>
      <vt:lpstr>Q_S_1_4_4_23</vt:lpstr>
      <vt:lpstr>Q_S_1_4_4_24</vt:lpstr>
      <vt:lpstr>Q_S_1_4_4_25</vt:lpstr>
      <vt:lpstr>Q_S_1_4_5_01</vt:lpstr>
      <vt:lpstr>Q_S_1_4_5_02</vt:lpstr>
      <vt:lpstr>Q_S_1_4_5_03</vt:lpstr>
      <vt:lpstr>Q_S_1_4_5_04</vt:lpstr>
      <vt:lpstr>Q_S_1_4_5_05</vt:lpstr>
      <vt:lpstr>Q_S_1_4_6_01</vt:lpstr>
      <vt:lpstr>Q_S_1_4_6_02</vt:lpstr>
      <vt:lpstr>Q_S_1_4_6_03</vt:lpstr>
      <vt:lpstr>Q_S_1_5_1_01</vt:lpstr>
      <vt:lpstr>Q_S_1_5_1_02</vt:lpstr>
      <vt:lpstr>Q_S_1_5_1_03</vt:lpstr>
      <vt:lpstr>Q_S_1_5_1_04</vt:lpstr>
      <vt:lpstr>Q_S_1_5_1_05</vt:lpstr>
      <vt:lpstr>Q_S_1_5_1_06</vt:lpstr>
      <vt:lpstr>Q_S_1_5_2_01</vt:lpstr>
      <vt:lpstr>Q_S_1_5_2_02</vt:lpstr>
      <vt:lpstr>Q_S_1_5_2_03</vt:lpstr>
      <vt:lpstr>Q_S_1_5_2_04</vt:lpstr>
      <vt:lpstr>Q_S_1_5_2_05</vt:lpstr>
      <vt:lpstr>Q_S_1_5_2_06</vt:lpstr>
      <vt:lpstr>Q_S_1_5_2_07</vt:lpstr>
      <vt:lpstr>Q_S_1_5_2_08</vt:lpstr>
      <vt:lpstr>Q_S_1_5_3_21</vt:lpstr>
      <vt:lpstr>Q_S_1_5_3_22</vt:lpstr>
      <vt:lpstr>Q_S_1_5_3_23</vt:lpstr>
      <vt:lpstr>Q_S_1_6_1_01</vt:lpstr>
      <vt:lpstr>Q_S_1_6_1_02</vt:lpstr>
      <vt:lpstr>Q_S_1_6_1_03</vt:lpstr>
      <vt:lpstr>Q_S_1_6_1_04</vt:lpstr>
      <vt:lpstr>Q_S_1_6_1_05</vt:lpstr>
      <vt:lpstr>Q_S_1_6_1_06</vt:lpstr>
      <vt:lpstr>Q_S_1_6_1_07</vt:lpstr>
      <vt:lpstr>Q_S_1_6_1_08</vt:lpstr>
      <vt:lpstr>Q_S_1_6_1_09</vt:lpstr>
      <vt:lpstr>Q_S_1_6_1_10</vt:lpstr>
      <vt:lpstr>Q_S_1_6_1_11</vt:lpstr>
      <vt:lpstr>Q_S_1_6_1_12</vt:lpstr>
      <vt:lpstr>Q_S_1_6_1_13</vt:lpstr>
      <vt:lpstr>Q_S_1_6_1_14</vt:lpstr>
      <vt:lpstr>Q_S_1_6_1_15</vt:lpstr>
      <vt:lpstr>Q_S_1_6_1_16</vt:lpstr>
      <vt:lpstr>Q_S_1_6_1_17</vt:lpstr>
      <vt:lpstr>Q_S_1_6_1_18</vt:lpstr>
      <vt:lpstr>Q_S_1_6_1_19</vt:lpstr>
      <vt:lpstr>Q_S_1_6_2_01</vt:lpstr>
      <vt:lpstr>Q_S_1_6_2_02</vt:lpstr>
      <vt:lpstr>Q_S_1_6_2_03</vt:lpstr>
      <vt:lpstr>Q_S_1_6_2_04</vt:lpstr>
      <vt:lpstr>Q_S_1_6_2_05</vt:lpstr>
      <vt:lpstr>Q_S_1_6_2_06</vt:lpstr>
      <vt:lpstr>Q_S_1_6_2_07</vt:lpstr>
      <vt:lpstr>Q_S_1_6_3_01</vt:lpstr>
      <vt:lpstr>Q_S_1_6_3_02</vt:lpstr>
      <vt:lpstr>Q_S_1_6_3_03</vt:lpstr>
      <vt:lpstr>Q_S_1_6_3_04</vt:lpstr>
      <vt:lpstr>Q_S_1_6_3_05</vt:lpstr>
      <vt:lpstr>Q_S_1_6_3_06</vt:lpstr>
      <vt:lpstr>Q_S_1_6_3_07</vt:lpstr>
      <vt:lpstr>Q_S_1_6_3_08</vt:lpstr>
      <vt:lpstr>Q_S_1_6_4_01</vt:lpstr>
      <vt:lpstr>Q_S_1_6_4_02</vt:lpstr>
      <vt:lpstr>Q_S_1_6_4_03</vt:lpstr>
      <vt:lpstr>Q_S_1_6_4_04</vt:lpstr>
      <vt:lpstr>Q_S_1_6_4_05</vt:lpstr>
      <vt:lpstr>Q_S_1_6_4_06</vt:lpstr>
      <vt:lpstr>Q_S_1_6_4_07</vt:lpstr>
      <vt:lpstr>Q_S_1_6_4_08</vt:lpstr>
      <vt:lpstr>Q_S_1_6_4_09</vt:lpstr>
      <vt:lpstr>Q_S_1_6_5_01</vt:lpstr>
      <vt:lpstr>Q_S_1_6_5_02</vt:lpstr>
      <vt:lpstr>Q_S_1_6_5_03</vt:lpstr>
      <vt:lpstr>Q_S_1_6_5_04</vt:lpstr>
      <vt:lpstr>Q_S_1_6_6_01</vt:lpstr>
      <vt:lpstr>Q_S_1_6_6_02</vt:lpstr>
      <vt:lpstr>Q_S_1_6_6_03</vt:lpstr>
      <vt:lpstr>Q_S_1_6_6_04</vt:lpstr>
      <vt:lpstr>Q_S_1_6_7_01</vt:lpstr>
      <vt:lpstr>Q_S_1_6_7_02</vt:lpstr>
      <vt:lpstr>Q_S_1_6_7_03</vt:lpstr>
      <vt:lpstr>Q_S_1_6_7_04</vt:lpstr>
      <vt:lpstr>Q_S_1_6_7_05</vt:lpstr>
      <vt:lpstr>Q_S_1_6_8_01</vt:lpstr>
      <vt:lpstr>Q_S_1_6_8_02</vt:lpstr>
      <vt:lpstr>Q_S_1_6_8_03</vt:lpstr>
      <vt:lpstr>Q_S_1_6_8_04</vt:lpstr>
      <vt:lpstr>Q_S_1_6_8_05</vt:lpstr>
      <vt:lpstr>Q_S_1_6_8_06</vt:lpstr>
      <vt:lpstr>Q_S_1_6_8_07</vt:lpstr>
      <vt:lpstr>Q_S_1_6_8_08</vt:lpstr>
      <vt:lpstr>Q_S_1_6_8_09</vt:lpstr>
      <vt:lpstr>Q_S_1_6_8_10</vt:lpstr>
      <vt:lpstr>Q_S_1_6_8_11</vt:lpstr>
      <vt:lpstr>Q_S_1_6_8_12</vt:lpstr>
      <vt:lpstr>Q_S_1_6_8_13</vt:lpstr>
      <vt:lpstr>Q_S_1_6_8_14</vt:lpstr>
      <vt:lpstr>Q_S_1_6_8_15</vt:lpstr>
      <vt:lpstr>Q_S_1_6_8_16</vt:lpstr>
      <vt:lpstr>R_S_0_01</vt:lpstr>
      <vt:lpstr>R_S_0_02</vt:lpstr>
      <vt:lpstr>R_S_1_01</vt:lpstr>
      <vt:lpstr>R_S_1_02</vt:lpstr>
      <vt:lpstr>R_S_1_03</vt:lpstr>
      <vt:lpstr>R_S_1_04</vt:lpstr>
      <vt:lpstr>R_S_1_05</vt:lpstr>
      <vt:lpstr>R_S_1_06</vt:lpstr>
      <vt:lpstr>R_S_1_07</vt:lpstr>
      <vt:lpstr>R_S_1_08</vt:lpstr>
      <vt:lpstr>R_S_1_09</vt:lpstr>
      <vt:lpstr>R_S_2_01</vt:lpstr>
      <vt:lpstr>R_S_2_02</vt:lpstr>
      <vt:lpstr>R_S_2_03</vt:lpstr>
      <vt:lpstr>R_S_2_04</vt:lpstr>
      <vt:lpstr>R_S_2_05</vt:lpstr>
      <vt:lpstr>R_S_2_06</vt:lpstr>
      <vt:lpstr>R_S_2_07</vt:lpstr>
      <vt:lpstr>R_S_2_08</vt:lpstr>
      <vt:lpstr>R_S_2_09</vt:lpstr>
      <vt:lpstr>R_S_2_10</vt:lpstr>
      <vt:lpstr>R_S_2_11</vt:lpstr>
      <vt:lpstr>R_S_2_12</vt:lpstr>
      <vt:lpstr>R_S_2_13</vt:lpstr>
      <vt:lpstr>R_S_2_14</vt:lpstr>
      <vt:lpstr>R_S_2_15</vt:lpstr>
      <vt:lpstr>R_S_2_16</vt:lpstr>
      <vt:lpstr>R_S_2_17</vt:lpstr>
      <vt:lpstr>R_S_2_18</vt:lpstr>
      <vt:lpstr>R_S_2_19</vt:lpstr>
      <vt:lpstr>R_S_2_20</vt:lpstr>
      <vt:lpstr>R_S_2_21</vt:lpstr>
      <vt:lpstr>R_S_2_22</vt:lpstr>
      <vt:lpstr>R_S_2_23</vt:lpstr>
      <vt:lpstr>R_S_2_24</vt:lpstr>
      <vt:lpstr>R_S_2_25</vt:lpstr>
      <vt:lpstr>R_S_2_26</vt:lpstr>
      <vt:lpstr>R_S_2_27</vt:lpstr>
      <vt:lpstr>R_S_2_28</vt:lpstr>
      <vt:lpstr>R_S_2_29</vt:lpstr>
      <vt:lpstr>R_S_2_30</vt:lpstr>
      <vt:lpstr>R_S_2_31</vt:lpstr>
      <vt:lpstr>R_S_2_32</vt:lpstr>
      <vt:lpstr>R_S_2_33</vt:lpstr>
      <vt:lpstr>R_S_2_34</vt:lpstr>
      <vt:lpstr>R_S_2_35</vt:lpstr>
      <vt:lpstr>R_S_2_36</vt:lpstr>
      <vt:lpstr>R_S_2_37</vt:lpstr>
      <vt:lpstr>R_S_3_01</vt:lpstr>
      <vt:lpstr>R_S_3_02</vt:lpstr>
      <vt:lpstr>R_S_3_03</vt:lpstr>
      <vt:lpstr>R_S_3_04</vt:lpstr>
      <vt:lpstr>R_S_3_05</vt:lpstr>
      <vt:lpstr>R_S_3_06</vt:lpstr>
      <vt:lpstr>R_S_3_07</vt:lpstr>
      <vt:lpstr>R_S_3_08</vt:lpstr>
      <vt:lpstr>R_S_3_09</vt:lpstr>
      <vt:lpstr>R_S_3_10</vt:lpstr>
      <vt:lpstr>R_S_3_11</vt:lpstr>
      <vt:lpstr>R_S_3_12</vt:lpstr>
      <vt:lpstr>R_S_3_13</vt:lpstr>
      <vt:lpstr>R_S_3_14</vt:lpstr>
      <vt:lpstr>R_S_3_15</vt:lpstr>
      <vt:lpstr>R_S_3_16</vt:lpstr>
      <vt:lpstr>R_S_3_17</vt:lpstr>
      <vt:lpstr>R_S_3_18</vt:lpstr>
      <vt:lpstr>R_S_3_19</vt:lpstr>
      <vt:lpstr>R_S_3_20</vt:lpstr>
      <vt:lpstr>R_S_3_21</vt:lpstr>
      <vt:lpstr>R_S_3_22</vt:lpstr>
      <vt:lpstr>R_S_4_01</vt:lpstr>
      <vt:lpstr>R_S_4_02</vt:lpstr>
      <vt:lpstr>R_S_4_03</vt:lpstr>
      <vt:lpstr>Rabais_Soumission</vt:lpstr>
      <vt:lpstr>Rem_1</vt:lpstr>
      <vt:lpstr>Rem_2</vt:lpstr>
      <vt:lpstr>ReseauType</vt:lpstr>
      <vt:lpstr>RevetementSurface</vt:lpstr>
      <vt:lpstr>S_DN_01</vt:lpstr>
      <vt:lpstr>S_DN_02</vt:lpstr>
      <vt:lpstr>S_DN_03</vt:lpstr>
      <vt:lpstr>S_DN_04</vt:lpstr>
      <vt:lpstr>S_DN_05</vt:lpstr>
      <vt:lpstr>S_DN_06</vt:lpstr>
      <vt:lpstr>S_DN_07</vt:lpstr>
      <vt:lpstr>S_DN_08</vt:lpstr>
      <vt:lpstr>S_DN_09</vt:lpstr>
      <vt:lpstr>S_DN_10</vt:lpstr>
      <vt:lpstr>S_DN_11</vt:lpstr>
      <vt:lpstr>S_DN_12</vt:lpstr>
      <vt:lpstr>S_DN_13</vt:lpstr>
      <vt:lpstr>S_DN_14</vt:lpstr>
      <vt:lpstr>S_DN_15</vt:lpstr>
      <vt:lpstr>S_DN_16</vt:lpstr>
      <vt:lpstr>S_DN_17</vt:lpstr>
      <vt:lpstr>S_DN_18</vt:lpstr>
      <vt:lpstr>S_DN_19</vt:lpstr>
      <vt:lpstr>S_DN_20</vt:lpstr>
      <vt:lpstr>S_M_01</vt:lpstr>
      <vt:lpstr>S_M_02</vt:lpstr>
      <vt:lpstr>S_M_03</vt:lpstr>
      <vt:lpstr>S_M_04</vt:lpstr>
      <vt:lpstr>S_M_05</vt:lpstr>
      <vt:lpstr>S_M_06</vt:lpstr>
      <vt:lpstr>S_M_07</vt:lpstr>
      <vt:lpstr>S_M_08</vt:lpstr>
      <vt:lpstr>S_M_09</vt:lpstr>
      <vt:lpstr>S_M_10</vt:lpstr>
      <vt:lpstr>S_M_11</vt:lpstr>
      <vt:lpstr>S_M_12</vt:lpstr>
      <vt:lpstr>S_M_13</vt:lpstr>
      <vt:lpstr>S_M_14</vt:lpstr>
      <vt:lpstr>S_M_15</vt:lpstr>
      <vt:lpstr>S_M_16</vt:lpstr>
      <vt:lpstr>S_M_17</vt:lpstr>
      <vt:lpstr>S_M_18</vt:lpstr>
      <vt:lpstr>S_M_19</vt:lpstr>
      <vt:lpstr>S_M_20</vt:lpstr>
      <vt:lpstr>S_Q_01</vt:lpstr>
      <vt:lpstr>S_Q_02</vt:lpstr>
      <vt:lpstr>S_Q_03</vt:lpstr>
      <vt:lpstr>S_Q_04</vt:lpstr>
      <vt:lpstr>S_Q_05</vt:lpstr>
      <vt:lpstr>S_Q_06</vt:lpstr>
      <vt:lpstr>S_Q_07</vt:lpstr>
      <vt:lpstr>S_Q_08</vt:lpstr>
      <vt:lpstr>S_Q_09</vt:lpstr>
      <vt:lpstr>S_Q_10</vt:lpstr>
      <vt:lpstr>S_Q_11</vt:lpstr>
      <vt:lpstr>S_Q_12</vt:lpstr>
      <vt:lpstr>S_Q_13</vt:lpstr>
      <vt:lpstr>S_Q_14</vt:lpstr>
      <vt:lpstr>S_Q_15</vt:lpstr>
      <vt:lpstr>S_Q_16</vt:lpstr>
      <vt:lpstr>S_Q_17</vt:lpstr>
      <vt:lpstr>S_Q_18</vt:lpstr>
      <vt:lpstr>S_Q_19</vt:lpstr>
      <vt:lpstr>S_Q_20</vt:lpstr>
      <vt:lpstr>S_Tbl_Canalisations</vt:lpstr>
      <vt:lpstr>S_Tbl_Chambres</vt:lpstr>
      <vt:lpstr>S_Tbl_TravauxSpeciaux</vt:lpstr>
      <vt:lpstr>ServiceType</vt:lpstr>
      <vt:lpstr>SsTt_F_0_0</vt:lpstr>
      <vt:lpstr>SsTt_F_1_0</vt:lpstr>
      <vt:lpstr>SsTt_F_2_0</vt:lpstr>
      <vt:lpstr>SsTt_F_3_0</vt:lpstr>
      <vt:lpstr>SsTt_S_1_1</vt:lpstr>
      <vt:lpstr>SsTt_S_1_2</vt:lpstr>
      <vt:lpstr>SsTt_S_1_3</vt:lpstr>
      <vt:lpstr>SsTt_S_1_4</vt:lpstr>
      <vt:lpstr>SsTt_S_1_5</vt:lpstr>
      <vt:lpstr>SsTt_S_1_6</vt:lpstr>
      <vt:lpstr>SsTt_T_1_0</vt:lpstr>
      <vt:lpstr>SsTt_T_2_0</vt:lpstr>
      <vt:lpstr>SsTt_T_3_0</vt:lpstr>
      <vt:lpstr>SsTt_T_4_1</vt:lpstr>
      <vt:lpstr>SsTt_T_4_2</vt:lpstr>
      <vt:lpstr>SsTt_T_4_3</vt:lpstr>
      <vt:lpstr>StatResCont</vt:lpstr>
      <vt:lpstr>T_S_1_01</vt:lpstr>
      <vt:lpstr>T_S_2_01</vt:lpstr>
      <vt:lpstr>T_S_2_02</vt:lpstr>
      <vt:lpstr>T_S_2_03</vt:lpstr>
      <vt:lpstr>T_S_2_04</vt:lpstr>
      <vt:lpstr>T_S_2_05</vt:lpstr>
      <vt:lpstr>T_S_2_06</vt:lpstr>
      <vt:lpstr>T_S_2_07</vt:lpstr>
      <vt:lpstr>T_S_2_08</vt:lpstr>
      <vt:lpstr>T_S_2_09</vt:lpstr>
      <vt:lpstr>T_S_2_10</vt:lpstr>
      <vt:lpstr>T_S_2_11</vt:lpstr>
      <vt:lpstr>T_S_2_12</vt:lpstr>
      <vt:lpstr>T_S_2_13</vt:lpstr>
      <vt:lpstr>T_S_2_14</vt:lpstr>
      <vt:lpstr>T_S_2_15</vt:lpstr>
      <vt:lpstr>T_S_2_16</vt:lpstr>
      <vt:lpstr>T_S_2_17</vt:lpstr>
      <vt:lpstr>T_S_2_18</vt:lpstr>
      <vt:lpstr>T_S_2_19</vt:lpstr>
      <vt:lpstr>T_S_2_20</vt:lpstr>
      <vt:lpstr>T_S_2_21</vt:lpstr>
      <vt:lpstr>T_S_2_22</vt:lpstr>
      <vt:lpstr>T_S_2_23</vt:lpstr>
      <vt:lpstr>T_S_2_24</vt:lpstr>
      <vt:lpstr>T_S_2_25</vt:lpstr>
      <vt:lpstr>T_S_2_26</vt:lpstr>
      <vt:lpstr>T_S_2_27</vt:lpstr>
      <vt:lpstr>T_S_2_28</vt:lpstr>
      <vt:lpstr>T_S_2_29</vt:lpstr>
      <vt:lpstr>T_S_2_30</vt:lpstr>
      <vt:lpstr>T_S_2_31</vt:lpstr>
      <vt:lpstr>T_S_2_32</vt:lpstr>
      <vt:lpstr>T_S_2_33</vt:lpstr>
      <vt:lpstr>T_S_2_34</vt:lpstr>
      <vt:lpstr>T_S_2_35</vt:lpstr>
      <vt:lpstr>T_S_2_36</vt:lpstr>
      <vt:lpstr>T_S_2_37</vt:lpstr>
      <vt:lpstr>T_S_3_01</vt:lpstr>
      <vt:lpstr>T_S_3_02</vt:lpstr>
      <vt:lpstr>T_S_3_03</vt:lpstr>
      <vt:lpstr>T_S_3_04</vt:lpstr>
      <vt:lpstr>T_S_3_05</vt:lpstr>
      <vt:lpstr>T_S_3_06</vt:lpstr>
      <vt:lpstr>T_S_3_07</vt:lpstr>
      <vt:lpstr>T_S_3_08</vt:lpstr>
      <vt:lpstr>T_S_3_09</vt:lpstr>
      <vt:lpstr>T_S_3_10</vt:lpstr>
      <vt:lpstr>T_S_3_11</vt:lpstr>
      <vt:lpstr>T_S_3_12</vt:lpstr>
      <vt:lpstr>T_S_3_13</vt:lpstr>
      <vt:lpstr>T_S_3_14</vt:lpstr>
      <vt:lpstr>T_S_3_15</vt:lpstr>
      <vt:lpstr>T_S_3_16</vt:lpstr>
      <vt:lpstr>T_S_3_17</vt:lpstr>
      <vt:lpstr>T_S_3_18</vt:lpstr>
      <vt:lpstr>T_S_3_19</vt:lpstr>
      <vt:lpstr>T_S_3_20</vt:lpstr>
      <vt:lpstr>T_S_3_21</vt:lpstr>
      <vt:lpstr>T_S_3_22</vt:lpstr>
      <vt:lpstr>Tbl_AdaptationRegards</vt:lpstr>
      <vt:lpstr>Tbl_ChambresServices</vt:lpstr>
      <vt:lpstr>Tbl_ChambresVisite</vt:lpstr>
      <vt:lpstr>Tbl_DemolEquipExistants</vt:lpstr>
      <vt:lpstr>Tbl_Deversoirs</vt:lpstr>
      <vt:lpstr>Tbl_EncombReseauExistants</vt:lpstr>
      <vt:lpstr>Tbl_MiseHorsServicesEquipCanalo</vt:lpstr>
      <vt:lpstr>Tbl_MiseHorsServicesEquipRegards</vt:lpstr>
      <vt:lpstr>Tbl_OuvragesSpecifiques</vt:lpstr>
      <vt:lpstr>Tbl_RehabilitationChemisage</vt:lpstr>
      <vt:lpstr>Tbl_RehabilitationRobotique</vt:lpstr>
      <vt:lpstr>Tbl_RemplissageCanalisations</vt:lpstr>
      <vt:lpstr>Tbl_RemplissageRegards</vt:lpstr>
      <vt:lpstr>Tbl_ServicesHorsEmprise</vt:lpstr>
      <vt:lpstr>Tbl_SoclesButees</vt:lpstr>
      <vt:lpstr>Tbl_TravauxSpeciaux</vt:lpstr>
      <vt:lpstr>TechTravauxSpeciaux</vt:lpstr>
      <vt:lpstr>TotSynthHT</vt:lpstr>
      <vt:lpstr>TVA_CoutTotal</vt:lpstr>
      <vt:lpstr>Type1Cont</vt:lpstr>
      <vt:lpstr>Type2Cont</vt:lpstr>
      <vt:lpstr>Type3Cont</vt:lpstr>
      <vt:lpstr>TypeDossier</vt:lpstr>
      <vt:lpstr>TypeOHSpeciaux</vt:lpstr>
      <vt:lpstr>TypePalplanches</vt:lpstr>
      <vt:lpstr>TypePlanif</vt:lpstr>
      <vt:lpstr>U_S_1_1_1_02</vt:lpstr>
      <vt:lpstr>U_S_1_1_1_03</vt:lpstr>
      <vt:lpstr>U_S_1_1_2_04</vt:lpstr>
      <vt:lpstr>U_S_1_1_2_05</vt:lpstr>
      <vt:lpstr>U_S_1_1_2_07</vt:lpstr>
      <vt:lpstr>U_S_1_1_2_08</vt:lpstr>
      <vt:lpstr>U_S_1_1_2_14</vt:lpstr>
      <vt:lpstr>U_S_1_1_2_15</vt:lpstr>
      <vt:lpstr>U_S_1_1_2_17</vt:lpstr>
      <vt:lpstr>U_S_1_1_2_21</vt:lpstr>
      <vt:lpstr>U_S_1_1_2_22</vt:lpstr>
      <vt:lpstr>U_S_1_1_2_24</vt:lpstr>
      <vt:lpstr>U_S_1_1_2_25</vt:lpstr>
      <vt:lpstr>U_S_1_1_2_27</vt:lpstr>
      <vt:lpstr>U_S_1_1_2_29</vt:lpstr>
      <vt:lpstr>U_S_1_1_2_30</vt:lpstr>
      <vt:lpstr>U_S_1_2_1_02</vt:lpstr>
      <vt:lpstr>U_S_1_2_1_03</vt:lpstr>
      <vt:lpstr>U_S_1_2_1_05</vt:lpstr>
      <vt:lpstr>U_S_1_2_1_06</vt:lpstr>
      <vt:lpstr>U_S_1_2_1_07</vt:lpstr>
      <vt:lpstr>U_S_1_2_1_09</vt:lpstr>
      <vt:lpstr>U_S_1_2_1_10</vt:lpstr>
      <vt:lpstr>U_S_1_2_1_11</vt:lpstr>
      <vt:lpstr>U_S_1_2_1_12</vt:lpstr>
      <vt:lpstr>U_S_1_2_1_13</vt:lpstr>
      <vt:lpstr>U_S_1_2_2_05</vt:lpstr>
      <vt:lpstr>U_S_1_2_2_06</vt:lpstr>
      <vt:lpstr>U_S_1_2_2_07</vt:lpstr>
      <vt:lpstr>U_S_1_2_2_10</vt:lpstr>
      <vt:lpstr>U_S_1_2_2_14</vt:lpstr>
      <vt:lpstr>U_S_1_2_2_18</vt:lpstr>
      <vt:lpstr>U_S_1_2_2_19</vt:lpstr>
      <vt:lpstr>U_S_1_2_2_20</vt:lpstr>
      <vt:lpstr>U_S_1_2_2_21</vt:lpstr>
      <vt:lpstr>U_S_1_2_2_22</vt:lpstr>
      <vt:lpstr>U_S_1_2_2_23</vt:lpstr>
      <vt:lpstr>U_S_1_2_3_02</vt:lpstr>
      <vt:lpstr>U_S_1_2_3_03</vt:lpstr>
      <vt:lpstr>U_S_1_2_3_04</vt:lpstr>
      <vt:lpstr>U_S_1_2_3_08</vt:lpstr>
      <vt:lpstr>U_S_1_2_3_09</vt:lpstr>
      <vt:lpstr>U_S_1_2_3_10</vt:lpstr>
      <vt:lpstr>U_S_1_2_3_11</vt:lpstr>
      <vt:lpstr>U_S_1_2_3_14</vt:lpstr>
      <vt:lpstr>U_S_1_2_3_15</vt:lpstr>
      <vt:lpstr>U_S_1_2_3_16</vt:lpstr>
      <vt:lpstr>U_S_1_2_3_17</vt:lpstr>
      <vt:lpstr>U_S_1_2_3_19</vt:lpstr>
      <vt:lpstr>U_S_1_2_3_20</vt:lpstr>
      <vt:lpstr>U_S_1_2_3_21</vt:lpstr>
      <vt:lpstr>U_S_1_2_3_22</vt:lpstr>
      <vt:lpstr>U_S_1_2_3_24</vt:lpstr>
      <vt:lpstr>U_S_1_2_3_25</vt:lpstr>
      <vt:lpstr>U_S_1_2_3_26</vt:lpstr>
      <vt:lpstr>U_S_1_2_3_29</vt:lpstr>
      <vt:lpstr>U_S_1_2_3_30</vt:lpstr>
      <vt:lpstr>U_S_1_2_3_31</vt:lpstr>
      <vt:lpstr>U_S_1_2_3_34</vt:lpstr>
      <vt:lpstr>U_S_1_2_3_35</vt:lpstr>
      <vt:lpstr>U_S_1_2_3_36</vt:lpstr>
      <vt:lpstr>U_S_1_2_4_21</vt:lpstr>
      <vt:lpstr>U_S_1_2_4_22</vt:lpstr>
      <vt:lpstr>U_S_1_2_4_23</vt:lpstr>
      <vt:lpstr>U_S_1_2_5_41</vt:lpstr>
      <vt:lpstr>U_S_1_2_5_42</vt:lpstr>
      <vt:lpstr>U_S_1_2_5_43</vt:lpstr>
      <vt:lpstr>U_S_1_2_5_44</vt:lpstr>
      <vt:lpstr>U_S_1_2_5_45</vt:lpstr>
      <vt:lpstr>U_S_1_2_5_46</vt:lpstr>
      <vt:lpstr>U_S_1_2_5_49</vt:lpstr>
      <vt:lpstr>U_S_1_2_5_51</vt:lpstr>
      <vt:lpstr>U_S_1_2_5_52</vt:lpstr>
      <vt:lpstr>U_S_1_2_5_55</vt:lpstr>
      <vt:lpstr>U_S_1_2_5_56</vt:lpstr>
      <vt:lpstr>U_S_1_2_5_57</vt:lpstr>
      <vt:lpstr>U_S_1_2_5_61</vt:lpstr>
      <vt:lpstr>U_S_1_2_5_62</vt:lpstr>
      <vt:lpstr>U_S_1_2_5_63</vt:lpstr>
      <vt:lpstr>U_S_1_2_6_04</vt:lpstr>
      <vt:lpstr>U_S_1_2_6_05</vt:lpstr>
      <vt:lpstr>U_S_1_2_6_06</vt:lpstr>
      <vt:lpstr>U_S_1_2_7_03</vt:lpstr>
      <vt:lpstr>U_S_1_2_7_04</vt:lpstr>
      <vt:lpstr>U_S_1_2_8_03</vt:lpstr>
      <vt:lpstr>U_S_1_2_8_04</vt:lpstr>
      <vt:lpstr>U_S_1_2_8_05</vt:lpstr>
      <vt:lpstr>U_S_1_2_8_09</vt:lpstr>
      <vt:lpstr>U_S_1_2_8_10</vt:lpstr>
      <vt:lpstr>U_S_1_2_8_11</vt:lpstr>
      <vt:lpstr>U_S_1_2_8_12</vt:lpstr>
      <vt:lpstr>U_S_1_2_8_13</vt:lpstr>
      <vt:lpstr>U_S_1_2_8_14</vt:lpstr>
      <vt:lpstr>U_S_1_2_8_15</vt:lpstr>
      <vt:lpstr>U_S_1_2_8_17</vt:lpstr>
      <vt:lpstr>U_S_1_2_8_18</vt:lpstr>
      <vt:lpstr>U_S_1_2_8_19</vt:lpstr>
      <vt:lpstr>U_S_1_2_8_20</vt:lpstr>
      <vt:lpstr>U_S_1_2_8_21</vt:lpstr>
      <vt:lpstr>U_S_1_2_8_22</vt:lpstr>
      <vt:lpstr>U_S_1_2_8_23</vt:lpstr>
      <vt:lpstr>U_S_1_2_8_24</vt:lpstr>
      <vt:lpstr>U_S_1_2_9_02</vt:lpstr>
      <vt:lpstr>U_S_1_2_9_03</vt:lpstr>
      <vt:lpstr>U_S_1_2_9_06</vt:lpstr>
      <vt:lpstr>U_S_1_3_1_02</vt:lpstr>
      <vt:lpstr>U_S_1_3_2_01</vt:lpstr>
      <vt:lpstr>U_S_1_3_2_02</vt:lpstr>
      <vt:lpstr>U_S_1_3_2_03</vt:lpstr>
      <vt:lpstr>U_S_1_3_2_04</vt:lpstr>
      <vt:lpstr>U_S_1_3_2_05</vt:lpstr>
      <vt:lpstr>U_S_1_3_2_06</vt:lpstr>
      <vt:lpstr>U_S_1_3_2_07</vt:lpstr>
      <vt:lpstr>U_S_1_3_2_08</vt:lpstr>
      <vt:lpstr>U_S_1_3_2_09</vt:lpstr>
      <vt:lpstr>U_S_1_3_2_10</vt:lpstr>
      <vt:lpstr>U_S_1_3_2_11</vt:lpstr>
      <vt:lpstr>U_S_1_3_2_12</vt:lpstr>
      <vt:lpstr>U_S_1_3_2_13</vt:lpstr>
      <vt:lpstr>U_S_1_3_2_14</vt:lpstr>
      <vt:lpstr>U_S_1_3_2_15</vt:lpstr>
      <vt:lpstr>U_S_1_3_2_16</vt:lpstr>
      <vt:lpstr>U_S_1_3_2_17</vt:lpstr>
      <vt:lpstr>U_S_1_3_2_18</vt:lpstr>
      <vt:lpstr>U_S_1_3_2_19</vt:lpstr>
      <vt:lpstr>U_S_1_3_2_20</vt:lpstr>
      <vt:lpstr>U_S_1_4_1_02</vt:lpstr>
      <vt:lpstr>U_S_1_4_1_07</vt:lpstr>
      <vt:lpstr>U_S_1_4_1_08</vt:lpstr>
      <vt:lpstr>U_S_1_4_2_04</vt:lpstr>
      <vt:lpstr>U_S_1_4_2_05</vt:lpstr>
      <vt:lpstr>U_S_1_4_2_06</vt:lpstr>
      <vt:lpstr>U_S_1_4_2_07</vt:lpstr>
      <vt:lpstr>U_S_1_4_2_09</vt:lpstr>
      <vt:lpstr>U_S_1_4_3_02</vt:lpstr>
      <vt:lpstr>U_S_1_4_3_03</vt:lpstr>
      <vt:lpstr>U_S_1_4_3_04</vt:lpstr>
      <vt:lpstr>U_S_1_4_3_05</vt:lpstr>
      <vt:lpstr>U_S_1_4_4_14</vt:lpstr>
      <vt:lpstr>U_S_1_4_4_18</vt:lpstr>
      <vt:lpstr>U_S_1_4_4_19</vt:lpstr>
      <vt:lpstr>U_S_1_4_4_20</vt:lpstr>
      <vt:lpstr>U_S_1_4_4_21</vt:lpstr>
      <vt:lpstr>U_S_1_4_4_23</vt:lpstr>
      <vt:lpstr>U_S_1_4_4_24</vt:lpstr>
      <vt:lpstr>U_S_1_4_4_25</vt:lpstr>
      <vt:lpstr>U_S_1_4_5_03</vt:lpstr>
      <vt:lpstr>U_S_1_4_5_04</vt:lpstr>
      <vt:lpstr>U_S_1_4_5_05</vt:lpstr>
      <vt:lpstr>U_S_1_4_6_02</vt:lpstr>
      <vt:lpstr>U_S_1_4_6_03</vt:lpstr>
      <vt:lpstr>U_S_1_5_1_02</vt:lpstr>
      <vt:lpstr>U_S_1_5_1_03</vt:lpstr>
      <vt:lpstr>U_S_1_5_1_04</vt:lpstr>
      <vt:lpstr>U_S_1_5_1_05</vt:lpstr>
      <vt:lpstr>U_S_1_5_1_06</vt:lpstr>
      <vt:lpstr>U_S_1_5_2_04</vt:lpstr>
      <vt:lpstr>U_S_1_5_2_05</vt:lpstr>
      <vt:lpstr>U_S_1_5_2_06</vt:lpstr>
      <vt:lpstr>U_S_1_5_2_07</vt:lpstr>
      <vt:lpstr>U_S_1_5_2_08</vt:lpstr>
      <vt:lpstr>U_S_1_5_3_21</vt:lpstr>
      <vt:lpstr>U_S_1_5_3_22</vt:lpstr>
      <vt:lpstr>U_S_1_5_3_23</vt:lpstr>
      <vt:lpstr>U_S_1_6_1_04</vt:lpstr>
      <vt:lpstr>U_S_1_6_1_07</vt:lpstr>
      <vt:lpstr>U_S_1_6_1_11</vt:lpstr>
      <vt:lpstr>U_S_1_6_1_15</vt:lpstr>
      <vt:lpstr>U_S_1_6_1_16</vt:lpstr>
      <vt:lpstr>U_S_1_6_1_17</vt:lpstr>
      <vt:lpstr>U_S_1_6_1_18</vt:lpstr>
      <vt:lpstr>U_S_1_6_1_19</vt:lpstr>
      <vt:lpstr>U_S_1_6_2_03</vt:lpstr>
      <vt:lpstr>U_S_1_6_2_05</vt:lpstr>
      <vt:lpstr>U_S_1_6_2_07</vt:lpstr>
      <vt:lpstr>U_S_1_6_3_06</vt:lpstr>
      <vt:lpstr>U_S_1_6_3_08</vt:lpstr>
      <vt:lpstr>U_S_1_6_4_04</vt:lpstr>
      <vt:lpstr>U_S_1_6_4_07</vt:lpstr>
      <vt:lpstr>U_S_1_6_4_09</vt:lpstr>
      <vt:lpstr>U_S_1_6_5_04</vt:lpstr>
      <vt:lpstr>U_S_1_6_6_04</vt:lpstr>
      <vt:lpstr>U_S_1_6_7_03</vt:lpstr>
      <vt:lpstr>U_S_1_6_7_05</vt:lpstr>
      <vt:lpstr>U_S_1_6_8_04</vt:lpstr>
      <vt:lpstr>U_S_1_6_8_05</vt:lpstr>
      <vt:lpstr>U_S_1_6_8_06</vt:lpstr>
      <vt:lpstr>U_S_1_6_8_07</vt:lpstr>
      <vt:lpstr>U_S_1_6_8_08</vt:lpstr>
      <vt:lpstr>U_S_1_6_8_09</vt:lpstr>
      <vt:lpstr>U_S_1_6_8_10</vt:lpstr>
      <vt:lpstr>U_S_1_6_8_11</vt:lpstr>
      <vt:lpstr>U_S_1_6_8_12</vt:lpstr>
      <vt:lpstr>U_S_1_6_8_13</vt:lpstr>
      <vt:lpstr>U_S_1_6_8_14</vt:lpstr>
      <vt:lpstr>U_S_1_6_8_15</vt:lpstr>
      <vt:lpstr>U_S_1_6_8_16</vt:lpstr>
      <vt:lpstr>Unites</vt:lpstr>
      <vt:lpstr>'1. Géométrie'!Zone_d_impression</vt:lpstr>
      <vt:lpstr>'2. Fouille principale'!Zone_d_impression</vt:lpstr>
      <vt:lpstr>'3. Services'!Zone_d_impression</vt:lpstr>
      <vt:lpstr>'4. Plan financier - Décompte'!Zone_d_impression</vt:lpstr>
      <vt:lpstr>'5. Synthèse'!Zone_d_impression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</dc:creator>
  <cp:lastModifiedBy>Martignago Yvan (DT)</cp:lastModifiedBy>
  <cp:lastPrinted>2019-09-13T13:11:25Z</cp:lastPrinted>
  <dcterms:created xsi:type="dcterms:W3CDTF">2015-01-20T10:52:34Z</dcterms:created>
  <dcterms:modified xsi:type="dcterms:W3CDTF">2020-11-11T06:47:22Z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-1100330560</vt:i4>
  </property>
  <property fmtid="{D5CDD505-2E9C-101B-9397-08002B2CF9AE}" pid="3" name="_NewReviewCycle">
    <vt:lpwstr/>
  </property>
  <property fmtid="{D5CDD505-2E9C-101B-9397-08002B2CF9AE}" pid="4" name="_EmailSubject">
    <vt:lpwstr>Livret FIA -Mise à jour novembre 2020</vt:lpwstr>
  </property>
  <property fmtid="{D5CDD505-2E9C-101B-9397-08002B2CF9AE}" pid="5" name="_AuthorEmail">
    <vt:lpwstr>Guillaume.Marsac@etat.ge.ch</vt:lpwstr>
  </property>
  <property fmtid="{D5CDD505-2E9C-101B-9397-08002B2CF9AE}" pid="6" name="_AuthorEmailDisplayName">
    <vt:lpwstr>Marsac Guillaume (DT)</vt:lpwstr>
  </property>
  <property fmtid="{D5CDD505-2E9C-101B-9397-08002B2CF9AE}" pid="7" name="_PreviousAdHocReviewCycleID">
    <vt:i4>-703053438</vt:i4>
  </property>
</Properties>
</file>