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i.ferreiracaseiro\Desktop\"/>
    </mc:Choice>
  </mc:AlternateContent>
  <xr:revisionPtr revIDLastSave="0" documentId="13_ncr:1_{58FC3914-D39E-4F22-ADB1-2AB17C0B551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arche à suivre" sheetId="4" r:id="rId1"/>
    <sheet name="Aide-mémoire" sheetId="5" r:id="rId2"/>
    <sheet name="Demande" sheetId="6" r:id="rId3"/>
    <sheet name="Calcul Dommage" sheetId="8" r:id="rId4"/>
    <sheet name="Attestation" sheetId="7" r:id="rId5"/>
    <sheet name="Data_IPFA" sheetId="9" state="hidden" r:id="rId6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'Aide-mémoire'!$A$1:$M$215</definedName>
    <definedName name="_xlnm.Print_Area" localSheetId="4">Attestation!$B$1:$Q$83</definedName>
    <definedName name="_xlnm.Print_Area" localSheetId="2">Demande!$B$1:$M$287</definedName>
    <definedName name="_xlnm.Print_Area" localSheetId="0">'Marche à suivre'!$A$1:$J$26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5" i="6" l="1"/>
  <c r="K32" i="8" l="1"/>
  <c r="A31" i="6" l="1"/>
  <c r="A3" i="9"/>
  <c r="B3" i="9"/>
  <c r="B4" i="9" s="1"/>
  <c r="D3" i="9"/>
  <c r="D4" i="9" s="1"/>
  <c r="E3" i="9"/>
  <c r="E4" i="9" s="1"/>
  <c r="F3" i="9"/>
  <c r="F4" i="9" s="1"/>
  <c r="G3" i="9"/>
  <c r="G4" i="9" s="1"/>
  <c r="H3" i="9"/>
  <c r="H4" i="9" s="1"/>
  <c r="I3" i="9"/>
  <c r="I4" i="9" s="1"/>
  <c r="J3" i="9"/>
  <c r="J4" i="9" s="1"/>
  <c r="K3" i="9"/>
  <c r="K4" i="9" s="1"/>
  <c r="L3" i="9"/>
  <c r="L4" i="9" s="1"/>
  <c r="M3" i="9"/>
  <c r="M4" i="9" s="1"/>
  <c r="N3" i="9"/>
  <c r="N4" i="9" s="1"/>
  <c r="O3" i="9"/>
  <c r="O4" i="9" s="1"/>
  <c r="P3" i="9"/>
  <c r="P4" i="9" s="1"/>
  <c r="Q3" i="9"/>
  <c r="Q4" i="9" s="1"/>
  <c r="R3" i="9"/>
  <c r="R4" i="9" s="1"/>
  <c r="S3" i="9"/>
  <c r="S4" i="9" s="1"/>
  <c r="T3" i="9"/>
  <c r="T4" i="9" s="1"/>
  <c r="U3" i="9"/>
  <c r="U4" i="9" s="1"/>
  <c r="V3" i="9"/>
  <c r="V4" i="9" s="1"/>
  <c r="W3" i="9"/>
  <c r="W4" i="9" s="1"/>
  <c r="X3" i="9"/>
  <c r="X4" i="9" s="1"/>
  <c r="Y3" i="9"/>
  <c r="Y4" i="9" s="1"/>
  <c r="Z3" i="9"/>
  <c r="Z4" i="9" s="1"/>
  <c r="AA3" i="9"/>
  <c r="AA4" i="9" s="1"/>
  <c r="AB3" i="9"/>
  <c r="AB4" i="9" s="1"/>
  <c r="AC3" i="9"/>
  <c r="AC4" i="9" s="1"/>
  <c r="AD3" i="9"/>
  <c r="AD4" i="9" s="1"/>
  <c r="AE3" i="9"/>
  <c r="AE4" i="9" s="1"/>
  <c r="AF3" i="9"/>
  <c r="AF4" i="9" s="1"/>
  <c r="AG3" i="9"/>
  <c r="AG4" i="9" s="1"/>
  <c r="AH3" i="9"/>
  <c r="AH4" i="9" s="1"/>
  <c r="AI3" i="9"/>
  <c r="AI4" i="9" s="1"/>
  <c r="AJ3" i="9"/>
  <c r="AJ4" i="9" s="1"/>
  <c r="AK3" i="9"/>
  <c r="AK4" i="9" s="1"/>
  <c r="AL3" i="9"/>
  <c r="AL4" i="9" s="1"/>
  <c r="AM3" i="9"/>
  <c r="AM4" i="9" s="1"/>
  <c r="AN3" i="9"/>
  <c r="AN4" i="9" s="1"/>
  <c r="AO3" i="9"/>
  <c r="AO4" i="9" s="1"/>
  <c r="AP3" i="9"/>
  <c r="AP4" i="9" s="1"/>
  <c r="AQ3" i="9"/>
  <c r="AQ4" i="9" s="1"/>
  <c r="AR3" i="9"/>
  <c r="AR4" i="9" s="1"/>
  <c r="AS3" i="9"/>
  <c r="AS4" i="9" s="1"/>
  <c r="AT3" i="9"/>
  <c r="AT4" i="9" s="1"/>
  <c r="AU3" i="9"/>
  <c r="AU4" i="9" s="1"/>
  <c r="AV3" i="9"/>
  <c r="AV4" i="9" s="1"/>
  <c r="AW3" i="9"/>
  <c r="AW4" i="9" s="1"/>
  <c r="AX3" i="9"/>
  <c r="AX4" i="9" s="1"/>
  <c r="AY3" i="9"/>
  <c r="AY4" i="9" s="1"/>
  <c r="AZ3" i="9"/>
  <c r="AZ4" i="9" s="1"/>
  <c r="BA3" i="9"/>
  <c r="BA4" i="9" s="1"/>
  <c r="BB3" i="9"/>
  <c r="BB4" i="9" s="1"/>
  <c r="BC3" i="9"/>
  <c r="BC4" i="9" s="1"/>
  <c r="BD3" i="9"/>
  <c r="BD4" i="9" s="1"/>
  <c r="BE3" i="9"/>
  <c r="BE4" i="9" s="1"/>
  <c r="BF3" i="9"/>
  <c r="BF4" i="9" s="1"/>
  <c r="BG3" i="9"/>
  <c r="BG4" i="9" s="1"/>
  <c r="BH3" i="9"/>
  <c r="BH4" i="9" s="1"/>
  <c r="BI3" i="9"/>
  <c r="BI4" i="9" s="1"/>
  <c r="BJ3" i="9"/>
  <c r="BJ4" i="9" s="1"/>
  <c r="BK3" i="9"/>
  <c r="BK4" i="9" s="1"/>
  <c r="BL3" i="9"/>
  <c r="BL4" i="9" s="1"/>
  <c r="BM3" i="9"/>
  <c r="BM4" i="9" s="1"/>
  <c r="BN3" i="9"/>
  <c r="BN4" i="9" s="1"/>
  <c r="BO3" i="9"/>
  <c r="BO4" i="9" s="1"/>
  <c r="BP3" i="9"/>
  <c r="BP4" i="9" s="1"/>
  <c r="BQ3" i="9"/>
  <c r="BQ4" i="9" s="1"/>
  <c r="BR3" i="9"/>
  <c r="BR4" i="9" s="1"/>
  <c r="BT3" i="9"/>
  <c r="BT4" i="9" s="1"/>
  <c r="BU3" i="9"/>
  <c r="BU4" i="9" s="1"/>
  <c r="BV3" i="9"/>
  <c r="BV4" i="9" s="1"/>
  <c r="B5" i="7"/>
  <c r="B6" i="7"/>
  <c r="P9" i="7"/>
  <c r="G56" i="7"/>
  <c r="G58" i="7"/>
  <c r="G60" i="7"/>
  <c r="G62" i="7"/>
  <c r="G64" i="7"/>
  <c r="G66" i="7"/>
  <c r="M2" i="8"/>
  <c r="M22" i="8"/>
  <c r="M27" i="8"/>
  <c r="D32" i="8"/>
  <c r="E32" i="8"/>
  <c r="F32" i="8"/>
  <c r="G32" i="8"/>
  <c r="H32" i="8"/>
  <c r="I32" i="8"/>
  <c r="J32" i="8"/>
  <c r="L32" i="8"/>
  <c r="M42" i="8"/>
  <c r="M46" i="8"/>
  <c r="M50" i="8"/>
  <c r="M54" i="8"/>
  <c r="M59" i="8"/>
  <c r="M63" i="8"/>
  <c r="M68" i="8"/>
  <c r="D73" i="8"/>
  <c r="E73" i="8"/>
  <c r="F73" i="8"/>
  <c r="G73" i="8"/>
  <c r="H73" i="8"/>
  <c r="I73" i="8"/>
  <c r="J73" i="8"/>
  <c r="K73" i="8"/>
  <c r="K82" i="8" s="1"/>
  <c r="L73" i="8"/>
  <c r="H120" i="8"/>
  <c r="I120" i="8"/>
  <c r="J120" i="8"/>
  <c r="B5" i="6"/>
  <c r="B6" i="6"/>
  <c r="A15" i="6"/>
  <c r="A19" i="6"/>
  <c r="A21" i="6"/>
  <c r="A23" i="6"/>
  <c r="A25" i="6"/>
  <c r="A27" i="6"/>
  <c r="A33" i="6"/>
  <c r="A35" i="6"/>
  <c r="A39" i="6"/>
  <c r="A41" i="6"/>
  <c r="A44" i="6"/>
  <c r="A52" i="6"/>
  <c r="A66" i="6"/>
  <c r="A81" i="6"/>
  <c r="A83" i="6"/>
  <c r="A85" i="6"/>
  <c r="A87" i="6"/>
  <c r="A89" i="6"/>
  <c r="A91" i="6"/>
  <c r="A96" i="6"/>
  <c r="A98" i="6"/>
  <c r="A100" i="6"/>
  <c r="A102" i="6"/>
  <c r="A104" i="6"/>
  <c r="A106" i="6"/>
  <c r="A111" i="6"/>
  <c r="A113" i="6"/>
  <c r="A115" i="6"/>
  <c r="A117" i="6"/>
  <c r="A119" i="6"/>
  <c r="A121" i="6"/>
  <c r="A126" i="6"/>
  <c r="A128" i="6"/>
  <c r="A130" i="6"/>
  <c r="A132" i="6"/>
  <c r="A134" i="6"/>
  <c r="A136" i="6"/>
  <c r="A141" i="6"/>
  <c r="A143" i="6"/>
  <c r="A145" i="6"/>
  <c r="A147" i="6"/>
  <c r="A149" i="6"/>
  <c r="A151" i="6"/>
  <c r="A155" i="6"/>
  <c r="A156" i="6"/>
  <c r="A158" i="6"/>
  <c r="A160" i="6"/>
  <c r="A162" i="6"/>
  <c r="A164" i="6"/>
  <c r="A166" i="6"/>
  <c r="A176" i="6"/>
  <c r="A181" i="6"/>
  <c r="A186" i="6"/>
  <c r="A194" i="6"/>
  <c r="A198" i="6"/>
  <c r="A211" i="6"/>
  <c r="A216" i="6"/>
  <c r="A223" i="6"/>
  <c r="A234" i="6"/>
  <c r="A5" i="5"/>
  <c r="A6" i="5"/>
  <c r="G82" i="8" l="1"/>
  <c r="E82" i="8"/>
  <c r="H82" i="8"/>
  <c r="F82" i="8"/>
  <c r="J82" i="8"/>
  <c r="L82" i="8"/>
  <c r="M32" i="8"/>
  <c r="M73" i="8"/>
  <c r="D82" i="8"/>
  <c r="I82" i="8"/>
  <c r="A1" i="6"/>
  <c r="D21" i="7" s="1"/>
  <c r="C3" i="9"/>
  <c r="C4" i="9" s="1"/>
  <c r="A4" i="9"/>
  <c r="M82" i="8" l="1"/>
  <c r="O82" i="8" s="1"/>
  <c r="M84" i="8" l="1"/>
  <c r="L232" i="6" s="1"/>
  <c r="BS3" i="9" s="1"/>
  <c r="BS4" i="9" s="1"/>
  <c r="M86" i="8" l="1"/>
  <c r="J232" i="6"/>
</calcChain>
</file>

<file path=xl/sharedStrings.xml><?xml version="1.0" encoding="utf-8"?>
<sst xmlns="http://schemas.openxmlformats.org/spreadsheetml/2006/main" count="640" uniqueCount="482">
  <si>
    <t>Mesures de soutien selon l’Ordonnance COVID dans le secteur de la culture</t>
  </si>
  <si>
    <t>Indemnisation des pertes financières des acteurs et actrices culturel.le.s</t>
  </si>
  <si>
    <t>Aide-mémoire pour les requérant.e.s et formulaire de dépôt de demande</t>
  </si>
  <si>
    <t>Marche à suivre</t>
  </si>
  <si>
    <t>I. Aide-mémoire pour les requérant.e.s</t>
  </si>
  <si>
    <t>I. 1. En bref</t>
  </si>
  <si>
    <t>En complément aux mesures générales pour atténuer les conséquences économiques du</t>
  </si>
  <si>
    <t>coronavirus (mesures pour les indépendant.e.s, indemnité en cas de réduction de l’horaire</t>
  </si>
  <si>
    <t>de travail et aide en matière de liquidités), le Conseil fédéral a adopté diverses mesures spé-</t>
  </si>
  <si>
    <t>Les acteurs et actrices culturel.le.s peuvent demander une indemnisation sous la forme d’une</t>
  </si>
  <si>
    <t>Le canton compétent est responsable pour le paiement des indemnisations des pertes finan-</t>
  </si>
  <si>
    <t>cières. La Confédération contribue à hauteur de la moitié des indemnités promises par le</t>
  </si>
  <si>
    <t>canton.</t>
  </si>
  <si>
    <t>I. 2. Conditions d’indemnisation des acteurs et actrices culturel.le.s</t>
  </si>
  <si>
    <t>Le/la requérant.e :</t>
  </si>
  <si>
    <t>•</t>
  </si>
  <si>
    <t>est une personne physique ;</t>
  </si>
  <si>
    <t>est indépendant.e, comme activité principale, dans les domaines des arts de la scène,</t>
  </si>
  <si>
    <t>du design, du cinéma, des arts visuels, de la littérature, de la musique et des musées.</t>
  </si>
  <si>
    <t>au sens strict et leur diffusion (théâtre, opéra, ballet, salles et locaux de concert de</t>
  </si>
  <si>
    <t>musique classique et contemporaine, orchestres, musiciens, chanteurs, choeurs, dan-</t>
  </si>
  <si>
    <t>seurs, troupes de théâtre et compagnies de danse), la fourniture de prestations pour</t>
  </si>
  <si>
    <t>les arts de la scène et la musique ainsi que l’exploitation d’institutions culturelles dans</t>
  </si>
  <si>
    <t>le domaine des arts de la scène et de la musique et de studios d’enregistrement. Ne</t>
  </si>
  <si>
    <t>sont par contre pas concernés par l’ordonnance : l’édition de musique enregistrée et de</t>
  </si>
  <si>
    <t>partitions, la fabrication d’instruments de musique, le commerce d’instruments de mu-</t>
  </si>
  <si>
    <t>sique, les discothèques, les dancings et les boîtes de nuit.</t>
  </si>
  <si>
    <t>de design d’objets, de design de bijoux et de graphisme. Ne sont pas concernés : les</t>
  </si>
  <si>
    <t>bureaux d’architecture.</t>
  </si>
  <si>
    <t>les industries techniques du cinéma, la distribution de films et l’exploitation des salles</t>
  </si>
  <si>
    <t>de cinéma. Ne sont pas concernés : le commerce d’enregistrements musicaux et vidéo</t>
  </si>
  <si>
    <t>et les vidéothèques.</t>
  </si>
  <si>
    <t>plastiques (y compris l’art numérique interactif et la photographie) et leur diffusion. Ne</t>
  </si>
  <si>
    <t>sont pas concernés : l’exploitation de laboratoires photographiques, le commerce d’art</t>
  </si>
  <si>
    <t>et le commerce d’antiquités.</t>
  </si>
  <si>
    <t>duction littéraire) et sa diffusion. Ne sont pas concernés : l’impression et l’édition de</t>
  </si>
  <si>
    <t>livres, le commerce des livres ainsi que les bibliothèques et les archives.</t>
  </si>
  <si>
    <t>public. N’est pas concernée : l’exploitation de sites et de monuments historiques.</t>
  </si>
  <si>
    <t>est domicilié.e dans le canton auprès duquel la demande de soutien est soumise ;</t>
  </si>
  <si>
    <t>a une perte financière qui n’est pas couverte par l’aide d’urgence pour acteur culturel</t>
  </si>
  <si>
    <t>de Suisseculture Sociale, une assurance sociale (en particulier l’allocation pour perte</t>
  </si>
  <si>
    <t>de gain Coronavirus de l’AVS/AI selon l’Ordonnance sur les pertes de gain COVID-19),</t>
  </si>
  <si>
    <t>une assurance privée ou une autre forme d’indemnisation.</t>
  </si>
  <si>
    <t>Un formulaire doit être complété pour chaque acteur/actrice culturel.le. Un.e acteur/actrice</t>
  </si>
  <si>
    <t>culturel.le peut également donner mandat à une autre personne de soumettre une demande,</t>
  </si>
  <si>
    <t>dans ce cas le mandataire doit faire la preuve qu’il dispose d’une procuration.</t>
  </si>
  <si>
    <t>I. 3. Documents annexes</t>
  </si>
  <si>
    <t>Calcul des dommages. Le calcul des dommages peut inclure les coûts encourus ainsi</t>
  </si>
  <si>
    <t>copies des factures ou autres pièces justificatives attestant du dommage (par exemple</t>
  </si>
  <si>
    <t>copie de toutes les demandes/décisions envoyées/reçues concernant la couverture des</t>
  </si>
  <si>
    <t>dommages via l’aide d’urgence pour acteurs culturels de Suisseculture Sociale, alloca-</t>
  </si>
  <si>
    <t>tions pour perte de gain, assurance chômage ou indemnités en cas de réduction du</t>
  </si>
  <si>
    <t>temps de travail et/ou une assurance privée et/ou toute autre demande d’indemnisa-</t>
  </si>
  <si>
    <t>tion (obligatoire au moment du dépôt de la demande, si une demande a déjà été en-</t>
  </si>
  <si>
    <t>voyée ou une décision reçue ; à transmettre obligatoirement plus tard, si une demande</t>
  </si>
  <si>
    <t>a pas encore été envoyée ou la décision est en attente) ;</t>
  </si>
  <si>
    <t>décompte des cotisations d’indépendant.e auprès de la caisse de compensation AVS</t>
  </si>
  <si>
    <t>documents attestant d’une activité principale dans le domaine culturel (par exemple</t>
  </si>
  <si>
    <t>attestation de domicile (datée de moins de 2 ans) (sur demande).</t>
  </si>
  <si>
    <t>En cas de demande incomplète, le canton fixe un court délai pour la communication des in-</t>
  </si>
  <si>
    <t>formations ou documents manquants. Si les informations ne sont pas fournies dans le délai</t>
  </si>
  <si>
    <t>supplémentaire, le canton ne répondra pas à la demande.</t>
  </si>
  <si>
    <t>I. 4. Priorités, droit à l’indemnisation</t>
  </si>
  <si>
    <t>Le canton peut fixer des priorités pour l’octroi des indemnités pour pertes financières. Il n’y a</t>
  </si>
  <si>
    <t>pas de droit à une indemnisation.</t>
  </si>
  <si>
    <t>I. 5. Subsidiarité</t>
  </si>
  <si>
    <t>Les indemnités pour pertes financières selon l’ordonnance COVID dans le secteur de la culture</t>
  </si>
  <si>
    <t>sont subsidiaires, cela signifie complémentaires, par rapport aux autres demandes des ac-</t>
  </si>
  <si>
    <t>teurs culturels. Elles couvrent donc les dommages pour lesquels il n’existe aucune autre</t>
  </si>
  <si>
    <t>couverture (ex. assurance privée, assurances sociales).</t>
  </si>
  <si>
    <t>Si une décision d’une autre instance en matière de dédommagement est en attente, la pré-</t>
  </si>
  <si>
    <t>sente demande d’indemnisation pour pertes financières peut être soit suspendue soit payée</t>
  </si>
  <si>
    <t>de manière provisoire, ceci sur la base de l’estimation de la perte restante qui serait à la charge</t>
  </si>
  <si>
    <t>du présent dispositif d’indemnisation des pertes financières. Dans le deuxième cas, le règle-</t>
  </si>
  <si>
    <t>ment final sera effectué à une date ultérieure pour éviter une sur-indemnisation du requérant.</t>
  </si>
  <si>
    <t>Toute indemnité indûment versée sera réclamée par le canton dans les 30 jours suivant la</t>
  </si>
  <si>
    <t>constatation du paiement illicite.</t>
  </si>
  <si>
    <t>I. 6. Indépendant.e.s (activité principale)</t>
  </si>
  <si>
    <t>Un.e indépendant est une personne qui, par son activité, gagne un revenu qui n’est pas ac-</t>
  </si>
  <si>
    <t>quis en tant que salariée et qui est affiliée à une caisse de compensation en tant qu’indépen-</t>
  </si>
  <si>
    <t>dante. Il n’est pas nécessaire que l’acteur/actrice culturel.le travaille exclusivement en tant</t>
  </si>
  <si>
    <t>qu‘indépendant.e. L’ordonnance COVID dans le secteur de la culture couvre aussi les acteurs</t>
  </si>
  <si>
    <t>culturels qui combinent une activité indépendante (« free lance ») et une activité salariée.</t>
  </si>
  <si>
    <t>Seuls les acteurs et actrices culturel.le.s qui ont exclusivement un statut de salarié.e ne sont</t>
  </si>
  <si>
    <t>pas prises en compte.</t>
  </si>
  <si>
    <t>Les personnes considérées comme travaillant à plein temps dans le secteur culturel sont celles</t>
  </si>
  <si>
    <t>qui tirent la moitié au moins de leur revenu de l’activité artistique ou qui y consacrent la moi-</t>
  </si>
  <si>
    <t>(ex. déclaration d’impôt, liste d’engagements, expositions, etc.). Pour les acteurs et actrices</t>
  </si>
  <si>
    <t>culturel.le.s qui ont obtenu une aide d’urgence de Suisseculture Sociale, le fait qu’ils/elles</t>
  </si>
  <si>
    <t>soient considérés comme travaillant à plein temps ne doit plus nécessairement être vérifié.</t>
  </si>
  <si>
    <t>I. 7. Pertes et atténuation des dommages</t>
  </si>
  <si>
    <t>Sous réserve des dispositions concernant la subsidiarité, toutes les pertes financières au sens</t>
  </si>
  <si>
    <t>du Code des obligations (art. 41 CO) peuvent être indemnisées.</t>
  </si>
  <si>
    <t>Les acteurs et actrices culturel.le.s ne peuvent réclamer que les pertes qu’ils/elles ont subies</t>
  </si>
  <si>
    <t>dans le cadre de leur activité d’indépendant.e. Dans tous les cas, l’indemnisation couvre au</t>
  </si>
  <si>
    <t>maximum 80% des pertes financières.</t>
  </si>
  <si>
    <t>Les requérant.e.s sont tenu.e.s de prendre toutes les mesures raisonnables pour atténuer les</t>
  </si>
  <si>
    <t>dommages.</t>
  </si>
  <si>
    <t>Si un.e acteur/actrice culturel.le veut demander des dommages pour un paiement non effectué</t>
  </si>
  <si>
    <t>par une entreprise culturelle, il/elle doit confirmer l’absence de paiement par une autodéclara-</t>
  </si>
  <si>
    <t>tion. Lors du paiement de l’indemnité pour pertes financières, l’acteur/l’actrice culturel.le perd</t>
  </si>
  <si>
    <t>sa créance contre l’entreprise culturelle à hauteur de l’indemnité.</t>
  </si>
  <si>
    <t>I. 8. Causalité</t>
  </si>
  <si>
    <t>Tous les dommages causés par les mesures étatiques décidées dans la lutte contre le corona-</t>
  </si>
  <si>
    <t>virus (COVID-19) peuvent être pris en compte. Les décisions de la Confédération, des cantons</t>
  </si>
  <si>
    <t>et des communes sont considérées comme des mesures étatiques. Les dommages financiers</t>
  </si>
  <si>
    <t>survenus à l’étranger peuvent être indemnisés à condition que tous les autres critères d’ad-</t>
  </si>
  <si>
    <t>missibilité soient remplis.</t>
  </si>
  <si>
    <t>I. 9. Justification</t>
  </si>
  <si>
    <t>Les dommages et leur causalité doivent être réputés crédibles. Dans la mesure du possible et</t>
  </si>
  <si>
    <t>du raisonnable, les dommages doivent être documentés.</t>
  </si>
  <si>
    <t>I. 10. Délais</t>
  </si>
  <si>
    <t>I. 11. Cotisations sociales et imposition</t>
  </si>
  <si>
    <t>Aucune cotisation sociale n’est due sur les indemnités pour pertes financières. Pour l’imposi-</t>
  </si>
  <si>
    <t>tion de ces dédommagements, aucune règlementation particulière ne s’applique.</t>
  </si>
  <si>
    <t>II. Formulaire de dépôt de demande</t>
  </si>
  <si>
    <t>II.1. Requérant.e</t>
  </si>
  <si>
    <t>Nom, prénom</t>
  </si>
  <si>
    <t>Adresse (rue/no, CP, ville)</t>
  </si>
  <si>
    <t>Données bancaires pour le virement (nom titulaire du compte et IBAN)</t>
  </si>
  <si>
    <t>II. 2. Informations concernant l’activité culturelle</t>
  </si>
  <si>
    <t>Informations concernant le secteur culturel dans lequel l’acteur/actrice culturel.le est</t>
  </si>
  <si>
    <t>engagé.e (plusieurs choix possibles) :</t>
  </si>
  <si>
    <t>arts de la scène et musique, y compris la médiation dans ces domaines</t>
  </si>
  <si>
    <t>design</t>
  </si>
  <si>
    <t>cinéma</t>
  </si>
  <si>
    <t>arts visuels</t>
  </si>
  <si>
    <t>littérature</t>
  </si>
  <si>
    <t>musées</t>
  </si>
  <si>
    <t>Courte description de l’activité culturelle du/de la requérant.e (max 7 lignes)</t>
  </si>
  <si>
    <t>dommages</t>
  </si>
  <si>
    <t>et précisez si une décision a déjà été prise</t>
  </si>
  <si>
    <t>II. 4. Informations concernant les manifestations/projets annulés ou reportés ou</t>
  </si>
  <si>
    <t>concernant la fermeture de l’entreprise culturelle</t>
  </si>
  <si>
    <t>(indiquer individuellement les cycles de manifestations, les manifestations isolées et les projets)</t>
  </si>
  <si>
    <t>Titre des manifestations ou projets</t>
  </si>
  <si>
    <t>Type des manifestations ou projets</t>
  </si>
  <si>
    <t>ou nombre de représentations (en précisant les dates)</t>
  </si>
  <si>
    <t>ou</t>
  </si>
  <si>
    <t>Informations sur le type d’entreprise</t>
  </si>
  <si>
    <t>II. 5. Informations concernant les indemnités pour pertes financières (demande)</t>
  </si>
  <si>
    <t>Remarques</t>
  </si>
  <si>
    <t>Le/la requérant.e autorise les cantons à échanger entre eux toutes les données fournies rela-</t>
  </si>
  <si>
    <t>tives à l’application de l’ordonnance COVID dans le secteur de la culture.</t>
  </si>
  <si>
    <t>Le/la requérant.e autorise les cantons à également échanger ces données avec Suisseculture</t>
  </si>
  <si>
    <t>Sociale, les compagnies d’assurance privées et les autorités fédérales, cantonales et commu-</t>
  </si>
  <si>
    <t>nales compétentes.</t>
  </si>
  <si>
    <t>Le/la requérant.e autorise les cantons à se procurer toutes les informations nécessaires à</t>
  </si>
  <si>
    <t>l’application de l’ordonnance COVID dans le secteur de la culture auprès des organismes et</t>
  </si>
  <si>
    <t>personnes susmentionnés.</t>
  </si>
  <si>
    <t>Le/la requérant.e libère les organismes et personnes susmentionnés des règles de confiden-</t>
  </si>
  <si>
    <t>tialité, en particulier du secret bancaire, fiscal et du secret de fonction.</t>
  </si>
  <si>
    <t>ATTESTATION</t>
  </si>
  <si>
    <t>Lien</t>
  </si>
  <si>
    <t>1.</t>
  </si>
  <si>
    <t>Lire attentivement l’aide-mémoire (I)</t>
  </si>
  <si>
    <t>Aide-mémoire</t>
  </si>
  <si>
    <t>2.</t>
  </si>
  <si>
    <t>Remplir les champs du formulaire (II)</t>
  </si>
  <si>
    <t>Demande</t>
  </si>
  <si>
    <t>3.</t>
  </si>
  <si>
    <t>Remplir et imprimer l'onglet 'Attestation', 
le signer et le scanner</t>
  </si>
  <si>
    <t>Attestation</t>
  </si>
  <si>
    <t>4.</t>
  </si>
  <si>
    <t>Sauvegarder votre document EXCEL rempli</t>
  </si>
  <si>
    <t>5.</t>
  </si>
  <si>
    <t>Envoyer par courrier électronique à :</t>
  </si>
  <si>
    <t>culture.occs@etat.ge.ch</t>
  </si>
  <si>
    <t>a.</t>
  </si>
  <si>
    <t>l'Attestation avec signature manuscrite scannée</t>
  </si>
  <si>
    <t xml:space="preserve">b. </t>
  </si>
  <si>
    <r>
      <t>le formulaire dûment complété et enregistré en format</t>
    </r>
    <r>
      <rPr>
        <sz val="13"/>
        <color rgb="FF00B050"/>
        <rFont val="Arial Bold"/>
      </rPr>
      <t xml:space="preserve"> EXCEL</t>
    </r>
  </si>
  <si>
    <t>c.</t>
  </si>
  <si>
    <r>
      <t xml:space="preserve">les différentes annexes en format </t>
    </r>
    <r>
      <rPr>
        <sz val="13"/>
        <color rgb="FFFF0000"/>
        <rFont val="Arial Bold"/>
      </rPr>
      <t>PDF</t>
    </r>
  </si>
  <si>
    <t>Annexes</t>
  </si>
  <si>
    <t>-</t>
  </si>
  <si>
    <t>Arts de la scène et musique. Sont concernés par l’ordonnance : les arts du spectacle</t>
  </si>
  <si>
    <t>Design. Sont concernés par l’ordonnance : les ateliers et les studios de design textile,</t>
  </si>
  <si>
    <t>Cinéma. Sont concernés par l’ordonnance : la réalisation de films et leur diffusion,</t>
  </si>
  <si>
    <t>Arts visuels. Sont concernés par l’ordonnance : les activités dans le domaine des arts</t>
  </si>
  <si>
    <t>Musées. Sont concernés par l’ordonnance : les musées et collections accessibles au</t>
  </si>
  <si>
    <t>Rue / no</t>
  </si>
  <si>
    <t>Code postal</t>
  </si>
  <si>
    <t>Ville</t>
  </si>
  <si>
    <t>Téléphone:</t>
  </si>
  <si>
    <t>E-mail:</t>
  </si>
  <si>
    <t>Site internet:</t>
  </si>
  <si>
    <t>Nom du titulaire</t>
  </si>
  <si>
    <t>IBAN#</t>
  </si>
  <si>
    <t>Nom de la banque:</t>
  </si>
  <si>
    <t>Réduction de l'horaire de travail des employé.e.s ("RHT")</t>
  </si>
  <si>
    <t xml:space="preserve">Une demande d’indemnité en cas de réduction de l’horaire </t>
  </si>
  <si>
    <t>de travail des employé·e·s a-t-elle été envoyée ?</t>
  </si>
  <si>
    <t>Si non:</t>
  </si>
  <si>
    <t>est-ce prévu ?</t>
  </si>
  <si>
    <t xml:space="preserve">Si oui: </t>
  </si>
  <si>
    <t>indiquez la date de la demande (jj.mm.aaaa)</t>
  </si>
  <si>
    <t>si oui indiquez date de la décision (jj.mm.aaaa)</t>
  </si>
  <si>
    <t>Assurance privée</t>
  </si>
  <si>
    <t>Une demande de couverture des dommages via une</t>
  </si>
  <si>
    <t>Autres indemnités</t>
  </si>
  <si>
    <t>Autres indemnités demandées ?</t>
  </si>
  <si>
    <t>Nature / descritpif:</t>
  </si>
  <si>
    <t>Les manifestations ou les projets ont-t-ils un lien avec d’autres cantons (par exemple le</t>
  </si>
  <si>
    <t>lieu de représentation, un partenariat avec des entreprises culturelles d’un autre canton ?</t>
  </si>
  <si>
    <t>Si oui, le(s)quel(s):</t>
  </si>
  <si>
    <t>Court descriptif du type de dommage subi (nature des coûts encourus et/ou des re-</t>
  </si>
  <si>
    <t>cettes perdues)</t>
  </si>
  <si>
    <t>CHF</t>
  </si>
  <si>
    <t xml:space="preserve">Le/la requérant.e confirme </t>
  </si>
  <si>
    <t>que toutes les informations fournies sont complètes et véridiques.</t>
  </si>
  <si>
    <t>Lieu et date:</t>
  </si>
  <si>
    <t>(Lieu)</t>
  </si>
  <si>
    <t>(format de date: jj.mm.aaaa)</t>
  </si>
  <si>
    <t>Pour le/la requérant.e</t>
  </si>
  <si>
    <t>Signature 1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</si>
  <si>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</si>
  <si>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</si>
  <si>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</si>
  <si>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</si>
  <si>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</si>
  <si>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r>
      <t xml:space="preserve">les différentes annexes en format </t>
    </r>
    <r>
      <rPr>
        <u/>
        <sz val="13"/>
        <color rgb="FFFF0000"/>
        <rFont val="Arial Bold"/>
      </rPr>
      <t>PDF</t>
    </r>
  </si>
  <si>
    <t xml:space="preserve">Confirmer envoi
</t>
  </si>
  <si>
    <t>(en cochant x)</t>
  </si>
  <si>
    <t>Autres:</t>
  </si>
  <si>
    <t>Description</t>
  </si>
  <si>
    <t>Littérature. Sont concernés par l’ordonnance : la création littéraire (y compris la tra-</t>
  </si>
  <si>
    <t>Numéro AVS (format xxx.xxxx.xxxx.xx)</t>
  </si>
  <si>
    <t>Date de naissance (format jj.mm.aaaa)</t>
  </si>
  <si>
    <t>II. 3. Informations concernant les autres mesures entreprises pour couvrir les</t>
  </si>
  <si>
    <t>Aide d'urgence auprès de Suisseculture Sociale</t>
  </si>
  <si>
    <t xml:space="preserve">Une demande d’aide d’urgence a-t-elle été déposée auprès </t>
  </si>
  <si>
    <t>de Suisseculture Sociale ?</t>
  </si>
  <si>
    <t>Allocation perte de gain (APG)</t>
  </si>
  <si>
    <t xml:space="preserve">Une demande d’allocation de perte de gain a-t-elle </t>
  </si>
  <si>
    <t>été envoyée ?</t>
  </si>
  <si>
    <t>Assurance-chômage (en cas d'activité salariée parallèle)</t>
  </si>
  <si>
    <t>Une demande auprès de l’assurance-chômage a-t-elle été</t>
  </si>
  <si>
    <t>envoyée (en cas d’activité salariée parallèle) ?</t>
  </si>
  <si>
    <t>assurance privée a-t-elle été déposée ?</t>
  </si>
  <si>
    <t xml:space="preserve">Durée des manifestations ou des projets (dates de début et de fin) </t>
  </si>
  <si>
    <t xml:space="preserve">Pour les manifestations/projets : budget de la manifestation ou du </t>
  </si>
  <si>
    <t>Copie de toutes les demandes/décisions envoyées/reçues concernant la couverture des</t>
  </si>
  <si>
    <t>dommages via :</t>
  </si>
  <si>
    <t>Copies des factures ou autres pièces justificatives attestant du dommage</t>
  </si>
  <si>
    <t xml:space="preserve">Décompte des cotisations d’indépendant.e auprès de la caisse de </t>
  </si>
  <si>
    <t xml:space="preserve">Documents attestant d’une activité principale dans le domaine culturel </t>
  </si>
  <si>
    <t>Téléphone du mandataire</t>
  </si>
  <si>
    <t>Si formulaire signé par un mandataire - copie de la procuration</t>
  </si>
  <si>
    <r>
      <rPr>
        <u/>
        <sz val="9"/>
        <rFont val="Arial"/>
        <family val="2"/>
      </rPr>
      <t>Annexe:</t>
    </r>
    <r>
      <rPr>
        <sz val="9"/>
        <rFont val="Arial"/>
        <family val="2"/>
      </rPr>
      <t xml:space="preserve"> Copie de la procuration à joindre</t>
    </r>
  </si>
  <si>
    <t>Prénom / Nom du mandataire</t>
  </si>
  <si>
    <t>Champs obligatoires</t>
  </si>
  <si>
    <t>Aller à l'Aide-mémoire</t>
  </si>
  <si>
    <t>Aller à la Demande</t>
  </si>
  <si>
    <t>Aller à l'Attestation</t>
  </si>
  <si>
    <t>Aller à la Marche à suivre</t>
  </si>
  <si>
    <t xml:space="preserve">Aller à l'Attestation </t>
  </si>
  <si>
    <t>Obligatoire</t>
  </si>
  <si>
    <t>Obligatoire si applicable</t>
  </si>
  <si>
    <t>(compte suisse uniquement)</t>
  </si>
  <si>
    <t xml:space="preserve">Je confirme qu’aucune entreprise culturelle pour laquelle j’ai été </t>
  </si>
  <si>
    <t>préjudice.</t>
  </si>
  <si>
    <t>Si non, indiquez le nom de l'entreprise culturelle:</t>
  </si>
  <si>
    <t>Fiche de calcul de l'indemnisation - acteur culturel</t>
  </si>
  <si>
    <t>Marche à suivre:</t>
  </si>
  <si>
    <t>1) Perte réelle de revenu / hors profit budgétisé (A + B)</t>
  </si>
  <si>
    <t>2) Indemnités effectivement reçues et coûts budgétisés non encourus (C + D + E + F + G + H + I)</t>
  </si>
  <si>
    <t>Note importante:</t>
  </si>
  <si>
    <t>-Le/la requérant/e peut indiquer dans la case prévue à cet effet tout commentaire nécessaire à la compréhension de la nature de la charge ou des indemnités/revenus.</t>
  </si>
  <si>
    <t>3) Le montant total des pertes financières est ensuite automatiquement calculé et seul le 80% de ce dernier est retenu (art. 8 al. 2 de l'ordonnance).</t>
  </si>
  <si>
    <t>1) Perte réelle de revenu / hors profit budgétisé</t>
  </si>
  <si>
    <t>mars 2020</t>
  </si>
  <si>
    <t>avril 2020</t>
  </si>
  <si>
    <t>mai 2020</t>
  </si>
  <si>
    <t>juin 2020</t>
  </si>
  <si>
    <t>juillet 2020</t>
  </si>
  <si>
    <t>août 2020</t>
  </si>
  <si>
    <t>TOTAL</t>
  </si>
  <si>
    <t>A) Pertes dues à des cachets / honoraires non versés ou à la billetterie</t>
  </si>
  <si>
    <t>Justificatif annexé</t>
  </si>
  <si>
    <t>Commentaires</t>
  </si>
  <si>
    <t>B) Pertes de revenus provenant de la vente ou de locations</t>
  </si>
  <si>
    <t>2) Indemnités effectivement reçues et coûts budgétisés non encourus</t>
  </si>
  <si>
    <t>C) Indemnités de chômage</t>
  </si>
  <si>
    <t xml:space="preserve">D) Indemnités pour chômage partiel (pour les salariés) </t>
  </si>
  <si>
    <t>E) Indemnités versées par une assurance privée</t>
  </si>
  <si>
    <t>F) Allocation pour perte de gain</t>
  </si>
  <si>
    <t>G) Indemnités versées par une assurance privée</t>
  </si>
  <si>
    <t>H) Aide d’urgence (Suisseculture)</t>
  </si>
  <si>
    <t>I) Coûts non encourus</t>
  </si>
  <si>
    <t>3) Total des pertes financières et montant maximum autorisé</t>
  </si>
  <si>
    <t>Total des pertes financières = A + B - C - D - E - F - G - H - I</t>
  </si>
  <si>
    <t>Montant maximum autorisé (80% )</t>
  </si>
  <si>
    <t>Commentaire général</t>
  </si>
  <si>
    <t>Montant global estimé des pertes financières non-couvertes selon Onglet Calcul Dommage</t>
  </si>
  <si>
    <t>=&gt; Calcul Dommage</t>
  </si>
  <si>
    <t>Remplir l'onglet Calcul Dommage</t>
  </si>
  <si>
    <t>Calcul Dommage</t>
  </si>
  <si>
    <t>6.</t>
  </si>
  <si>
    <t>période avant mars 2020*</t>
  </si>
  <si>
    <t>compensation AVS</t>
  </si>
  <si>
    <t>(par exemple relevé d’impôts, liste des engagements, etc);</t>
  </si>
  <si>
    <t xml:space="preserve"># de dossier: </t>
  </si>
  <si>
    <t># de dossier:</t>
  </si>
  <si>
    <t>(champ à remplir par OCCS)</t>
  </si>
  <si>
    <t>IPFA_</t>
  </si>
  <si>
    <t>Le/la requérant·e confirme que le dommage subi n’est pas couvert par une assurance privée</t>
  </si>
  <si>
    <t>ou sociale (en particulier l’allocation pour perte de gain Coronavirus de l’AVS/AI selon l’Or-</t>
  </si>
  <si>
    <t>donnance sur les pertes de gain COVID-19).</t>
  </si>
  <si>
    <t>Le/la requérant·e s’engage à transmettre, de sa propre initiative, toutes les demandes d’in-</t>
  </si>
  <si>
    <t>demnisation adressées à des tiers en rapport avec le coronavirus (COVID-19), comme les</t>
  </si>
  <si>
    <t>éventuelles décisions, au canton compétent, ceci dans un délai de cinq jours ouvrables.</t>
  </si>
  <si>
    <t>Le requérant reconnaît qu’il n’a aucun droit à une indemnisation pour perte financières et</t>
  </si>
  <si>
    <t>qu’il ne peut pas intenter d’action en justice.</t>
  </si>
  <si>
    <t>Le/la requérant·e est conscient·e qu’en cas de violation de l’obligation d’information et de</t>
  </si>
  <si>
    <t>divulgation, il·elle peut être tenu·e pénalement responsable de fraude (art. 146 du code pénal</t>
  </si>
  <si>
    <t>suisse), de falsification de documents (art. 251 du code pénal suisse), etc., et de violation</t>
  </si>
  <si>
    <t>de la loi fédérale sur les aides financières et les indemnités (loi sur les subventions LSu, art.</t>
  </si>
  <si>
    <t>37-40) conformément aux dispositions, et peut être puni·e d’une peine d’emprisonnement</t>
  </si>
  <si>
    <t>jusqu’à cinq ans maximum ou d’une amende. En outre, une amende pouvant aller jusqu’à</t>
  </si>
  <si>
    <t>CHF 100’000.- est infligée à toute personne qui fait délibérément de fausses déclarations</t>
  </si>
  <si>
    <t>pour obtenir une compensation d’un manque à gagner, conformément aux articles 8 et 9 de</t>
  </si>
  <si>
    <t>l’ordonnance COVID dans le secteur de la culture. Toute indemnité pour pertes financières qui</t>
  </si>
  <si>
    <t>aurait été versée illégalement sera récupérée dans les 30 jours après que le canton ait établi</t>
  </si>
  <si>
    <t>qu’elle a été versée illégalement.</t>
  </si>
  <si>
    <t>II. 6. Garantie du/de la requérant.e</t>
  </si>
  <si>
    <t>II. 7. Traitement et transfert des données</t>
  </si>
  <si>
    <t xml:space="preserve">engagé ne fait valoir aucun droit de dommage au titre de mon propre </t>
  </si>
  <si>
    <t>Si signé par un mandataire</t>
  </si>
  <si>
    <r>
      <t xml:space="preserve">(format </t>
    </r>
    <r>
      <rPr>
        <b/>
        <sz val="10"/>
        <rFont val="Arial"/>
        <family val="2"/>
      </rPr>
      <t>CH</t>
    </r>
    <r>
      <rPr>
        <sz val="10"/>
        <rFont val="Arial"/>
        <family val="2"/>
      </rPr>
      <t xml:space="preserve">12345678901234567 - commencer par CH suivi de 19 chiffres </t>
    </r>
    <r>
      <rPr>
        <u/>
        <sz val="10"/>
        <rFont val="Arial"/>
        <family val="2"/>
      </rPr>
      <t>sans espace</t>
    </r>
    <r>
      <rPr>
        <sz val="10"/>
        <rFont val="Arial"/>
        <family val="2"/>
      </rPr>
      <t xml:space="preserve"> )</t>
    </r>
  </si>
  <si>
    <t>Type</t>
  </si>
  <si>
    <t>#Dem</t>
  </si>
  <si>
    <t>RefDem</t>
  </si>
  <si>
    <t>DateDem</t>
  </si>
  <si>
    <t>NomReq</t>
  </si>
  <si>
    <t>RueReq</t>
  </si>
  <si>
    <t>CPReq</t>
  </si>
  <si>
    <t>VilReq</t>
  </si>
  <si>
    <t>TelReq</t>
  </si>
  <si>
    <t>EmaReq</t>
  </si>
  <si>
    <t>SitReq</t>
  </si>
  <si>
    <t>DdnReq</t>
  </si>
  <si>
    <t>AVS</t>
  </si>
  <si>
    <t>NomTit</t>
  </si>
  <si>
    <t>IBAN</t>
  </si>
  <si>
    <t>Banq</t>
  </si>
  <si>
    <t>Asm</t>
  </si>
  <si>
    <t>Des</t>
  </si>
  <si>
    <t>Cin</t>
  </si>
  <si>
    <t>Avi</t>
  </si>
  <si>
    <t>Lit</t>
  </si>
  <si>
    <t>Mus</t>
  </si>
  <si>
    <t>DescAct</t>
  </si>
  <si>
    <t>AduScs</t>
  </si>
  <si>
    <t>AduScsP</t>
  </si>
  <si>
    <t>AduScsDateDem</t>
  </si>
  <si>
    <t>AduScsDec</t>
  </si>
  <si>
    <t>AduScsDateDec</t>
  </si>
  <si>
    <t>AduScsMont</t>
  </si>
  <si>
    <t>Apg</t>
  </si>
  <si>
    <t>ApgP</t>
  </si>
  <si>
    <t>ApgDateDem</t>
  </si>
  <si>
    <t>ApgDec</t>
  </si>
  <si>
    <t>ApgDateDec</t>
  </si>
  <si>
    <t>ApgMont</t>
  </si>
  <si>
    <t>AC</t>
  </si>
  <si>
    <t>ACP</t>
  </si>
  <si>
    <t>ACDateDem</t>
  </si>
  <si>
    <t>ACDec</t>
  </si>
  <si>
    <t>ACDateDec</t>
  </si>
  <si>
    <t>ACMont</t>
  </si>
  <si>
    <t>RHT</t>
  </si>
  <si>
    <t>RHTP</t>
  </si>
  <si>
    <t>RHTDateDem</t>
  </si>
  <si>
    <t>RHTDec</t>
  </si>
  <si>
    <t>RHTDateDec</t>
  </si>
  <si>
    <t>RHTMont</t>
  </si>
  <si>
    <t>AP</t>
  </si>
  <si>
    <t>APP</t>
  </si>
  <si>
    <t>APDateDem</t>
  </si>
  <si>
    <t>APDec</t>
  </si>
  <si>
    <t>APDateDec</t>
  </si>
  <si>
    <t>APMont</t>
  </si>
  <si>
    <t>AI</t>
  </si>
  <si>
    <t>AIDesc</t>
  </si>
  <si>
    <t>AIP</t>
  </si>
  <si>
    <t>AIDateDem</t>
  </si>
  <si>
    <t>AIDec</t>
  </si>
  <si>
    <t>AIDateDec</t>
  </si>
  <si>
    <t>AIMont</t>
  </si>
  <si>
    <t>NomProjet</t>
  </si>
  <si>
    <t>TypeProjet</t>
  </si>
  <si>
    <t>DuréeProjet</t>
  </si>
  <si>
    <t>#Repres</t>
  </si>
  <si>
    <t>APAR</t>
  </si>
  <si>
    <t>LienCanton</t>
  </si>
  <si>
    <t>Canton</t>
  </si>
  <si>
    <t>DuréeFerme</t>
  </si>
  <si>
    <t>InfoEntreprise</t>
  </si>
  <si>
    <t>DomDesc</t>
  </si>
  <si>
    <t>DomMont</t>
  </si>
  <si>
    <t>ConfPas2x</t>
  </si>
  <si>
    <t>NomECultX2</t>
  </si>
  <si>
    <t>Remarq</t>
  </si>
  <si>
    <t xml:space="preserve">(Bilan, PP, annexes, rapport du réviseur etc.) ou le dernier état des dépenses et </t>
  </si>
  <si>
    <t>revenus d’exploitation pour l’année 2019 ainsi que le budget de fonctionnement 2020</t>
  </si>
  <si>
    <t>et précisez le montant de l'aide accordée (zéro si refusée)</t>
  </si>
  <si>
    <t>qu’il a lu et compris tous les points du formulaire de dépôt de demande et qu’il les accepte.</t>
  </si>
  <si>
    <t>Afin de faciliter le calcul du dommage, veuillez svp remplir le tableau ci-dessous en fonction des étapes suivantes:</t>
  </si>
  <si>
    <t>Introduction:</t>
  </si>
  <si>
    <t>La perte financière est calculée en fonction de la perte réelle de revenu (hors profit budgétisé) et des indemnités effectivement reçues et coûts budgétisés non encourus.</t>
  </si>
  <si>
    <t>Tableau des subventions</t>
  </si>
  <si>
    <t>Subvention Ville de Genève</t>
  </si>
  <si>
    <t>Contribution Loterie Romande</t>
  </si>
  <si>
    <t>Subvention fonds intercommunal</t>
  </si>
  <si>
    <t>Subventions monétaires des collectivités publiques :</t>
  </si>
  <si>
    <t>Subvention  canton de Genève</t>
  </si>
  <si>
    <t>Subvention autre commune : préciser_______________</t>
  </si>
  <si>
    <t>Subvention Pro Helvetia, OFC</t>
  </si>
  <si>
    <t>Autres subventions : préciser ________________</t>
  </si>
  <si>
    <t>Subvention(s) non monétaire(s)</t>
  </si>
  <si>
    <t>Total</t>
  </si>
  <si>
    <t>octobre 2020</t>
  </si>
  <si>
    <t>septembre 2020</t>
  </si>
  <si>
    <t>*la période avant mars 2020 peut être prise en considération si nécessaire au calcul des pertes financières tel que défini dans l'Aide-mémoire.</t>
  </si>
  <si>
    <t>-Le/la requérant/e a l'obligation de documenter les montants sur la base de justificatifs.</t>
  </si>
  <si>
    <t>Exemples de justificatifs admis: Contrats signés entre le/la requérant/e et une tierce partie; Factures émises par une tierce partie; Confirmation écrite et signée d'une tierce partie. Tous les justificatifs doivent au minimum documenter le montant des cachets/honoraires.</t>
  </si>
  <si>
    <t>Conformément à l'aide mémoire, le principe de subsidiarité doit être appliqué. C'est pourquoi le/la requérant/e est tenu de fournir la preuve d'une demande d'aide d'urgence Suisseculture, ainsi que de fournir les preuves des indemnités versées par Suisseculture.</t>
  </si>
  <si>
    <t>Conformément à l'aide mémoire, le principe de subsidiarité doit être appliqué. C'est pourquoi le/la requérant/e est tenu de fournir la preuve d'une demande d'allocation pour perte de gain, ainsi que de fournir les décomptes versés mensuellement par la caisse de compensation compétente.</t>
  </si>
  <si>
    <t>Les coûts non encourus sont définis comme des coûts usuellement nécessaires à l'obtention du revenu, mais qui en raison de la crise actuelle ne seront pas à payer. Rentrent dans cette catégorie: les frais de déplacement, les per diem, etc...</t>
  </si>
  <si>
    <t>Merci de compléter le tableau suivant concernant d'éventuelles subventions des pouvoirs publics:</t>
  </si>
  <si>
    <t>Exemples de justificatifs admis: Contrats de ventes signés entre le/la requérant/e et une tierce partie; Factures émis par une tierce partie; Confirmation écrite et signée d'une tierce partie. Tous les justificatifs doivent au minimum documenter le montant de la prestation de vente ou de location.</t>
  </si>
  <si>
    <t>Êtes-vous indépendant(e)?</t>
  </si>
  <si>
    <t>Attestation de domicile (datée de moins de 2 ans) - (sur demande)</t>
  </si>
  <si>
    <t>projet</t>
  </si>
  <si>
    <t>(par exemple copies des contrats ou attestation d’engagements)</t>
  </si>
  <si>
    <t>compétente du canton selon le lieu de résidence de l’acteur / actrice culturel.le;</t>
  </si>
  <si>
    <t>Pour les acteurs et actrices culturel.le.s établi.e.s dans le canton de Genève, les demandes</t>
  </si>
  <si>
    <t xml:space="preserve">doivent être déposées auprès de l’office cantonal de la culture et du sport du canton de </t>
  </si>
  <si>
    <t>Genève.</t>
  </si>
  <si>
    <t>Veuillez joindre les documents suivants. Ils sont indispensables au traitement de votre dossier:</t>
  </si>
  <si>
    <t>pour les manifestations/projets : budget de la manifestation ou du projet ;</t>
  </si>
  <si>
    <t>que la perte de revenus ;</t>
  </si>
  <si>
    <t>copies des contrats ou attestation d’engagements ;</t>
  </si>
  <si>
    <t>relevé d’impôts, liste des engagements, exposition) ;</t>
  </si>
  <si>
    <t>Les demandes doivent être déposées au plus tard le 20 septembre 2020, auprès de l’office cantonal de</t>
  </si>
  <si>
    <t>la culture et du sport.</t>
  </si>
  <si>
    <t xml:space="preserve">cifiques pour le secteur culturel (Ordonnance COVID dans le secteur de la culture). Elles ont effet </t>
  </si>
  <si>
    <t>pendant une durée de six mois, soit jusqu'au 20 septembre 2020.</t>
  </si>
  <si>
    <t xml:space="preserve">Les demandes doivent être déposées au plus tard le 20 septembre 2020 auprès de l’autorité </t>
  </si>
  <si>
    <t>a subi un préjudice financier entre le 28 février 2020 et le 31 octobre 2020.</t>
  </si>
  <si>
    <t>avant le 21 septembre 2020.</t>
  </si>
  <si>
    <t>La décision d'annulation, de report, de fermeture ou de maintien/ouverture</t>
  </si>
  <si>
    <t>à une échelle réduite doit impérativement être prise</t>
  </si>
  <si>
    <t xml:space="preserve">en cas de fermeture ou d'ouverture de manière réduite de l’entreprise culturelle : </t>
  </si>
  <si>
    <t xml:space="preserve">les derniers comptes annuels ou le dernier état des dépenses et revenus d’exploitation </t>
  </si>
  <si>
    <t>pour l’année 2019 ainsi que le budget de fonctionnement 2020 ;</t>
  </si>
  <si>
    <t>reportés ou réalisés sous une forme réduite?</t>
  </si>
  <si>
    <t>Manifestations ou projets annulés, partiellement annulés,</t>
  </si>
  <si>
    <t>En cas de fermeture/ouverture réduite de l’entreprise culturelle : les derniers comptes annuels</t>
  </si>
  <si>
    <t xml:space="preserve">Durée de la fermeture de l’entreprise ou de l'ouverture de manière réduite (dates de la fermeture et de réouverture prévue) </t>
  </si>
  <si>
    <t xml:space="preserve">aide non remboursable pour le préjudice financier subi en cas d’annulation, de report ou de </t>
  </si>
  <si>
    <t xml:space="preserve">réalisation de manière réduite de manifestations et de projets ainsi qu'en cas de fermeture ou </t>
  </si>
  <si>
    <t>d'ouverture de manière réduite d’une entreprise culturelle.</t>
  </si>
  <si>
    <t xml:space="preserve">a subi une perte financière liée à l’annulation, au report ou à la réalisation de manière </t>
  </si>
  <si>
    <t>réduite de manifestations et de projets ainsi qu'à la fermeture ou à l'ouverture de manière</t>
  </si>
  <si>
    <t>réduite d’une entreprise culturelle, causée par les mesures étatique de lutte contre</t>
  </si>
  <si>
    <t xml:space="preserve">l’épidémie de coronavirus, en particulier l’interdiction des manifestations publiques et privées, </t>
  </si>
  <si>
    <t>la fermeture de toutes les infrastructures accessibles au public ou l'obligation d'avoir un</t>
  </si>
  <si>
    <t xml:space="preserve">plan de protection et de le mettre en œuvre dans le cas où les installations sont rouvertes </t>
  </si>
  <si>
    <t>ou si des activités peuvent avoir lieu à nouveau ;</t>
  </si>
  <si>
    <t xml:space="preserve">tié au moins de la durée normale de travail. Tout emploi rémunéré dans le secteur culturel, </t>
  </si>
  <si>
    <t>pris au sens large (par ex. enseignant de musique dans une école de musique), est pris en compte,</t>
  </si>
  <si>
    <t xml:space="preserve">tant comme indépendant.e qu’en tant qu’employé.e. L’existence d’un emploi à temps plein est </t>
  </si>
  <si>
    <t>évaluée au cas par cas sur la base des documents à fournir par l’acteur culturel</t>
  </si>
  <si>
    <t xml:space="preserve">L’indemnisation des pertes financières couvre des dommages qui, durant la période comprise </t>
  </si>
  <si>
    <t xml:space="preserve">publiques entre le 28 février et le 31 octobre 2020, ont été causés par les prescriptions des autorités </t>
  </si>
  <si>
    <t xml:space="preserve">ayant impliqué l'annulation, le report ou la réalisation de manière réduite de manifestations </t>
  </si>
  <si>
    <t>et projets ainsi que la fermeture ou l'ouverture de manière réduite d'une entreprise culturelle.</t>
  </si>
  <si>
    <t xml:space="preserve">La décision d'annulation, de report, de fermeture ou de poursuite/ouverture à une échelle réduite </t>
  </si>
  <si>
    <t>doit impérativement avoir été prise avant le 21 septembre 2020.</t>
  </si>
  <si>
    <t>Entreprise fermée ou ouverte de manière réduite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</si>
</sst>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000"/>
  </numFmts>
  <fonts count="7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 Bold"/>
      <family val="2"/>
    </font>
    <font>
      <sz val="12"/>
      <name val="Arial"/>
      <family val="2"/>
    </font>
    <font>
      <sz val="9"/>
      <name val="Arial"/>
      <family val="2"/>
    </font>
    <font>
      <sz val="12"/>
      <name val="Arial Italic"/>
      <family val="2"/>
    </font>
    <font>
      <sz val="12"/>
      <name val="Arial Bold"/>
      <family val="2"/>
    </font>
    <font>
      <sz val="16"/>
      <name val="Arial Bold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3"/>
      <name val="Arial Bold"/>
    </font>
    <font>
      <sz val="13"/>
      <color rgb="FF00B050"/>
      <name val="Arial Bold"/>
    </font>
    <font>
      <sz val="13"/>
      <color rgb="FFFF0000"/>
      <name val="Arial Bold"/>
    </font>
    <font>
      <sz val="14"/>
      <name val="Arial Bold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4"/>
      <name val="Arial Italic"/>
    </font>
    <font>
      <sz val="10"/>
      <name val="Arial Bold"/>
      <family val="2"/>
    </font>
    <font>
      <u/>
      <sz val="13"/>
      <name val="Arial Bold"/>
    </font>
    <font>
      <u/>
      <sz val="14"/>
      <color theme="10"/>
      <name val="Calibri"/>
      <family val="2"/>
      <scheme val="minor"/>
    </font>
    <font>
      <sz val="10"/>
      <name val="Arial Bold"/>
    </font>
    <font>
      <u/>
      <sz val="13"/>
      <color rgb="FF00B050"/>
      <name val="Arial Bold"/>
    </font>
    <font>
      <u/>
      <sz val="13"/>
      <color rgb="FFFF0000"/>
      <name val="Arial Bold"/>
    </font>
    <font>
      <sz val="11"/>
      <name val="Arial Bold"/>
    </font>
    <font>
      <sz val="10"/>
      <color rgb="FFFF0000"/>
      <name val="Arial"/>
      <family val="2"/>
    </font>
    <font>
      <b/>
      <sz val="10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name val="Calibri"/>
      <family val="2"/>
      <scheme val="minor"/>
    </font>
    <font>
      <u/>
      <sz val="12"/>
      <color theme="10"/>
      <name val="Arial"/>
      <family val="2"/>
    </font>
    <font>
      <b/>
      <sz val="10"/>
      <color rgb="FFFF0000"/>
      <name val="Arial"/>
      <family val="2"/>
    </font>
    <font>
      <b/>
      <sz val="16"/>
      <name val="Calibri"/>
      <family val="2"/>
      <scheme val="minor"/>
    </font>
    <font>
      <b/>
      <sz val="24"/>
      <name val="Calibri"/>
      <family val="2"/>
      <scheme val="minor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1"/>
      <name val="Arial Bold"/>
      <family val="2"/>
    </font>
    <font>
      <sz val="11"/>
      <name val="Arial"/>
      <family val="2"/>
    </font>
    <font>
      <b/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16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5" fillId="0" borderId="0"/>
    <xf numFmtId="0" fontId="4" fillId="0" borderId="0"/>
    <xf numFmtId="0" fontId="70" fillId="0" borderId="0"/>
    <xf numFmtId="43" fontId="70" fillId="0" borderId="0" applyFont="0" applyFill="0" applyBorder="0" applyAlignment="0" applyProtection="0"/>
    <xf numFmtId="0" fontId="3" fillId="0" borderId="0"/>
  </cellStyleXfs>
  <cellXfs count="290">
    <xf numFmtId="0" fontId="0" fillId="0" borderId="0" xfId="0"/>
    <xf numFmtId="0" fontId="10" fillId="0" borderId="0" xfId="0" applyNumberFormat="1" applyFont="1"/>
    <xf numFmtId="0" fontId="11" fillId="0" borderId="0" xfId="0" applyNumberFormat="1" applyFont="1"/>
    <xf numFmtId="0" fontId="13" fillId="0" borderId="0" xfId="0" applyNumberFormat="1" applyFont="1"/>
    <xf numFmtId="0" fontId="18" fillId="0" borderId="0" xfId="3" applyFont="1" applyAlignment="1">
      <alignment horizontal="left" vertical="top"/>
    </xf>
    <xf numFmtId="0" fontId="18" fillId="0" borderId="0" xfId="3" applyFont="1" applyAlignment="1">
      <alignment horizontal="center" vertical="top"/>
    </xf>
    <xf numFmtId="0" fontId="19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/>
    </xf>
    <xf numFmtId="0" fontId="20" fillId="0" borderId="1" xfId="3" applyFont="1" applyBorder="1" applyAlignment="1">
      <alignment horizontal="left" vertical="top"/>
    </xf>
    <xf numFmtId="0" fontId="20" fillId="0" borderId="2" xfId="3" applyFont="1" applyBorder="1" applyAlignment="1">
      <alignment horizontal="left" vertical="top"/>
    </xf>
    <xf numFmtId="0" fontId="18" fillId="0" borderId="2" xfId="3" applyFont="1" applyBorder="1" applyAlignment="1">
      <alignment horizontal="left" vertical="top"/>
    </xf>
    <xf numFmtId="0" fontId="18" fillId="0" borderId="2" xfId="3" applyFont="1" applyBorder="1" applyAlignment="1">
      <alignment horizontal="center" vertical="top"/>
    </xf>
    <xf numFmtId="0" fontId="18" fillId="0" borderId="3" xfId="3" applyFont="1" applyBorder="1" applyAlignment="1">
      <alignment horizontal="left" vertical="top"/>
    </xf>
    <xf numFmtId="0" fontId="21" fillId="0" borderId="4" xfId="3" applyFont="1" applyBorder="1" applyAlignment="1">
      <alignment horizontal="left" vertical="top" indent="1"/>
    </xf>
    <xf numFmtId="0" fontId="21" fillId="0" borderId="0" xfId="3" applyFont="1" applyAlignment="1">
      <alignment horizontal="left" vertical="top"/>
    </xf>
    <xf numFmtId="0" fontId="22" fillId="0" borderId="0" xfId="3" applyFont="1" applyAlignment="1">
      <alignment horizontal="center" vertical="center"/>
    </xf>
    <xf numFmtId="0" fontId="18" fillId="0" borderId="5" xfId="3" applyFont="1" applyBorder="1" applyAlignment="1">
      <alignment horizontal="left" vertical="top"/>
    </xf>
    <xf numFmtId="0" fontId="20" fillId="0" borderId="4" xfId="3" quotePrefix="1" applyFont="1" applyBorder="1" applyAlignment="1">
      <alignment horizontal="center" vertical="center"/>
    </xf>
    <xf numFmtId="0" fontId="18" fillId="0" borderId="5" xfId="3" applyFont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20" fillId="0" borderId="4" xfId="3" quotePrefix="1" applyFont="1" applyBorder="1" applyAlignment="1">
      <alignment horizontal="left" vertical="center"/>
    </xf>
    <xf numFmtId="0" fontId="20" fillId="0" borderId="0" xfId="3" quotePrefix="1" applyFont="1" applyAlignment="1">
      <alignment horizontal="left" vertical="center"/>
    </xf>
    <xf numFmtId="0" fontId="18" fillId="0" borderId="4" xfId="3" applyFont="1" applyBorder="1" applyAlignment="1">
      <alignment horizontal="left" vertical="center"/>
    </xf>
    <xf numFmtId="0" fontId="23" fillId="0" borderId="5" xfId="3" applyFont="1" applyBorder="1" applyAlignment="1">
      <alignment horizontal="left" vertical="center" wrapText="1"/>
    </xf>
    <xf numFmtId="0" fontId="18" fillId="0" borderId="4" xfId="3" applyFont="1" applyBorder="1" applyAlignment="1">
      <alignment horizontal="left" vertical="top"/>
    </xf>
    <xf numFmtId="0" fontId="23" fillId="0" borderId="6" xfId="3" applyFont="1" applyBorder="1" applyAlignment="1">
      <alignment horizontal="left" vertical="top"/>
    </xf>
    <xf numFmtId="0" fontId="23" fillId="0" borderId="7" xfId="3" applyFont="1" applyBorder="1" applyAlignment="1">
      <alignment horizontal="left" vertical="top"/>
    </xf>
    <xf numFmtId="0" fontId="18" fillId="0" borderId="7" xfId="3" applyFont="1" applyBorder="1" applyAlignment="1">
      <alignment horizontal="left" vertical="top"/>
    </xf>
    <xf numFmtId="0" fontId="18" fillId="0" borderId="7" xfId="3" applyFont="1" applyBorder="1" applyAlignment="1">
      <alignment horizontal="center" vertical="top"/>
    </xf>
    <xf numFmtId="0" fontId="18" fillId="0" borderId="8" xfId="3" applyFont="1" applyBorder="1" applyAlignment="1">
      <alignment horizontal="left" vertical="top"/>
    </xf>
    <xf numFmtId="0" fontId="18" fillId="0" borderId="0" xfId="3" applyFont="1"/>
    <xf numFmtId="0" fontId="18" fillId="0" borderId="0" xfId="3" applyFont="1" applyAlignment="1">
      <alignment horizontal="center"/>
    </xf>
    <xf numFmtId="0" fontId="29" fillId="0" borderId="0" xfId="5" applyFont="1"/>
    <xf numFmtId="0" fontId="16" fillId="0" borderId="0" xfId="5"/>
    <xf numFmtId="0" fontId="14" fillId="0" borderId="0" xfId="5" applyFont="1"/>
    <xf numFmtId="0" fontId="11" fillId="0" borderId="0" xfId="0" applyFont="1"/>
    <xf numFmtId="0" fontId="11" fillId="0" borderId="0" xfId="5" applyFont="1"/>
    <xf numFmtId="0" fontId="10" fillId="0" borderId="0" xfId="0" applyFont="1"/>
    <xf numFmtId="0" fontId="16" fillId="0" borderId="0" xfId="5" quotePrefix="1"/>
    <xf numFmtId="0" fontId="13" fillId="0" borderId="0" xfId="0" applyFont="1"/>
    <xf numFmtId="164" fontId="16" fillId="0" borderId="0" xfId="6" applyNumberFormat="1" applyFont="1"/>
    <xf numFmtId="0" fontId="10" fillId="0" borderId="0" xfId="5" applyFont="1"/>
    <xf numFmtId="164" fontId="11" fillId="0" borderId="0" xfId="6" applyNumberFormat="1" applyFont="1"/>
    <xf numFmtId="0" fontId="11" fillId="0" borderId="10" xfId="0" applyFont="1" applyBorder="1"/>
    <xf numFmtId="0" fontId="30" fillId="0" borderId="10" xfId="5" applyFont="1" applyBorder="1"/>
    <xf numFmtId="0" fontId="16" fillId="0" borderId="10" xfId="5" applyBorder="1"/>
    <xf numFmtId="164" fontId="0" fillId="0" borderId="0" xfId="6" applyNumberFormat="1" applyFont="1"/>
    <xf numFmtId="0" fontId="31" fillId="0" borderId="0" xfId="0" applyFont="1"/>
    <xf numFmtId="0" fontId="11" fillId="0" borderId="0" xfId="0" applyFont="1" applyAlignment="1">
      <alignment horizontal="left" indent="1"/>
    </xf>
    <xf numFmtId="0" fontId="9" fillId="0" borderId="0" xfId="3"/>
    <xf numFmtId="164" fontId="11" fillId="0" borderId="0" xfId="6" applyNumberFormat="1" applyFont="1" applyAlignment="1">
      <alignment horizontal="right"/>
    </xf>
    <xf numFmtId="0" fontId="11" fillId="0" borderId="0" xfId="5" applyFont="1" applyAlignment="1">
      <alignment horizontal="left" vertical="top" wrapText="1"/>
    </xf>
    <xf numFmtId="0" fontId="32" fillId="0" borderId="0" xfId="0" applyFont="1"/>
    <xf numFmtId="0" fontId="11" fillId="0" borderId="0" xfId="5" applyFont="1" applyAlignment="1">
      <alignment horizontal="right"/>
    </xf>
    <xf numFmtId="0" fontId="15" fillId="0" borderId="0" xfId="5" applyFont="1"/>
    <xf numFmtId="0" fontId="14" fillId="0" borderId="0" xfId="5" applyFont="1" applyAlignment="1">
      <alignment vertical="center"/>
    </xf>
    <xf numFmtId="164" fontId="16" fillId="0" borderId="0" xfId="6" applyNumberFormat="1" applyFont="1" applyAlignment="1">
      <alignment vertical="center"/>
    </xf>
    <xf numFmtId="0" fontId="16" fillId="0" borderId="0" xfId="5" applyAlignment="1">
      <alignment vertical="center"/>
    </xf>
    <xf numFmtId="0" fontId="33" fillId="0" borderId="0" xfId="5" applyFont="1"/>
    <xf numFmtId="0" fontId="16" fillId="3" borderId="0" xfId="5" applyFill="1"/>
    <xf numFmtId="0" fontId="0" fillId="3" borderId="0" xfId="5" applyFont="1" applyFill="1"/>
    <xf numFmtId="0" fontId="12" fillId="0" borderId="0" xfId="5" applyFont="1"/>
    <xf numFmtId="164" fontId="16" fillId="0" borderId="0" xfId="6" applyNumberFormat="1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0" xfId="5" applyFont="1"/>
    <xf numFmtId="0" fontId="16" fillId="0" borderId="6" xfId="5" applyBorder="1"/>
    <xf numFmtId="0" fontId="16" fillId="0" borderId="7" xfId="5" applyBorder="1"/>
    <xf numFmtId="0" fontId="11" fillId="0" borderId="7" xfId="5" applyFont="1" applyBorder="1"/>
    <xf numFmtId="0" fontId="16" fillId="0" borderId="8" xfId="5" applyBorder="1"/>
    <xf numFmtId="0" fontId="16" fillId="0" borderId="0" xfId="5" applyBorder="1"/>
    <xf numFmtId="0" fontId="12" fillId="0" borderId="0" xfId="5" applyFont="1" applyBorder="1"/>
    <xf numFmtId="0" fontId="41" fillId="0" borderId="0" xfId="5" applyFont="1"/>
    <xf numFmtId="164" fontId="11" fillId="0" borderId="0" xfId="6" applyNumberFormat="1" applyFont="1" applyAlignment="1"/>
    <xf numFmtId="164" fontId="18" fillId="0" borderId="0" xfId="3" applyNumberFormat="1" applyFont="1" applyAlignment="1">
      <alignment horizontal="left" vertical="top"/>
    </xf>
    <xf numFmtId="0" fontId="0" fillId="2" borderId="9" xfId="5" applyFont="1" applyFill="1" applyBorder="1" applyAlignment="1" applyProtection="1">
      <alignment horizontal="center" vertical="center"/>
      <protection locked="0"/>
    </xf>
    <xf numFmtId="0" fontId="11" fillId="2" borderId="0" xfId="5" applyFont="1" applyFill="1" applyAlignment="1" applyProtection="1">
      <alignment horizontal="center"/>
      <protection locked="0"/>
    </xf>
    <xf numFmtId="14" fontId="11" fillId="2" borderId="0" xfId="5" applyNumberFormat="1" applyFont="1" applyFill="1" applyAlignment="1" applyProtection="1">
      <alignment horizontal="left" vertical="center"/>
      <protection locked="0"/>
    </xf>
    <xf numFmtId="164" fontId="11" fillId="2" borderId="0" xfId="6" applyNumberFormat="1" applyFont="1" applyFill="1" applyAlignment="1" applyProtection="1">
      <alignment horizontal="right"/>
      <protection locked="0"/>
    </xf>
    <xf numFmtId="14" fontId="11" fillId="2" borderId="0" xfId="5" applyNumberFormat="1" applyFont="1" applyFill="1" applyAlignment="1" applyProtection="1">
      <alignment horizontal="center"/>
      <protection locked="0"/>
    </xf>
    <xf numFmtId="0" fontId="11" fillId="2" borderId="10" xfId="5" applyFont="1" applyFill="1" applyBorder="1" applyAlignment="1" applyProtection="1">
      <alignment vertical="center"/>
      <protection locked="0"/>
    </xf>
    <xf numFmtId="0" fontId="16" fillId="2" borderId="9" xfId="5" applyFill="1" applyBorder="1" applyAlignment="1" applyProtection="1">
      <alignment horizontal="center" vertical="center"/>
      <protection locked="0"/>
    </xf>
    <xf numFmtId="0" fontId="10" fillId="0" borderId="4" xfId="5" applyFont="1" applyBorder="1" applyAlignment="1" applyProtection="1">
      <alignment horizontal="center" wrapText="1"/>
    </xf>
    <xf numFmtId="0" fontId="20" fillId="0" borderId="0" xfId="3" quotePrefix="1" applyFont="1" applyAlignment="1" applyProtection="1">
      <alignment horizontal="left"/>
    </xf>
    <xf numFmtId="0" fontId="10" fillId="0" borderId="4" xfId="5" applyFont="1" applyBorder="1" applyAlignment="1" applyProtection="1">
      <alignment horizontal="center" vertical="center" wrapText="1"/>
    </xf>
    <xf numFmtId="0" fontId="20" fillId="0" borderId="0" xfId="3" quotePrefix="1" applyFont="1" applyAlignment="1" applyProtection="1">
      <alignment horizontal="left" vertical="center"/>
    </xf>
    <xf numFmtId="0" fontId="10" fillId="0" borderId="0" xfId="5" applyFont="1" applyAlignment="1" applyProtection="1">
      <alignment horizontal="left" vertical="center" wrapText="1"/>
    </xf>
    <xf numFmtId="0" fontId="39" fillId="0" borderId="0" xfId="5" applyFont="1" applyAlignment="1" applyProtection="1">
      <alignment horizontal="center" vertical="center"/>
    </xf>
    <xf numFmtId="0" fontId="10" fillId="0" borderId="5" xfId="5" applyFont="1" applyBorder="1" applyAlignment="1" applyProtection="1">
      <alignment horizontal="left" vertical="center" wrapText="1"/>
    </xf>
    <xf numFmtId="165" fontId="20" fillId="0" borderId="0" xfId="3" quotePrefix="1" applyNumberFormat="1" applyFont="1" applyAlignment="1" applyProtection="1">
      <alignment horizontal="left" vertical="center"/>
    </xf>
    <xf numFmtId="0" fontId="33" fillId="0" borderId="0" xfId="5" applyFont="1" applyAlignment="1" applyProtection="1">
      <alignment horizontal="center" vertical="center"/>
    </xf>
    <xf numFmtId="0" fontId="16" fillId="0" borderId="4" xfId="5" applyBorder="1" applyProtection="1"/>
    <xf numFmtId="0" fontId="16" fillId="0" borderId="0" xfId="5" applyProtection="1"/>
    <xf numFmtId="0" fontId="11" fillId="0" borderId="0" xfId="5" applyFont="1" applyProtection="1"/>
    <xf numFmtId="0" fontId="16" fillId="0" borderId="5" xfId="5" applyBorder="1" applyProtection="1"/>
    <xf numFmtId="0" fontId="11" fillId="0" borderId="0" xfId="5" applyFont="1" applyAlignment="1" applyProtection="1">
      <alignment horizontal="center"/>
    </xf>
    <xf numFmtId="0" fontId="16" fillId="0" borderId="0" xfId="5" applyAlignment="1" applyProtection="1">
      <alignment horizontal="center"/>
    </xf>
    <xf numFmtId="0" fontId="11" fillId="0" borderId="0" xfId="5" applyFont="1" applyAlignment="1" applyProtection="1">
      <alignment horizontal="center" vertical="top"/>
    </xf>
    <xf numFmtId="0" fontId="11" fillId="0" borderId="0" xfId="0" applyNumberFormat="1" applyFont="1" applyProtection="1"/>
    <xf numFmtId="0" fontId="30" fillId="0" borderId="0" xfId="5" applyFont="1" applyAlignment="1" applyProtection="1">
      <alignment horizontal="center"/>
    </xf>
    <xf numFmtId="0" fontId="30" fillId="0" borderId="0" xfId="5" applyFont="1" applyProtection="1"/>
    <xf numFmtId="0" fontId="11" fillId="0" borderId="0" xfId="5" applyFont="1" applyAlignment="1" applyProtection="1">
      <alignment vertical="top" wrapText="1"/>
    </xf>
    <xf numFmtId="0" fontId="9" fillId="0" borderId="4" xfId="3" applyBorder="1" applyProtection="1"/>
    <xf numFmtId="0" fontId="9" fillId="0" borderId="0" xfId="3" applyProtection="1"/>
    <xf numFmtId="0" fontId="9" fillId="0" borderId="5" xfId="3" applyBorder="1" applyProtection="1"/>
    <xf numFmtId="0" fontId="12" fillId="0" borderId="0" xfId="5" applyFont="1" applyProtection="1"/>
    <xf numFmtId="0" fontId="24" fillId="0" borderId="0" xfId="4" applyAlignment="1" applyProtection="1">
      <alignment horizontal="center" vertical="center" wrapText="1"/>
      <protection locked="0"/>
    </xf>
    <xf numFmtId="0" fontId="24" fillId="0" borderId="0" xfId="4" applyAlignment="1" applyProtection="1">
      <alignment horizontal="center" vertical="center"/>
      <protection locked="0"/>
    </xf>
    <xf numFmtId="0" fontId="17" fillId="0" borderId="0" xfId="2" applyAlignment="1" applyProtection="1">
      <alignment horizontal="center" vertical="center"/>
      <protection locked="0"/>
    </xf>
    <xf numFmtId="0" fontId="16" fillId="0" borderId="0" xfId="5" applyFont="1"/>
    <xf numFmtId="164" fontId="11" fillId="2" borderId="0" xfId="1" applyNumberFormat="1" applyFont="1" applyFill="1" applyAlignment="1" applyProtection="1">
      <alignment horizontal="center"/>
      <protection locked="0"/>
    </xf>
    <xf numFmtId="164" fontId="11" fillId="0" borderId="0" xfId="6" applyNumberFormat="1" applyFont="1" applyFill="1" applyAlignment="1">
      <alignment horizontal="right"/>
    </xf>
    <xf numFmtId="0" fontId="11" fillId="0" borderId="0" xfId="0" applyFont="1" applyAlignment="1">
      <alignment horizontal="left" indent="3"/>
    </xf>
    <xf numFmtId="0" fontId="45" fillId="3" borderId="0" xfId="7" applyFont="1" applyFill="1"/>
    <xf numFmtId="0" fontId="8" fillId="3" borderId="0" xfId="7" applyFill="1"/>
    <xf numFmtId="0" fontId="46" fillId="3" borderId="0" xfId="7" applyFont="1" applyFill="1"/>
    <xf numFmtId="0" fontId="47" fillId="3" borderId="1" xfId="7" applyFont="1" applyFill="1" applyBorder="1"/>
    <xf numFmtId="0" fontId="48" fillId="3" borderId="2" xfId="7" applyFont="1" applyFill="1" applyBorder="1"/>
    <xf numFmtId="0" fontId="48" fillId="3" borderId="3" xfId="7" applyFont="1" applyFill="1" applyBorder="1"/>
    <xf numFmtId="0" fontId="48" fillId="3" borderId="0" xfId="7" applyFont="1" applyFill="1"/>
    <xf numFmtId="0" fontId="48" fillId="3" borderId="5" xfId="7" applyFont="1" applyFill="1" applyBorder="1"/>
    <xf numFmtId="0" fontId="48" fillId="3" borderId="4" xfId="7" applyFont="1" applyFill="1" applyBorder="1"/>
    <xf numFmtId="0" fontId="50" fillId="3" borderId="0" xfId="7" quotePrefix="1" applyFont="1" applyFill="1" applyAlignment="1">
      <alignment vertical="top" wrapText="1"/>
    </xf>
    <xf numFmtId="0" fontId="50" fillId="3" borderId="5" xfId="7" quotePrefix="1" applyFont="1" applyFill="1" applyBorder="1" applyAlignment="1">
      <alignment vertical="top" wrapText="1"/>
    </xf>
    <xf numFmtId="0" fontId="51" fillId="3" borderId="0" xfId="7" applyFont="1" applyFill="1"/>
    <xf numFmtId="0" fontId="52" fillId="3" borderId="4" xfId="7" applyFont="1" applyFill="1" applyBorder="1" applyAlignment="1">
      <alignment horizontal="center"/>
    </xf>
    <xf numFmtId="0" fontId="52" fillId="3" borderId="0" xfId="7" applyFont="1" applyFill="1" applyAlignment="1">
      <alignment horizontal="center"/>
    </xf>
    <xf numFmtId="0" fontId="52" fillId="3" borderId="5" xfId="7" applyFont="1" applyFill="1" applyBorder="1" applyAlignment="1">
      <alignment horizontal="center"/>
    </xf>
    <xf numFmtId="0" fontId="53" fillId="3" borderId="4" xfId="7" applyFont="1" applyFill="1" applyBorder="1" applyAlignment="1">
      <alignment textRotation="255"/>
    </xf>
    <xf numFmtId="14" fontId="8" fillId="3" borderId="0" xfId="7" quotePrefix="1" applyNumberFormat="1" applyFill="1" applyAlignment="1">
      <alignment horizontal="right"/>
    </xf>
    <xf numFmtId="0" fontId="8" fillId="3" borderId="0" xfId="7" quotePrefix="1" applyFill="1" applyAlignment="1">
      <alignment horizontal="right"/>
    </xf>
    <xf numFmtId="0" fontId="44" fillId="3" borderId="0" xfId="7" applyFont="1" applyFill="1" applyAlignment="1">
      <alignment horizontal="right"/>
    </xf>
    <xf numFmtId="0" fontId="44" fillId="3" borderId="0" xfId="7" applyFont="1" applyFill="1"/>
    <xf numFmtId="0" fontId="8" fillId="3" borderId="5" xfId="7" applyFill="1" applyBorder="1"/>
    <xf numFmtId="0" fontId="44" fillId="3" borderId="4" xfId="7" applyFont="1" applyFill="1" applyBorder="1" applyAlignment="1">
      <alignment horizontal="right" vertical="center"/>
    </xf>
    <xf numFmtId="43" fontId="0" fillId="5" borderId="9" xfId="8" applyFont="1" applyFill="1" applyBorder="1" applyProtection="1">
      <protection locked="0"/>
    </xf>
    <xf numFmtId="43" fontId="0" fillId="5" borderId="12" xfId="8" applyFont="1" applyFill="1" applyBorder="1" applyProtection="1">
      <protection locked="0"/>
    </xf>
    <xf numFmtId="43" fontId="0" fillId="3" borderId="13" xfId="8" applyFont="1" applyFill="1" applyBorder="1"/>
    <xf numFmtId="43" fontId="0" fillId="3" borderId="0" xfId="8" applyFont="1" applyFill="1"/>
    <xf numFmtId="0" fontId="8" fillId="3" borderId="0" xfId="7" applyFill="1" applyAlignment="1">
      <alignment horizontal="right" vertical="center"/>
    </xf>
    <xf numFmtId="0" fontId="8" fillId="5" borderId="9" xfId="7" applyFill="1" applyBorder="1" applyAlignment="1" applyProtection="1">
      <alignment horizontal="left" vertical="top"/>
      <protection locked="0"/>
    </xf>
    <xf numFmtId="0" fontId="44" fillId="3" borderId="4" xfId="7" applyFont="1" applyFill="1" applyBorder="1" applyAlignment="1">
      <alignment horizontal="right"/>
    </xf>
    <xf numFmtId="0" fontId="53" fillId="3" borderId="6" xfId="7" applyFont="1" applyFill="1" applyBorder="1" applyAlignment="1">
      <alignment textRotation="255"/>
    </xf>
    <xf numFmtId="0" fontId="8" fillId="3" borderId="7" xfId="7" applyFill="1" applyBorder="1"/>
    <xf numFmtId="0" fontId="8" fillId="3" borderId="8" xfId="7" applyFill="1" applyBorder="1"/>
    <xf numFmtId="0" fontId="52" fillId="3" borderId="1" xfId="7" applyFont="1" applyFill="1" applyBorder="1" applyAlignment="1">
      <alignment horizontal="center"/>
    </xf>
    <xf numFmtId="0" fontId="52" fillId="3" borderId="2" xfId="7" applyFont="1" applyFill="1" applyBorder="1" applyAlignment="1">
      <alignment horizontal="center"/>
    </xf>
    <xf numFmtId="0" fontId="52" fillId="3" borderId="3" xfId="7" applyFont="1" applyFill="1" applyBorder="1" applyAlignment="1">
      <alignment horizontal="center"/>
    </xf>
    <xf numFmtId="0" fontId="8" fillId="3" borderId="1" xfId="7" applyFill="1" applyBorder="1"/>
    <xf numFmtId="0" fontId="8" fillId="3" borderId="2" xfId="7" applyFill="1" applyBorder="1"/>
    <xf numFmtId="0" fontId="8" fillId="3" borderId="3" xfId="7" applyFill="1" applyBorder="1"/>
    <xf numFmtId="0" fontId="8" fillId="3" borderId="4" xfId="7" applyFill="1" applyBorder="1"/>
    <xf numFmtId="0" fontId="54" fillId="3" borderId="0" xfId="7" applyFont="1" applyFill="1"/>
    <xf numFmtId="0" fontId="55" fillId="3" borderId="0" xfId="7" applyFont="1" applyFill="1"/>
    <xf numFmtId="0" fontId="56" fillId="3" borderId="0" xfId="7" applyFont="1" applyFill="1" applyAlignment="1">
      <alignment horizontal="right"/>
    </xf>
    <xf numFmtId="0" fontId="57" fillId="3" borderId="0" xfId="7" applyFont="1" applyFill="1"/>
    <xf numFmtId="0" fontId="58" fillId="3" borderId="0" xfId="7" applyFont="1" applyFill="1"/>
    <xf numFmtId="0" fontId="8" fillId="3" borderId="6" xfId="7" applyFill="1" applyBorder="1"/>
    <xf numFmtId="164" fontId="11" fillId="0" borderId="0" xfId="1" applyNumberFormat="1" applyFont="1" applyAlignment="1">
      <alignment horizontal="right"/>
    </xf>
    <xf numFmtId="0" fontId="61" fillId="0" borderId="0" xfId="0" applyFont="1" applyAlignment="1">
      <alignment horizontal="right"/>
    </xf>
    <xf numFmtId="164" fontId="11" fillId="0" borderId="13" xfId="1" applyNumberFormat="1" applyFont="1" applyBorder="1" applyAlignment="1">
      <alignment horizontal="right"/>
    </xf>
    <xf numFmtId="0" fontId="11" fillId="0" borderId="0" xfId="0" applyFont="1" applyFill="1" applyProtection="1"/>
    <xf numFmtId="0" fontId="62" fillId="3" borderId="4" xfId="7" quotePrefix="1" applyFont="1" applyFill="1" applyBorder="1"/>
    <xf numFmtId="14" fontId="7" fillId="3" borderId="0" xfId="7" quotePrefix="1" applyNumberFormat="1" applyFont="1" applyFill="1" applyAlignment="1">
      <alignment horizontal="right" wrapText="1"/>
    </xf>
    <xf numFmtId="43" fontId="0" fillId="3" borderId="0" xfId="8" applyFont="1" applyFill="1" applyBorder="1"/>
    <xf numFmtId="0" fontId="8" fillId="3" borderId="0" xfId="7" applyFill="1" applyBorder="1"/>
    <xf numFmtId="0" fontId="7" fillId="3" borderId="0" xfId="7" applyFont="1" applyFill="1" applyAlignment="1">
      <alignment horizontal="right" vertical="center"/>
    </xf>
    <xf numFmtId="0" fontId="18" fillId="0" borderId="0" xfId="3" applyFont="1" applyAlignment="1">
      <alignment horizontal="right" vertical="top"/>
    </xf>
    <xf numFmtId="0" fontId="6" fillId="3" borderId="0" xfId="7" applyFont="1" applyFill="1"/>
    <xf numFmtId="0" fontId="6" fillId="3" borderId="0" xfId="7" applyFont="1" applyFill="1" applyAlignment="1">
      <alignment horizontal="right"/>
    </xf>
    <xf numFmtId="0" fontId="40" fillId="0" borderId="0" xfId="5" applyFont="1" applyAlignment="1" applyProtection="1"/>
    <xf numFmtId="0" fontId="18" fillId="0" borderId="0" xfId="3" applyFont="1" applyAlignment="1">
      <alignment horizontal="right" vertical="center"/>
    </xf>
    <xf numFmtId="0" fontId="16" fillId="4" borderId="16" xfId="5" applyFill="1" applyBorder="1" applyAlignment="1">
      <alignment vertical="center"/>
    </xf>
    <xf numFmtId="0" fontId="18" fillId="4" borderId="17" xfId="3" applyFont="1" applyFill="1" applyBorder="1" applyAlignment="1">
      <alignment horizontal="right" vertical="center"/>
    </xf>
    <xf numFmtId="166" fontId="64" fillId="4" borderId="18" xfId="9" applyNumberFormat="1" applyFont="1" applyFill="1" applyBorder="1" applyAlignment="1">
      <alignment horizontal="left" vertical="center"/>
    </xf>
    <xf numFmtId="0" fontId="18" fillId="0" borderId="0" xfId="9" applyFont="1" applyAlignment="1">
      <alignment horizontal="right" vertical="center"/>
    </xf>
    <xf numFmtId="0" fontId="18" fillId="4" borderId="16" xfId="9" applyFont="1" applyFill="1" applyBorder="1" applyAlignment="1">
      <alignment horizontal="right" vertical="center"/>
    </xf>
    <xf numFmtId="166" fontId="64" fillId="0" borderId="0" xfId="3" applyNumberFormat="1" applyFont="1" applyFill="1" applyAlignment="1">
      <alignment horizontal="left" vertical="center"/>
    </xf>
    <xf numFmtId="0" fontId="16" fillId="0" borderId="0" xfId="5" applyFill="1" applyBorder="1" applyAlignment="1">
      <alignment horizontal="center"/>
    </xf>
    <xf numFmtId="0" fontId="65" fillId="0" borderId="0" xfId="9" applyFont="1" applyAlignment="1">
      <alignment horizontal="right" vertical="center"/>
    </xf>
    <xf numFmtId="166" fontId="64" fillId="4" borderId="13" xfId="9" applyNumberFormat="1" applyFont="1" applyFill="1" applyBorder="1" applyAlignment="1" applyProtection="1">
      <alignment horizontal="left" vertical="center"/>
      <protection locked="0"/>
    </xf>
    <xf numFmtId="0" fontId="16" fillId="0" borderId="0" xfId="5" applyAlignment="1">
      <alignment horizontal="right"/>
    </xf>
    <xf numFmtId="166" fontId="64" fillId="0" borderId="0" xfId="3" applyNumberFormat="1" applyFont="1" applyFill="1" applyAlignment="1" applyProtection="1">
      <alignment horizontal="left" vertical="center"/>
    </xf>
    <xf numFmtId="0" fontId="66" fillId="0" borderId="0" xfId="0" applyFont="1"/>
    <xf numFmtId="0" fontId="67" fillId="0" borderId="0" xfId="0" applyFont="1"/>
    <xf numFmtId="164" fontId="67" fillId="0" borderId="0" xfId="6" applyNumberFormat="1" applyFont="1"/>
    <xf numFmtId="0" fontId="16" fillId="0" borderId="0" xfId="5" applyFill="1" applyBorder="1" applyAlignment="1" applyProtection="1">
      <alignment horizontal="center" vertical="center"/>
    </xf>
    <xf numFmtId="0" fontId="16" fillId="0" borderId="0" xfId="5" quotePrefix="1" applyAlignment="1">
      <alignment horizontal="right"/>
    </xf>
    <xf numFmtId="0" fontId="0" fillId="0" borderId="0" xfId="0" applyAlignment="1">
      <alignment horizontal="center"/>
    </xf>
    <xf numFmtId="0" fontId="11" fillId="0" borderId="0" xfId="5" applyFont="1" applyAlignment="1">
      <alignment horizontal="center"/>
    </xf>
    <xf numFmtId="14" fontId="0" fillId="0" borderId="0" xfId="0" applyNumberFormat="1"/>
    <xf numFmtId="0" fontId="68" fillId="3" borderId="0" xfId="7" applyFont="1" applyFill="1"/>
    <xf numFmtId="0" fontId="70" fillId="3" borderId="0" xfId="11" applyFill="1"/>
    <xf numFmtId="0" fontId="44" fillId="3" borderId="4" xfId="11" applyFont="1" applyFill="1" applyBorder="1" applyAlignment="1">
      <alignment horizontal="right"/>
    </xf>
    <xf numFmtId="43" fontId="51" fillId="3" borderId="9" xfId="12" applyFont="1" applyFill="1" applyBorder="1" applyAlignment="1">
      <alignment horizontal="right"/>
    </xf>
    <xf numFmtId="43" fontId="51" fillId="3" borderId="0" xfId="12" applyFont="1" applyFill="1" applyBorder="1" applyAlignment="1">
      <alignment horizontal="right"/>
    </xf>
    <xf numFmtId="17" fontId="2" fillId="3" borderId="0" xfId="7" quotePrefix="1" applyNumberFormat="1" applyFont="1" applyFill="1" applyAlignment="1">
      <alignment horizontal="right" wrapText="1"/>
    </xf>
    <xf numFmtId="0" fontId="2" fillId="3" borderId="0" xfId="7" quotePrefix="1" applyFont="1" applyFill="1" applyAlignment="1">
      <alignment horizontal="right"/>
    </xf>
    <xf numFmtId="0" fontId="2" fillId="3" borderId="0" xfId="7" applyFont="1" applyFill="1"/>
    <xf numFmtId="0" fontId="8" fillId="0" borderId="0" xfId="7" applyFill="1" applyBorder="1" applyAlignment="1" applyProtection="1">
      <alignment horizontal="left" vertical="top"/>
      <protection locked="0"/>
    </xf>
    <xf numFmtId="0" fontId="8" fillId="0" borderId="0" xfId="7" applyFill="1"/>
    <xf numFmtId="44" fontId="69" fillId="0" borderId="0" xfId="12" applyNumberFormat="1" applyFont="1" applyFill="1" applyBorder="1" applyAlignment="1" applyProtection="1">
      <alignment horizontal="right"/>
      <protection locked="0"/>
    </xf>
    <xf numFmtId="0" fontId="49" fillId="3" borderId="0" xfId="7" quotePrefix="1" applyFont="1" applyFill="1" applyBorder="1"/>
    <xf numFmtId="0" fontId="48" fillId="3" borderId="0" xfId="7" applyFont="1" applyFill="1" applyBorder="1"/>
    <xf numFmtId="0" fontId="48" fillId="3" borderId="6" xfId="7" applyFont="1" applyFill="1" applyBorder="1"/>
    <xf numFmtId="0" fontId="70" fillId="3" borderId="0" xfId="11" applyFill="1" applyBorder="1"/>
    <xf numFmtId="0" fontId="41" fillId="3" borderId="0" xfId="11" applyFont="1" applyFill="1" applyBorder="1"/>
    <xf numFmtId="0" fontId="44" fillId="3" borderId="0" xfId="11" applyFont="1" applyFill="1" applyBorder="1" applyAlignment="1">
      <alignment horizontal="right"/>
    </xf>
    <xf numFmtId="0" fontId="70" fillId="3" borderId="7" xfId="11" applyFill="1" applyBorder="1"/>
    <xf numFmtId="0" fontId="1" fillId="3" borderId="0" xfId="11" applyFont="1" applyFill="1" applyBorder="1"/>
    <xf numFmtId="0" fontId="1" fillId="3" borderId="4" xfId="11" applyFont="1" applyFill="1" applyBorder="1" applyAlignment="1">
      <alignment horizontal="right"/>
    </xf>
    <xf numFmtId="0" fontId="1" fillId="3" borderId="0" xfId="1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quotePrefix="1" applyNumberFormat="1" applyFont="1"/>
    <xf numFmtId="43" fontId="69" fillId="2" borderId="9" xfId="12" applyNumberFormat="1" applyFont="1" applyFill="1" applyBorder="1" applyAlignment="1" applyProtection="1">
      <alignment horizontal="right"/>
      <protection locked="0"/>
    </xf>
    <xf numFmtId="0" fontId="26" fillId="0" borderId="0" xfId="5" applyFont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 wrapText="1"/>
    </xf>
    <xf numFmtId="0" fontId="25" fillId="0" borderId="0" xfId="4" applyFont="1" applyAlignment="1" applyProtection="1">
      <alignment horizontal="left" vertical="center"/>
      <protection locked="0"/>
    </xf>
    <xf numFmtId="0" fontId="17" fillId="0" borderId="0" xfId="2" applyAlignment="1" applyProtection="1">
      <alignment horizontal="right"/>
      <protection locked="0"/>
    </xf>
    <xf numFmtId="0" fontId="10" fillId="0" borderId="0" xfId="5" applyFont="1" applyAlignment="1">
      <alignment horizontal="left" vertical="center" wrapText="1"/>
    </xf>
    <xf numFmtId="0" fontId="11" fillId="2" borderId="0" xfId="0" applyFont="1" applyFill="1" applyProtection="1">
      <protection locked="0"/>
    </xf>
    <xf numFmtId="0" fontId="11" fillId="0" borderId="0" xfId="0" applyNumberFormat="1" applyFont="1" applyFill="1"/>
    <xf numFmtId="0" fontId="16" fillId="2" borderId="0" xfId="5" applyFill="1" applyAlignment="1" applyProtection="1">
      <alignment horizontal="left" vertical="top" wrapText="1"/>
      <protection locked="0"/>
    </xf>
    <xf numFmtId="0" fontId="16" fillId="2" borderId="11" xfId="5" applyFill="1" applyBorder="1" applyAlignment="1">
      <alignment horizontal="center"/>
    </xf>
    <xf numFmtId="0" fontId="11" fillId="2" borderId="0" xfId="5" applyFont="1" applyFill="1" applyProtection="1">
      <protection locked="0"/>
    </xf>
    <xf numFmtId="0" fontId="11" fillId="2" borderId="0" xfId="5" applyFont="1" applyFill="1" applyAlignment="1" applyProtection="1">
      <alignment horizontal="left"/>
      <protection locked="0"/>
    </xf>
    <xf numFmtId="14" fontId="11" fillId="2" borderId="0" xfId="5" applyNumberFormat="1" applyFont="1" applyFill="1" applyAlignment="1" applyProtection="1">
      <alignment horizontal="center" vertical="center"/>
      <protection locked="0"/>
    </xf>
    <xf numFmtId="0" fontId="60" fillId="0" borderId="0" xfId="2" quotePrefix="1" applyFont="1" applyAlignment="1" applyProtection="1">
      <alignment horizontal="center"/>
      <protection locked="0"/>
    </xf>
    <xf numFmtId="0" fontId="63" fillId="3" borderId="16" xfId="7" applyFont="1" applyFill="1" applyBorder="1" applyAlignment="1">
      <alignment horizontal="center"/>
    </xf>
    <xf numFmtId="0" fontId="63" fillId="3" borderId="17" xfId="7" applyFont="1" applyFill="1" applyBorder="1" applyAlignment="1">
      <alignment horizontal="center"/>
    </xf>
    <xf numFmtId="0" fontId="63" fillId="3" borderId="18" xfId="7" applyFont="1" applyFill="1" applyBorder="1" applyAlignment="1">
      <alignment horizontal="center"/>
    </xf>
    <xf numFmtId="0" fontId="1" fillId="3" borderId="0" xfId="11" applyFont="1" applyFill="1" applyBorder="1" applyAlignment="1" applyProtection="1">
      <alignment horizontal="center"/>
      <protection locked="0"/>
    </xf>
    <xf numFmtId="0" fontId="45" fillId="3" borderId="0" xfId="7" applyFont="1" applyFill="1" applyAlignment="1">
      <alignment horizontal="left" wrapText="1"/>
    </xf>
    <xf numFmtId="0" fontId="8" fillId="5" borderId="12" xfId="7" applyFill="1" applyBorder="1" applyAlignment="1" applyProtection="1">
      <alignment horizontal="left" vertical="top" wrapText="1"/>
      <protection locked="0"/>
    </xf>
    <xf numFmtId="0" fontId="8" fillId="5" borderId="14" xfId="7" applyFill="1" applyBorder="1" applyAlignment="1" applyProtection="1">
      <alignment horizontal="left" vertical="top" wrapText="1"/>
      <protection locked="0"/>
    </xf>
    <xf numFmtId="0" fontId="8" fillId="5" borderId="15" xfId="7" applyFill="1" applyBorder="1" applyAlignment="1" applyProtection="1">
      <alignment horizontal="left" vertical="top" wrapText="1"/>
      <protection locked="0"/>
    </xf>
    <xf numFmtId="0" fontId="48" fillId="3" borderId="4" xfId="7" applyFont="1" applyFill="1" applyBorder="1" applyAlignment="1">
      <alignment horizontal="left" vertical="top" wrapText="1"/>
    </xf>
    <xf numFmtId="0" fontId="48" fillId="3" borderId="0" xfId="7" applyFont="1" applyFill="1" applyAlignment="1">
      <alignment horizontal="left" vertical="top" wrapText="1"/>
    </xf>
    <xf numFmtId="0" fontId="48" fillId="3" borderId="5" xfId="7" applyFont="1" applyFill="1" applyBorder="1" applyAlignment="1">
      <alignment horizontal="left" vertical="top" wrapText="1"/>
    </xf>
    <xf numFmtId="0" fontId="50" fillId="3" borderId="0" xfId="7" quotePrefix="1" applyFont="1" applyFill="1" applyBorder="1" applyAlignment="1">
      <alignment horizontal="left" vertical="top" wrapText="1"/>
    </xf>
    <xf numFmtId="0" fontId="50" fillId="3" borderId="5" xfId="7" quotePrefix="1" applyFont="1" applyFill="1" applyBorder="1" applyAlignment="1">
      <alignment horizontal="left" vertical="top" wrapText="1"/>
    </xf>
    <xf numFmtId="0" fontId="50" fillId="3" borderId="7" xfId="7" quotePrefix="1" applyFont="1" applyFill="1" applyBorder="1" applyAlignment="1">
      <alignment horizontal="left" vertical="top" wrapText="1"/>
    </xf>
    <xf numFmtId="0" fontId="50" fillId="3" borderId="8" xfId="7" quotePrefix="1" applyFont="1" applyFill="1" applyBorder="1" applyAlignment="1">
      <alignment horizontal="left" vertical="top" wrapText="1"/>
    </xf>
    <xf numFmtId="0" fontId="62" fillId="3" borderId="4" xfId="7" applyFont="1" applyFill="1" applyBorder="1" applyAlignment="1">
      <alignment horizontal="left" wrapText="1"/>
    </xf>
    <xf numFmtId="0" fontId="62" fillId="3" borderId="0" xfId="7" applyFont="1" applyFill="1" applyBorder="1" applyAlignment="1">
      <alignment horizontal="left" wrapText="1"/>
    </xf>
    <xf numFmtId="0" fontId="62" fillId="3" borderId="5" xfId="7" applyFont="1" applyFill="1" applyBorder="1" applyAlignment="1">
      <alignment horizontal="left" wrapText="1"/>
    </xf>
    <xf numFmtId="0" fontId="63" fillId="3" borderId="1" xfId="7" applyFont="1" applyFill="1" applyBorder="1" applyAlignment="1">
      <alignment horizontal="center"/>
    </xf>
    <xf numFmtId="0" fontId="63" fillId="3" borderId="2" xfId="7" applyFont="1" applyFill="1" applyBorder="1" applyAlignment="1">
      <alignment horizontal="center"/>
    </xf>
    <xf numFmtId="0" fontId="63" fillId="3" borderId="3" xfId="7" applyFont="1" applyFill="1" applyBorder="1" applyAlignment="1">
      <alignment horizontal="center"/>
    </xf>
    <xf numFmtId="0" fontId="63" fillId="3" borderId="6" xfId="7" applyFont="1" applyFill="1" applyBorder="1" applyAlignment="1">
      <alignment horizontal="center"/>
    </xf>
    <xf numFmtId="0" fontId="63" fillId="3" borderId="7" xfId="7" applyFont="1" applyFill="1" applyBorder="1" applyAlignment="1">
      <alignment horizontal="center"/>
    </xf>
    <xf numFmtId="0" fontId="63" fillId="3" borderId="8" xfId="7" applyFont="1" applyFill="1" applyBorder="1" applyAlignment="1">
      <alignment horizontal="center"/>
    </xf>
    <xf numFmtId="0" fontId="59" fillId="3" borderId="16" xfId="7" applyFont="1" applyFill="1" applyBorder="1" applyAlignment="1">
      <alignment horizontal="left"/>
    </xf>
    <xf numFmtId="0" fontId="59" fillId="3" borderId="17" xfId="7" applyFont="1" applyFill="1" applyBorder="1" applyAlignment="1">
      <alignment horizontal="left"/>
    </xf>
    <xf numFmtId="0" fontId="59" fillId="3" borderId="18" xfId="7" applyFont="1" applyFill="1" applyBorder="1" applyAlignment="1">
      <alignment horizontal="left"/>
    </xf>
    <xf numFmtId="0" fontId="11" fillId="5" borderId="1" xfId="8" applyNumberFormat="1" applyFont="1" applyFill="1" applyBorder="1" applyAlignment="1" applyProtection="1">
      <alignment horizontal="left" vertical="top" wrapText="1"/>
      <protection locked="0"/>
    </xf>
    <xf numFmtId="0" fontId="11" fillId="5" borderId="2" xfId="8" applyNumberFormat="1" applyFont="1" applyFill="1" applyBorder="1" applyAlignment="1" applyProtection="1">
      <alignment horizontal="left" vertical="top" wrapText="1"/>
      <protection locked="0"/>
    </xf>
    <xf numFmtId="0" fontId="11" fillId="5" borderId="3" xfId="8" applyNumberFormat="1" applyFont="1" applyFill="1" applyBorder="1" applyAlignment="1" applyProtection="1">
      <alignment horizontal="left" vertical="top" wrapText="1"/>
      <protection locked="0"/>
    </xf>
    <xf numFmtId="0" fontId="11" fillId="5" borderId="4" xfId="8" applyNumberFormat="1" applyFont="1" applyFill="1" applyBorder="1" applyAlignment="1" applyProtection="1">
      <alignment horizontal="left" vertical="top" wrapText="1"/>
      <protection locked="0"/>
    </xf>
    <xf numFmtId="0" fontId="11" fillId="5" borderId="0" xfId="8" applyNumberFormat="1" applyFont="1" applyFill="1" applyBorder="1" applyAlignment="1" applyProtection="1">
      <alignment horizontal="left" vertical="top" wrapText="1"/>
      <protection locked="0"/>
    </xf>
    <xf numFmtId="0" fontId="11" fillId="5" borderId="5" xfId="8" applyNumberFormat="1" applyFont="1" applyFill="1" applyBorder="1" applyAlignment="1" applyProtection="1">
      <alignment horizontal="left" vertical="top" wrapText="1"/>
      <protection locked="0"/>
    </xf>
    <xf numFmtId="0" fontId="11" fillId="5" borderId="6" xfId="8" applyNumberFormat="1" applyFont="1" applyFill="1" applyBorder="1" applyAlignment="1" applyProtection="1">
      <alignment horizontal="left" vertical="top" wrapText="1"/>
      <protection locked="0"/>
    </xf>
    <xf numFmtId="0" fontId="11" fillId="5" borderId="7" xfId="8" applyNumberFormat="1" applyFont="1" applyFill="1" applyBorder="1" applyAlignment="1" applyProtection="1">
      <alignment horizontal="left" vertical="top" wrapText="1"/>
      <protection locked="0"/>
    </xf>
    <xf numFmtId="0" fontId="11" fillId="5" borderId="8" xfId="8" applyNumberFormat="1" applyFont="1" applyFill="1" applyBorder="1" applyAlignment="1" applyProtection="1">
      <alignment horizontal="left" vertical="top" wrapText="1"/>
      <protection locked="0"/>
    </xf>
    <xf numFmtId="0" fontId="8" fillId="5" borderId="12" xfId="7" applyFill="1" applyBorder="1" applyAlignment="1" applyProtection="1">
      <alignment horizontal="left" vertical="top"/>
      <protection locked="0"/>
    </xf>
    <xf numFmtId="0" fontId="8" fillId="5" borderId="14" xfId="7" applyFill="1" applyBorder="1" applyAlignment="1" applyProtection="1">
      <alignment horizontal="left" vertical="top"/>
      <protection locked="0"/>
    </xf>
    <xf numFmtId="0" fontId="8" fillId="5" borderId="15" xfId="7" applyFill="1" applyBorder="1" applyAlignment="1" applyProtection="1">
      <alignment horizontal="left" vertical="top"/>
      <protection locked="0"/>
    </xf>
    <xf numFmtId="0" fontId="44" fillId="3" borderId="4" xfId="7" applyFont="1" applyFill="1" applyBorder="1" applyAlignment="1">
      <alignment horizontal="center" textRotation="255"/>
    </xf>
    <xf numFmtId="0" fontId="44" fillId="3" borderId="6" xfId="7" applyFont="1" applyFill="1" applyBorder="1" applyAlignment="1">
      <alignment horizontal="center" textRotation="255"/>
    </xf>
    <xf numFmtId="0" fontId="69" fillId="0" borderId="19" xfId="7" applyFont="1" applyFill="1" applyBorder="1" applyAlignment="1" applyProtection="1">
      <alignment horizontal="left" vertical="top" wrapText="1"/>
    </xf>
    <xf numFmtId="0" fontId="10" fillId="0" borderId="0" xfId="5" applyFont="1" applyAlignment="1" applyProtection="1">
      <alignment horizontal="left" vertical="center" wrapText="1"/>
    </xf>
    <xf numFmtId="0" fontId="11" fillId="0" borderId="0" xfId="5" applyFont="1" applyAlignment="1" applyProtection="1">
      <alignment vertical="top" wrapText="1"/>
    </xf>
    <xf numFmtId="0" fontId="9" fillId="2" borderId="0" xfId="3" applyFill="1" applyProtection="1">
      <protection locked="0"/>
    </xf>
    <xf numFmtId="14" fontId="11" fillId="2" borderId="10" xfId="5" applyNumberFormat="1" applyFont="1" applyFill="1" applyBorder="1" applyAlignment="1" applyProtection="1">
      <alignment horizontal="left" vertical="center"/>
      <protection locked="0"/>
    </xf>
    <xf numFmtId="0" fontId="10" fillId="0" borderId="1" xfId="5" applyFont="1" applyBorder="1" applyAlignment="1" applyProtection="1">
      <alignment horizontal="center" vertical="center" wrapText="1"/>
    </xf>
    <xf numFmtId="0" fontId="10" fillId="0" borderId="2" xfId="5" applyFont="1" applyBorder="1" applyAlignment="1" applyProtection="1">
      <alignment horizontal="center" vertical="center" wrapText="1"/>
    </xf>
    <xf numFmtId="0" fontId="10" fillId="0" borderId="3" xfId="5" applyFont="1" applyBorder="1" applyAlignment="1" applyProtection="1">
      <alignment horizontal="center" vertical="center" wrapText="1"/>
    </xf>
    <xf numFmtId="0" fontId="35" fillId="0" borderId="4" xfId="4" applyFont="1" applyBorder="1" applyAlignment="1" applyProtection="1">
      <alignment horizontal="center" vertical="center"/>
      <protection locked="0"/>
    </xf>
    <xf numFmtId="0" fontId="35" fillId="0" borderId="0" xfId="4" applyFont="1" applyAlignment="1" applyProtection="1">
      <alignment horizontal="center" vertical="center"/>
      <protection locked="0"/>
    </xf>
    <xf numFmtId="0" fontId="35" fillId="0" borderId="5" xfId="4" applyFont="1" applyBorder="1" applyAlignment="1" applyProtection="1">
      <alignment horizontal="center" vertical="center"/>
      <protection locked="0"/>
    </xf>
    <xf numFmtId="0" fontId="10" fillId="0" borderId="0" xfId="5" applyFont="1" applyAlignment="1" applyProtection="1">
      <alignment horizontal="left" wrapText="1"/>
    </xf>
    <xf numFmtId="0" fontId="10" fillId="0" borderId="5" xfId="5" applyFont="1" applyBorder="1" applyAlignment="1" applyProtection="1">
      <alignment horizontal="left" wrapText="1"/>
    </xf>
    <xf numFmtId="0" fontId="11" fillId="2" borderId="10" xfId="5" applyFont="1" applyFill="1" applyBorder="1" applyAlignment="1" applyProtection="1">
      <alignment vertical="center"/>
      <protection locked="0"/>
    </xf>
    <xf numFmtId="0" fontId="39" fillId="0" borderId="0" xfId="5" applyFont="1" applyAlignment="1" applyProtection="1">
      <alignment horizontal="left" vertical="center" wrapText="1"/>
    </xf>
    <xf numFmtId="0" fontId="36" fillId="0" borderId="0" xfId="5" applyFont="1" applyAlignment="1" applyProtection="1">
      <alignment horizontal="left" vertical="center" wrapText="1"/>
    </xf>
    <xf numFmtId="0" fontId="36" fillId="0" borderId="5" xfId="5" applyFont="1" applyBorder="1" applyAlignment="1" applyProtection="1">
      <alignment horizontal="left" vertical="center" wrapText="1"/>
    </xf>
    <xf numFmtId="0" fontId="10" fillId="0" borderId="5" xfId="5" applyFont="1" applyBorder="1" applyAlignment="1" applyProtection="1">
      <alignment horizontal="left" vertical="center" wrapText="1"/>
    </xf>
    <xf numFmtId="0" fontId="30" fillId="4" borderId="0" xfId="5" applyFont="1" applyFill="1" applyBorder="1" applyAlignment="1">
      <alignment horizontal="center" vertical="center" wrapText="1"/>
    </xf>
    <xf numFmtId="0" fontId="30" fillId="4" borderId="10" xfId="5" applyFont="1" applyFill="1" applyBorder="1" applyAlignment="1">
      <alignment horizontal="center" vertical="center" wrapText="1"/>
    </xf>
  </cellXfs>
  <cellStyles count="14">
    <cellStyle name="Comma" xfId="1" builtinId="3"/>
    <cellStyle name="Comma 2" xfId="6" xr:uid="{00000000-0005-0000-0000-000000000000}"/>
    <cellStyle name="Comma 3" xfId="8" xr:uid="{00000000-0005-0000-0000-000001000000}"/>
    <cellStyle name="Comma 4" xfId="12" xr:uid="{00000000-0005-0000-0000-000002000000}"/>
    <cellStyle name="Hyperlink" xfId="2" builtinId="8"/>
    <cellStyle name="Hyperlink 2" xfId="4" xr:uid="{00000000-0005-0000-0000-000003000000}"/>
    <cellStyle name="Normal" xfId="0" builtinId="0"/>
    <cellStyle name="Normal 2" xfId="3" xr:uid="{00000000-0005-0000-0000-000007000000}"/>
    <cellStyle name="Normal 2 2" xfId="5" xr:uid="{00000000-0005-0000-0000-000008000000}"/>
    <cellStyle name="Normal 2 4" xfId="9" xr:uid="{00000000-0005-0000-0000-000009000000}"/>
    <cellStyle name="Normal 3" xfId="7" xr:uid="{00000000-0005-0000-0000-00000A000000}"/>
    <cellStyle name="Normal 3 2" xfId="10" xr:uid="{00000000-0005-0000-0000-00000B000000}"/>
    <cellStyle name="Normal 3 2 2" xfId="13" xr:uid="{00000000-0005-0000-0000-00000C000000}"/>
    <cellStyle name="Normal 4" xfId="11" xr:uid="{00000000-0005-0000-0000-00000D000000}"/>
  </cellStyles>
  <dxfs count="10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5</xdr:col>
      <xdr:colOff>363071</xdr:colOff>
      <xdr:row>4</xdr:row>
      <xdr:rowOff>85810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66999-1046-4C09-B0FC-43F5B8AA5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67100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19052</xdr:rowOff>
    </xdr:from>
    <xdr:to>
      <xdr:col>6</xdr:col>
      <xdr:colOff>336176</xdr:colOff>
      <xdr:row>3</xdr:row>
      <xdr:rowOff>99531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F44E55-C0A9-4D75-BC5D-94D033F84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2"/>
          <a:ext cx="2726951" cy="623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585507</xdr:colOff>
      <xdr:row>3</xdr:row>
      <xdr:rowOff>58254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907975-6AE3-4BF5-A2DE-49D5A034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38100"/>
          <a:ext cx="2709582" cy="5948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236114</xdr:colOff>
      <xdr:row>4</xdr:row>
      <xdr:rowOff>0</xdr:rowOff>
    </xdr:from>
    <xdr:to>
      <xdr:col>10</xdr:col>
      <xdr:colOff>967767</xdr:colOff>
      <xdr:row>15</xdr:row>
      <xdr:rowOff>287736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991BF6-933D-4A6B-A86F-AA492F04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860" y="1202028"/>
          <a:ext cx="3758189" cy="415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1404571</xdr:colOff>
      <xdr:row>3</xdr:row>
      <xdr:rowOff>135247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20D6D-B0E6-4B6E-8F55-433A33FB4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33675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lture.occs@etat.ge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%20culture.occs@etat.g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="85" zoomScaleNormal="85" zoomScaleSheetLayoutView="115" workbookViewId="0">
      <selection activeCell="A11" sqref="A11"/>
    </sheetView>
  </sheetViews>
  <sheetFormatPr defaultColWidth="9.109375" defaultRowHeight="13.8" x14ac:dyDescent="0.25"/>
  <cols>
    <col min="1" max="1" width="4.33203125" style="30" customWidth="1"/>
    <col min="2" max="2" width="4.6640625" style="30" customWidth="1"/>
    <col min="3" max="3" width="15.33203125" style="30" customWidth="1"/>
    <col min="4" max="4" width="12.88671875" style="30" customWidth="1"/>
    <col min="5" max="5" width="9.44140625" style="30" customWidth="1"/>
    <col min="6" max="7" width="9.109375" style="30"/>
    <col min="8" max="8" width="3.5546875" style="30" customWidth="1"/>
    <col min="9" max="9" width="16.44140625" style="31" customWidth="1"/>
    <col min="10" max="10" width="3.6640625" style="30" customWidth="1"/>
    <col min="11" max="16384" width="9.109375" style="30"/>
  </cols>
  <sheetData>
    <row r="1" spans="1:10" s="4" customFormat="1" x14ac:dyDescent="0.25">
      <c r="H1" s="219" t="s">
        <v>252</v>
      </c>
      <c r="I1" s="219"/>
      <c r="J1" s="219"/>
    </row>
    <row r="2" spans="1:10" s="4" customFormat="1" x14ac:dyDescent="0.25">
      <c r="H2" s="219" t="s">
        <v>253</v>
      </c>
      <c r="I2" s="219"/>
      <c r="J2" s="219"/>
    </row>
    <row r="3" spans="1:10" s="4" customFormat="1" x14ac:dyDescent="0.25">
      <c r="H3" s="219" t="s">
        <v>254</v>
      </c>
      <c r="I3" s="219"/>
      <c r="J3" s="219"/>
    </row>
    <row r="4" spans="1:10" s="4" customFormat="1" x14ac:dyDescent="0.25">
      <c r="I4" s="5"/>
    </row>
    <row r="5" spans="1:10" s="4" customFormat="1" ht="19.5" customHeight="1" x14ac:dyDescent="0.25">
      <c r="I5" s="5"/>
    </row>
    <row r="6" spans="1:10" s="4" customFormat="1" ht="10.5" customHeight="1" x14ac:dyDescent="0.25">
      <c r="I6" s="5"/>
    </row>
    <row r="7" spans="1:10" s="4" customFormat="1" ht="15.6" x14ac:dyDescent="0.25">
      <c r="A7" s="6" t="s">
        <v>0</v>
      </c>
      <c r="B7" s="7"/>
      <c r="I7" s="5"/>
    </row>
    <row r="8" spans="1:10" s="4" customFormat="1" ht="15.6" x14ac:dyDescent="0.25">
      <c r="A8" s="6" t="s">
        <v>1</v>
      </c>
      <c r="B8" s="7"/>
      <c r="I8" s="5"/>
    </row>
    <row r="9" spans="1:10" s="4" customFormat="1" ht="15.6" x14ac:dyDescent="0.25">
      <c r="A9" s="6" t="s">
        <v>2</v>
      </c>
      <c r="B9" s="7"/>
      <c r="I9" s="5"/>
    </row>
    <row r="10" spans="1:10" s="4" customFormat="1" ht="29.25" customHeight="1" thickBot="1" x14ac:dyDescent="0.3">
      <c r="A10" s="7"/>
      <c r="B10" s="7"/>
      <c r="I10" s="5"/>
    </row>
    <row r="11" spans="1:10" s="4" customFormat="1" ht="15.75" customHeight="1" x14ac:dyDescent="0.25">
      <c r="A11" s="8"/>
      <c r="B11" s="9"/>
      <c r="C11" s="10"/>
      <c r="D11" s="10"/>
      <c r="E11" s="10"/>
      <c r="F11" s="10"/>
      <c r="G11" s="10"/>
      <c r="H11" s="10"/>
      <c r="I11" s="11"/>
      <c r="J11" s="12"/>
    </row>
    <row r="12" spans="1:10" s="4" customFormat="1" ht="21" x14ac:dyDescent="0.25">
      <c r="A12" s="13" t="s">
        <v>3</v>
      </c>
      <c r="B12" s="14"/>
      <c r="I12" s="15" t="s">
        <v>153</v>
      </c>
      <c r="J12" s="16"/>
    </row>
    <row r="13" spans="1:10" s="19" customFormat="1" ht="55.5" customHeight="1" x14ac:dyDescent="0.25">
      <c r="A13" s="17" t="s">
        <v>154</v>
      </c>
      <c r="B13" s="216" t="s">
        <v>155</v>
      </c>
      <c r="C13" s="216"/>
      <c r="D13" s="216"/>
      <c r="E13" s="216"/>
      <c r="F13" s="216"/>
      <c r="G13" s="216"/>
      <c r="H13" s="216"/>
      <c r="I13" s="106" t="s">
        <v>156</v>
      </c>
      <c r="J13" s="18"/>
    </row>
    <row r="14" spans="1:10" s="19" customFormat="1" ht="55.5" customHeight="1" x14ac:dyDescent="0.25">
      <c r="A14" s="17" t="s">
        <v>157</v>
      </c>
      <c r="B14" s="216" t="s">
        <v>158</v>
      </c>
      <c r="C14" s="216"/>
      <c r="D14" s="216"/>
      <c r="E14" s="216"/>
      <c r="F14" s="216"/>
      <c r="G14" s="216"/>
      <c r="H14" s="216"/>
      <c r="I14" s="107" t="s">
        <v>159</v>
      </c>
      <c r="J14" s="18"/>
    </row>
    <row r="15" spans="1:10" s="19" customFormat="1" ht="66" customHeight="1" x14ac:dyDescent="0.25">
      <c r="A15" s="17" t="s">
        <v>160</v>
      </c>
      <c r="B15" s="217" t="s">
        <v>296</v>
      </c>
      <c r="C15" s="217"/>
      <c r="D15" s="217"/>
      <c r="E15" s="217"/>
      <c r="F15" s="217"/>
      <c r="G15" s="217"/>
      <c r="H15" s="217"/>
      <c r="I15" s="108" t="s">
        <v>297</v>
      </c>
      <c r="J15" s="18"/>
    </row>
    <row r="16" spans="1:10" s="19" customFormat="1" ht="66" customHeight="1" x14ac:dyDescent="0.25">
      <c r="A16" s="17" t="s">
        <v>163</v>
      </c>
      <c r="B16" s="217" t="s">
        <v>161</v>
      </c>
      <c r="C16" s="217"/>
      <c r="D16" s="217"/>
      <c r="E16" s="217"/>
      <c r="F16" s="217"/>
      <c r="G16" s="217"/>
      <c r="H16" s="217"/>
      <c r="I16" s="108" t="s">
        <v>162</v>
      </c>
      <c r="J16" s="18"/>
    </row>
    <row r="17" spans="1:10" s="19" customFormat="1" ht="55.5" customHeight="1" x14ac:dyDescent="0.25">
      <c r="A17" s="17" t="s">
        <v>165</v>
      </c>
      <c r="B17" s="216" t="s">
        <v>164</v>
      </c>
      <c r="C17" s="216"/>
      <c r="D17" s="216"/>
      <c r="E17" s="216"/>
      <c r="F17" s="216"/>
      <c r="G17" s="216"/>
      <c r="H17" s="216"/>
      <c r="J17" s="18"/>
    </row>
    <row r="18" spans="1:10" s="19" customFormat="1" ht="48" customHeight="1" x14ac:dyDescent="0.25">
      <c r="A18" s="17" t="s">
        <v>298</v>
      </c>
      <c r="B18" s="217" t="s">
        <v>166</v>
      </c>
      <c r="C18" s="217"/>
      <c r="D18" s="217"/>
      <c r="E18" s="217"/>
      <c r="F18" s="217"/>
      <c r="G18" s="218" t="s">
        <v>167</v>
      </c>
      <c r="H18" s="218"/>
      <c r="I18" s="218"/>
      <c r="J18" s="18"/>
    </row>
    <row r="19" spans="1:10" s="19" customFormat="1" ht="26.25" customHeight="1" x14ac:dyDescent="0.25">
      <c r="A19" s="20"/>
      <c r="B19" s="21" t="s">
        <v>168</v>
      </c>
      <c r="C19" s="220" t="s">
        <v>169</v>
      </c>
      <c r="D19" s="220"/>
      <c r="E19" s="220"/>
      <c r="F19" s="220"/>
      <c r="G19" s="220"/>
      <c r="H19" s="220"/>
      <c r="I19" s="220"/>
      <c r="J19" s="18"/>
    </row>
    <row r="20" spans="1:10" s="19" customFormat="1" ht="26.25" customHeight="1" x14ac:dyDescent="0.25">
      <c r="A20" s="20"/>
      <c r="B20" s="21" t="s">
        <v>170</v>
      </c>
      <c r="C20" s="215" t="s">
        <v>171</v>
      </c>
      <c r="D20" s="215"/>
      <c r="E20" s="215"/>
      <c r="F20" s="215"/>
      <c r="G20" s="215"/>
      <c r="H20" s="215"/>
      <c r="I20" s="215"/>
      <c r="J20" s="18"/>
    </row>
    <row r="21" spans="1:10" s="19" customFormat="1" ht="26.25" customHeight="1" x14ac:dyDescent="0.25">
      <c r="A21" s="22"/>
      <c r="B21" s="21" t="s">
        <v>172</v>
      </c>
      <c r="C21" s="215" t="s">
        <v>173</v>
      </c>
      <c r="D21" s="215"/>
      <c r="E21" s="215"/>
      <c r="F21" s="215"/>
      <c r="G21" s="215"/>
      <c r="H21" s="215"/>
      <c r="I21" s="108" t="s">
        <v>174</v>
      </c>
      <c r="J21" s="23"/>
    </row>
    <row r="22" spans="1:10" s="4" customFormat="1" x14ac:dyDescent="0.25">
      <c r="A22" s="24"/>
      <c r="J22" s="16"/>
    </row>
    <row r="23" spans="1:10" s="4" customFormat="1" ht="16.2" thickBot="1" x14ac:dyDescent="0.3">
      <c r="A23" s="25"/>
      <c r="B23" s="26"/>
      <c r="C23" s="27"/>
      <c r="D23" s="27"/>
      <c r="E23" s="27"/>
      <c r="F23" s="27"/>
      <c r="G23" s="27"/>
      <c r="H23" s="27"/>
      <c r="I23" s="28"/>
      <c r="J23" s="29"/>
    </row>
  </sheetData>
  <sheetProtection algorithmName="SHA-512" hashValue="EaRh0yY203uGjQIpHwzC7ZBW4RXRQnPuq42DcMnbX3XS64m3BjLcyoGqjVyPed7lCtfkRHZOCtkEoqBmzNYspw==" saltValue="mi24MR7xpcpL+Pl9BgWN6A==" spinCount="100000" sheet="1" objects="1" scenarios="1"/>
  <mergeCells count="13">
    <mergeCell ref="H1:J1"/>
    <mergeCell ref="H2:J2"/>
    <mergeCell ref="H3:J3"/>
    <mergeCell ref="C19:I19"/>
    <mergeCell ref="C20:I20"/>
    <mergeCell ref="B15:H15"/>
    <mergeCell ref="C21:H21"/>
    <mergeCell ref="B13:H13"/>
    <mergeCell ref="B14:H14"/>
    <mergeCell ref="B16:H16"/>
    <mergeCell ref="B17:H17"/>
    <mergeCell ref="B18:F18"/>
    <mergeCell ref="G18:I18"/>
  </mergeCells>
  <hyperlinks>
    <hyperlink ref="G18" r:id="rId1" xr:uid="{00000000-0004-0000-0000-000000000000}"/>
    <hyperlink ref="I13" location="'Aide-mémoire'!A8" display="Aide-mémoire" xr:uid="{00000000-0004-0000-0000-000001000000}"/>
    <hyperlink ref="I14" location="Demande!C14" display="Demande" xr:uid="{00000000-0004-0000-0000-000002000000}"/>
    <hyperlink ref="I16" location="Attestation!G15" display="Attestation" xr:uid="{00000000-0004-0000-0000-000003000000}"/>
    <hyperlink ref="I21" location="Attestation!N38" display="Annexes" xr:uid="{00000000-0004-0000-0000-000004000000}"/>
    <hyperlink ref="H1" location="'Aide-mémoire'!A1" display="Aller à l'Aide-mémoire" xr:uid="{00000000-0004-0000-0000-000005000000}"/>
    <hyperlink ref="H2" location="Demande!A1" display="Aller à la Demande" xr:uid="{00000000-0004-0000-0000-000006000000}"/>
    <hyperlink ref="H3" location="Attestation!A1" display="Aller à l'Attestation" xr:uid="{00000000-0004-0000-0000-000007000000}"/>
    <hyperlink ref="I15" location="'Calcul Dommage'!A1" display="Calcul Dommage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&amp;L&amp;F &amp;C&amp;A&amp;R&amp;P/&amp;N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13"/>
  <sheetViews>
    <sheetView showGridLines="0" zoomScale="85" zoomScaleNormal="85" zoomScaleSheetLayoutView="115" workbookViewId="0">
      <pane ySplit="8" topLeftCell="A9" activePane="bottomLeft" state="frozen"/>
      <selection pane="bottomLeft" activeCell="A12" sqref="A12"/>
    </sheetView>
  </sheetViews>
  <sheetFormatPr defaultColWidth="9.109375" defaultRowHeight="13.8" x14ac:dyDescent="0.25"/>
  <cols>
    <col min="1" max="1" width="2.44140625" style="30" customWidth="1"/>
    <col min="2" max="2" width="2.109375" style="30" customWidth="1"/>
    <col min="3" max="3" width="3.44140625" style="30" customWidth="1"/>
    <col min="4" max="4" width="9.88671875" style="30" customWidth="1"/>
    <col min="5" max="11" width="9.109375" style="30"/>
    <col min="12" max="12" width="9.88671875" style="30" customWidth="1"/>
    <col min="13" max="13" width="11" style="30" customWidth="1"/>
    <col min="14" max="16384" width="9.109375" style="30"/>
  </cols>
  <sheetData>
    <row r="1" spans="1:13" s="4" customFormat="1" x14ac:dyDescent="0.25">
      <c r="I1" s="5"/>
      <c r="K1" s="219" t="s">
        <v>255</v>
      </c>
      <c r="L1" s="219"/>
      <c r="M1" s="219"/>
    </row>
    <row r="2" spans="1:13" s="4" customFormat="1" x14ac:dyDescent="0.25">
      <c r="I2" s="5"/>
      <c r="K2" s="219" t="s">
        <v>253</v>
      </c>
      <c r="L2" s="219"/>
      <c r="M2" s="219"/>
    </row>
    <row r="3" spans="1:13" s="4" customFormat="1" x14ac:dyDescent="0.25">
      <c r="I3" s="5"/>
      <c r="K3" s="219" t="s">
        <v>256</v>
      </c>
      <c r="L3" s="219"/>
      <c r="M3" s="219"/>
    </row>
    <row r="4" spans="1:13" s="4" customFormat="1" x14ac:dyDescent="0.25">
      <c r="I4" s="5"/>
    </row>
    <row r="5" spans="1:13" s="4" customFormat="1" ht="15.6" x14ac:dyDescent="0.25">
      <c r="A5" s="7" t="str">
        <f>'Marche à suivre'!A7</f>
        <v>Mesures de soutien selon l’Ordonnance COVID dans le secteur de la culture</v>
      </c>
      <c r="B5" s="7"/>
      <c r="I5" s="5"/>
    </row>
    <row r="6" spans="1:13" s="4" customFormat="1" ht="15.6" x14ac:dyDescent="0.25">
      <c r="A6" s="7" t="str">
        <f>'Marche à suivre'!A8</f>
        <v>Indemnisation des pertes financières des acteurs et actrices culturel.le.s</v>
      </c>
      <c r="B6" s="7"/>
      <c r="I6" s="5"/>
    </row>
    <row r="8" spans="1:13" s="33" customFormat="1" ht="17.399999999999999" x14ac:dyDescent="0.3">
      <c r="A8" s="32" t="s">
        <v>4</v>
      </c>
      <c r="B8" s="32"/>
      <c r="C8" s="32"/>
    </row>
    <row r="9" spans="1:13" s="33" customFormat="1" ht="13.2" x14ac:dyDescent="0.25"/>
    <row r="10" spans="1:13" customFormat="1" ht="16.8" x14ac:dyDescent="0.3">
      <c r="A10" s="1" t="s">
        <v>5</v>
      </c>
    </row>
    <row r="11" spans="1:13" customFormat="1" ht="13.2" x14ac:dyDescent="0.25"/>
    <row r="12" spans="1:13" customFormat="1" ht="15" x14ac:dyDescent="0.25">
      <c r="A12" s="2" t="s">
        <v>6</v>
      </c>
    </row>
    <row r="13" spans="1:13" customFormat="1" ht="15" x14ac:dyDescent="0.25">
      <c r="A13" s="2" t="s">
        <v>7</v>
      </c>
    </row>
    <row r="14" spans="1:13" customFormat="1" ht="15" x14ac:dyDescent="0.25">
      <c r="A14" s="2" t="s">
        <v>8</v>
      </c>
    </row>
    <row r="15" spans="1:13" customFormat="1" ht="15" x14ac:dyDescent="0.25">
      <c r="A15" s="2" t="s">
        <v>447</v>
      </c>
    </row>
    <row r="16" spans="1:13" customFormat="1" ht="15" x14ac:dyDescent="0.25">
      <c r="A16" s="2" t="s">
        <v>448</v>
      </c>
    </row>
    <row r="17" spans="1:1" customFormat="1" ht="13.2" x14ac:dyDescent="0.25"/>
    <row r="18" spans="1:1" customFormat="1" ht="15" x14ac:dyDescent="0.25">
      <c r="A18" s="2" t="s">
        <v>9</v>
      </c>
    </row>
    <row r="19" spans="1:1" customFormat="1" ht="15" x14ac:dyDescent="0.25">
      <c r="A19" s="2" t="s">
        <v>461</v>
      </c>
    </row>
    <row r="20" spans="1:1" customFormat="1" ht="15" x14ac:dyDescent="0.25">
      <c r="A20" s="2" t="s">
        <v>462</v>
      </c>
    </row>
    <row r="21" spans="1:1" customFormat="1" ht="15" x14ac:dyDescent="0.25">
      <c r="A21" s="2" t="s">
        <v>463</v>
      </c>
    </row>
    <row r="22" spans="1:1" customFormat="1" ht="13.2" x14ac:dyDescent="0.25"/>
    <row r="23" spans="1:1" customFormat="1" ht="15" x14ac:dyDescent="0.25">
      <c r="A23" s="2" t="s">
        <v>449</v>
      </c>
    </row>
    <row r="24" spans="1:1" customFormat="1" ht="15" x14ac:dyDescent="0.25">
      <c r="A24" s="2" t="s">
        <v>436</v>
      </c>
    </row>
    <row r="25" spans="1:1" customFormat="1" ht="15" x14ac:dyDescent="0.25">
      <c r="A25" s="2" t="s">
        <v>437</v>
      </c>
    </row>
    <row r="26" spans="1:1" customFormat="1" ht="15" x14ac:dyDescent="0.25">
      <c r="A26" s="2" t="s">
        <v>438</v>
      </c>
    </row>
    <row r="27" spans="1:1" customFormat="1" ht="15" x14ac:dyDescent="0.25">
      <c r="A27" s="2" t="s">
        <v>439</v>
      </c>
    </row>
    <row r="28" spans="1:1" customFormat="1" ht="13.2" x14ac:dyDescent="0.25"/>
    <row r="29" spans="1:1" customFormat="1" ht="15" x14ac:dyDescent="0.25">
      <c r="A29" s="2" t="s">
        <v>10</v>
      </c>
    </row>
    <row r="30" spans="1:1" customFormat="1" ht="15" x14ac:dyDescent="0.25">
      <c r="A30" s="2" t="s">
        <v>11</v>
      </c>
    </row>
    <row r="31" spans="1:1" customFormat="1" ht="15" x14ac:dyDescent="0.25">
      <c r="A31" s="2" t="s">
        <v>12</v>
      </c>
    </row>
    <row r="32" spans="1:1" customFormat="1" ht="13.2" x14ac:dyDescent="0.25"/>
    <row r="33" spans="1:3" customFormat="1" ht="16.8" x14ac:dyDescent="0.3">
      <c r="A33" s="1" t="s">
        <v>13</v>
      </c>
    </row>
    <row r="34" spans="1:3" customFormat="1" ht="13.2" x14ac:dyDescent="0.25"/>
    <row r="35" spans="1:3" customFormat="1" ht="15" x14ac:dyDescent="0.25">
      <c r="A35" s="2" t="s">
        <v>14</v>
      </c>
    </row>
    <row r="36" spans="1:3" customFormat="1" ht="13.2" x14ac:dyDescent="0.25"/>
    <row r="37" spans="1:3" customFormat="1" ht="15" x14ac:dyDescent="0.25">
      <c r="A37" s="2" t="s">
        <v>15</v>
      </c>
      <c r="B37" s="2" t="s">
        <v>16</v>
      </c>
    </row>
    <row r="38" spans="1:3" customFormat="1" ht="6" customHeight="1" x14ac:dyDescent="0.25">
      <c r="A38" s="2"/>
      <c r="B38" s="2"/>
    </row>
    <row r="39" spans="1:3" customFormat="1" ht="15" x14ac:dyDescent="0.25">
      <c r="A39" s="2" t="s">
        <v>15</v>
      </c>
      <c r="B39" s="2" t="s">
        <v>17</v>
      </c>
    </row>
    <row r="40" spans="1:3" customFormat="1" ht="15" x14ac:dyDescent="0.25">
      <c r="A40" s="2"/>
      <c r="B40" s="2" t="s">
        <v>18</v>
      </c>
    </row>
    <row r="41" spans="1:3" customFormat="1" ht="7.5" customHeight="1" x14ac:dyDescent="0.25"/>
    <row r="42" spans="1:3" customFormat="1" ht="15" x14ac:dyDescent="0.25">
      <c r="A42" s="30"/>
      <c r="B42" s="38" t="s">
        <v>175</v>
      </c>
      <c r="C42" s="2" t="s">
        <v>176</v>
      </c>
    </row>
    <row r="43" spans="1:3" customFormat="1" ht="15" x14ac:dyDescent="0.25">
      <c r="A43" s="30"/>
      <c r="B43" s="30"/>
      <c r="C43" s="2" t="s">
        <v>19</v>
      </c>
    </row>
    <row r="44" spans="1:3" customFormat="1" ht="15" x14ac:dyDescent="0.25">
      <c r="A44" s="30"/>
      <c r="B44" s="30"/>
      <c r="C44" s="2" t="s">
        <v>20</v>
      </c>
    </row>
    <row r="45" spans="1:3" customFormat="1" ht="15" x14ac:dyDescent="0.25">
      <c r="A45" s="30"/>
      <c r="B45" s="30"/>
      <c r="C45" s="2" t="s">
        <v>21</v>
      </c>
    </row>
    <row r="46" spans="1:3" customFormat="1" ht="15" x14ac:dyDescent="0.25">
      <c r="A46" s="30"/>
      <c r="B46" s="30"/>
      <c r="C46" s="2" t="s">
        <v>22</v>
      </c>
    </row>
    <row r="47" spans="1:3" customFormat="1" ht="15" x14ac:dyDescent="0.25">
      <c r="A47" s="30"/>
      <c r="B47" s="30"/>
      <c r="C47" s="2" t="s">
        <v>23</v>
      </c>
    </row>
    <row r="48" spans="1:3" customFormat="1" ht="15" x14ac:dyDescent="0.25">
      <c r="A48" s="30"/>
      <c r="B48" s="30"/>
      <c r="C48" s="2" t="s">
        <v>24</v>
      </c>
    </row>
    <row r="49" spans="1:3" customFormat="1" ht="15" x14ac:dyDescent="0.25">
      <c r="A49" s="30"/>
      <c r="B49" s="30"/>
      <c r="C49" s="2" t="s">
        <v>25</v>
      </c>
    </row>
    <row r="50" spans="1:3" customFormat="1" ht="15" x14ac:dyDescent="0.25">
      <c r="A50" s="30"/>
      <c r="B50" s="30"/>
      <c r="C50" s="2" t="s">
        <v>26</v>
      </c>
    </row>
    <row r="51" spans="1:3" customFormat="1" ht="7.5" customHeight="1" x14ac:dyDescent="0.25">
      <c r="A51" s="30"/>
      <c r="B51" s="30"/>
    </row>
    <row r="52" spans="1:3" customFormat="1" ht="15" x14ac:dyDescent="0.25">
      <c r="A52" s="30"/>
      <c r="B52" s="38" t="s">
        <v>175</v>
      </c>
      <c r="C52" s="2" t="s">
        <v>177</v>
      </c>
    </row>
    <row r="53" spans="1:3" customFormat="1" ht="15" x14ac:dyDescent="0.25">
      <c r="A53" s="30"/>
      <c r="B53" s="30"/>
      <c r="C53" s="2" t="s">
        <v>27</v>
      </c>
    </row>
    <row r="54" spans="1:3" customFormat="1" ht="15" x14ac:dyDescent="0.25">
      <c r="A54" s="30"/>
      <c r="B54" s="30"/>
      <c r="C54" s="2" t="s">
        <v>28</v>
      </c>
    </row>
    <row r="55" spans="1:3" customFormat="1" ht="7.5" customHeight="1" x14ac:dyDescent="0.25">
      <c r="A55" s="30"/>
      <c r="B55" s="30"/>
    </row>
    <row r="56" spans="1:3" customFormat="1" ht="15" x14ac:dyDescent="0.25">
      <c r="A56" s="38"/>
      <c r="B56" s="38" t="s">
        <v>175</v>
      </c>
      <c r="C56" s="2" t="s">
        <v>178</v>
      </c>
    </row>
    <row r="57" spans="1:3" customFormat="1" ht="15" x14ac:dyDescent="0.25">
      <c r="A57" s="30"/>
      <c r="B57" s="30"/>
      <c r="C57" s="2" t="s">
        <v>29</v>
      </c>
    </row>
    <row r="58" spans="1:3" customFormat="1" ht="15" x14ac:dyDescent="0.25">
      <c r="A58" s="30"/>
      <c r="B58" s="30"/>
      <c r="C58" s="2" t="s">
        <v>30</v>
      </c>
    </row>
    <row r="59" spans="1:3" customFormat="1" ht="15" x14ac:dyDescent="0.25">
      <c r="A59" s="30"/>
      <c r="B59" s="30"/>
      <c r="C59" s="2" t="s">
        <v>31</v>
      </c>
    </row>
    <row r="60" spans="1:3" customFormat="1" ht="7.5" customHeight="1" x14ac:dyDescent="0.25">
      <c r="A60" s="30"/>
      <c r="B60" s="30"/>
    </row>
    <row r="61" spans="1:3" customFormat="1" ht="15" x14ac:dyDescent="0.25">
      <c r="A61" s="30"/>
      <c r="B61" s="38" t="s">
        <v>175</v>
      </c>
      <c r="C61" s="2" t="s">
        <v>179</v>
      </c>
    </row>
    <row r="62" spans="1:3" customFormat="1" ht="15" x14ac:dyDescent="0.25">
      <c r="A62" s="30"/>
      <c r="B62" s="30"/>
      <c r="C62" s="2" t="s">
        <v>32</v>
      </c>
    </row>
    <row r="63" spans="1:3" customFormat="1" ht="15" x14ac:dyDescent="0.25">
      <c r="A63" s="30"/>
      <c r="B63" s="30"/>
      <c r="C63" s="2" t="s">
        <v>33</v>
      </c>
    </row>
    <row r="64" spans="1:3" customFormat="1" ht="15" x14ac:dyDescent="0.25">
      <c r="A64" s="30"/>
      <c r="B64" s="30"/>
      <c r="C64" s="2" t="s">
        <v>34</v>
      </c>
    </row>
    <row r="65" spans="1:3" customFormat="1" ht="7.5" customHeight="1" x14ac:dyDescent="0.25">
      <c r="A65" s="30"/>
      <c r="B65" s="30"/>
    </row>
    <row r="66" spans="1:3" customFormat="1" ht="15" x14ac:dyDescent="0.25">
      <c r="A66" s="30"/>
      <c r="B66" s="38" t="s">
        <v>175</v>
      </c>
      <c r="C66" s="2" t="s">
        <v>226</v>
      </c>
    </row>
    <row r="67" spans="1:3" customFormat="1" ht="15" x14ac:dyDescent="0.25">
      <c r="A67" s="30"/>
      <c r="B67" s="30"/>
      <c r="C67" s="2" t="s">
        <v>35</v>
      </c>
    </row>
    <row r="68" spans="1:3" customFormat="1" ht="15" x14ac:dyDescent="0.25">
      <c r="A68" s="30"/>
      <c r="B68" s="30"/>
      <c r="C68" s="2" t="s">
        <v>36</v>
      </c>
    </row>
    <row r="69" spans="1:3" customFormat="1" ht="7.5" customHeight="1" x14ac:dyDescent="0.25">
      <c r="A69" s="30"/>
      <c r="B69" s="30"/>
    </row>
    <row r="70" spans="1:3" customFormat="1" ht="15.6" x14ac:dyDescent="0.3">
      <c r="A70" s="30"/>
      <c r="B70" s="38" t="s">
        <v>175</v>
      </c>
      <c r="C70" s="3" t="s">
        <v>180</v>
      </c>
    </row>
    <row r="71" spans="1:3" customFormat="1" ht="15" x14ac:dyDescent="0.25">
      <c r="A71" s="30"/>
      <c r="B71" s="30"/>
      <c r="C71" s="2" t="s">
        <v>37</v>
      </c>
    </row>
    <row r="72" spans="1:3" customFormat="1" ht="7.5" customHeight="1" x14ac:dyDescent="0.25"/>
    <row r="73" spans="1:3" customFormat="1" ht="15" x14ac:dyDescent="0.25">
      <c r="A73" s="2" t="s">
        <v>15</v>
      </c>
      <c r="B73" s="2" t="s">
        <v>38</v>
      </c>
    </row>
    <row r="74" spans="1:3" customFormat="1" ht="6" customHeight="1" x14ac:dyDescent="0.25">
      <c r="A74" s="2"/>
      <c r="B74" s="2"/>
    </row>
    <row r="75" spans="1:3" customFormat="1" ht="15" x14ac:dyDescent="0.25">
      <c r="A75" s="2" t="s">
        <v>15</v>
      </c>
      <c r="B75" s="2" t="s">
        <v>464</v>
      </c>
    </row>
    <row r="76" spans="1:3" customFormat="1" ht="15" x14ac:dyDescent="0.25">
      <c r="A76" s="2"/>
      <c r="B76" s="2" t="s">
        <v>465</v>
      </c>
    </row>
    <row r="77" spans="1:3" customFormat="1" ht="15" x14ac:dyDescent="0.25">
      <c r="A77" s="30"/>
      <c r="B77" s="2" t="s">
        <v>466</v>
      </c>
    </row>
    <row r="78" spans="1:3" customFormat="1" ht="15" x14ac:dyDescent="0.25">
      <c r="A78" s="30"/>
      <c r="B78" s="2" t="s">
        <v>467</v>
      </c>
    </row>
    <row r="79" spans="1:3" customFormat="1" ht="15" x14ac:dyDescent="0.25">
      <c r="A79" s="30"/>
      <c r="B79" s="2" t="s">
        <v>468</v>
      </c>
    </row>
    <row r="80" spans="1:3" customFormat="1" ht="15" x14ac:dyDescent="0.25">
      <c r="A80" s="30"/>
      <c r="B80" s="2" t="s">
        <v>469</v>
      </c>
    </row>
    <row r="81" spans="1:3" customFormat="1" ht="15" x14ac:dyDescent="0.25">
      <c r="A81" s="30"/>
      <c r="B81" s="2" t="s">
        <v>470</v>
      </c>
    </row>
    <row r="82" spans="1:3" customFormat="1" ht="6.75" customHeight="1" x14ac:dyDescent="0.25"/>
    <row r="83" spans="1:3" customFormat="1" ht="6.75" customHeight="1" x14ac:dyDescent="0.25"/>
    <row r="84" spans="1:3" customFormat="1" ht="15" x14ac:dyDescent="0.25">
      <c r="A84" s="2" t="s">
        <v>15</v>
      </c>
      <c r="B84" s="212" t="s">
        <v>450</v>
      </c>
      <c r="C84" s="212"/>
    </row>
    <row r="85" spans="1:3" customFormat="1" ht="15" x14ac:dyDescent="0.25">
      <c r="A85" s="30"/>
      <c r="B85" s="212" t="s">
        <v>452</v>
      </c>
      <c r="C85" s="212"/>
    </row>
    <row r="86" spans="1:3" customFormat="1" ht="15" x14ac:dyDescent="0.25">
      <c r="A86" s="30"/>
      <c r="B86" s="212" t="s">
        <v>453</v>
      </c>
      <c r="C86" s="212"/>
    </row>
    <row r="87" spans="1:3" customFormat="1" ht="15" x14ac:dyDescent="0.25">
      <c r="A87" s="30"/>
      <c r="B87" s="212" t="s">
        <v>451</v>
      </c>
      <c r="C87" s="212"/>
    </row>
    <row r="88" spans="1:3" customFormat="1" ht="15" x14ac:dyDescent="0.25">
      <c r="A88" s="30"/>
      <c r="B88" s="212"/>
      <c r="C88" s="212"/>
    </row>
    <row r="89" spans="1:3" customFormat="1" ht="6" customHeight="1" x14ac:dyDescent="0.25">
      <c r="A89" s="2"/>
      <c r="B89" s="2"/>
    </row>
    <row r="90" spans="1:3" customFormat="1" ht="15" x14ac:dyDescent="0.25">
      <c r="A90" s="2" t="s">
        <v>15</v>
      </c>
      <c r="B90" s="2" t="s">
        <v>39</v>
      </c>
    </row>
    <row r="91" spans="1:3" customFormat="1" ht="15" x14ac:dyDescent="0.25">
      <c r="A91" s="30"/>
      <c r="B91" s="2" t="s">
        <v>40</v>
      </c>
      <c r="C91" s="30"/>
    </row>
    <row r="92" spans="1:3" customFormat="1" ht="15" x14ac:dyDescent="0.25">
      <c r="A92" s="30"/>
      <c r="B92" s="2" t="s">
        <v>41</v>
      </c>
      <c r="C92" s="30"/>
    </row>
    <row r="93" spans="1:3" customFormat="1" ht="15" x14ac:dyDescent="0.25">
      <c r="A93" s="30"/>
      <c r="B93" s="2" t="s">
        <v>42</v>
      </c>
      <c r="C93" s="30"/>
    </row>
    <row r="94" spans="1:3" customFormat="1" ht="13.2" x14ac:dyDescent="0.25"/>
    <row r="95" spans="1:3" customFormat="1" ht="15" x14ac:dyDescent="0.25">
      <c r="A95" s="2" t="s">
        <v>43</v>
      </c>
    </row>
    <row r="96" spans="1:3" customFormat="1" ht="15" x14ac:dyDescent="0.25">
      <c r="A96" s="2" t="s">
        <v>44</v>
      </c>
    </row>
    <row r="97" spans="1:4" customFormat="1" ht="15" x14ac:dyDescent="0.25">
      <c r="A97" s="2" t="s">
        <v>45</v>
      </c>
    </row>
    <row r="98" spans="1:4" s="33" customFormat="1" ht="13.2" x14ac:dyDescent="0.25"/>
    <row r="99" spans="1:4" s="33" customFormat="1" ht="16.8" x14ac:dyDescent="0.3">
      <c r="A99" s="37" t="s">
        <v>46</v>
      </c>
      <c r="B99"/>
      <c r="C99"/>
      <c r="D99"/>
    </row>
    <row r="100" spans="1:4" s="33" customFormat="1" ht="6.75" customHeight="1" x14ac:dyDescent="0.25">
      <c r="A100"/>
      <c r="B100"/>
      <c r="C100"/>
      <c r="D100"/>
    </row>
    <row r="101" spans="1:4" s="33" customFormat="1" ht="15" x14ac:dyDescent="0.25">
      <c r="A101" s="2" t="s">
        <v>440</v>
      </c>
      <c r="B101"/>
      <c r="C101"/>
      <c r="D101"/>
    </row>
    <row r="102" spans="1:4" s="33" customFormat="1" ht="15" x14ac:dyDescent="0.25">
      <c r="A102" s="2" t="s">
        <v>15</v>
      </c>
      <c r="B102" s="2" t="s">
        <v>47</v>
      </c>
      <c r="C102"/>
      <c r="D102"/>
    </row>
    <row r="103" spans="1:4" s="33" customFormat="1" ht="15" x14ac:dyDescent="0.25">
      <c r="B103" s="2" t="s">
        <v>442</v>
      </c>
      <c r="C103"/>
      <c r="D103"/>
    </row>
    <row r="104" spans="1:4" s="33" customFormat="1" ht="15" x14ac:dyDescent="0.25">
      <c r="A104" s="2" t="s">
        <v>15</v>
      </c>
      <c r="B104" s="2" t="s">
        <v>441</v>
      </c>
      <c r="C104"/>
      <c r="D104"/>
    </row>
    <row r="105" spans="1:4" s="33" customFormat="1" ht="15" x14ac:dyDescent="0.25">
      <c r="A105" s="2" t="s">
        <v>15</v>
      </c>
      <c r="B105" s="2" t="s">
        <v>454</v>
      </c>
      <c r="C105"/>
      <c r="D105"/>
    </row>
    <row r="106" spans="1:4" s="33" customFormat="1" ht="15" x14ac:dyDescent="0.25">
      <c r="A106"/>
      <c r="B106" s="2" t="s">
        <v>455</v>
      </c>
      <c r="C106"/>
      <c r="D106"/>
    </row>
    <row r="107" spans="1:4" s="33" customFormat="1" ht="15" x14ac:dyDescent="0.25">
      <c r="B107" s="2" t="s">
        <v>456</v>
      </c>
      <c r="C107"/>
      <c r="D107"/>
    </row>
    <row r="108" spans="1:4" s="33" customFormat="1" ht="15" x14ac:dyDescent="0.25">
      <c r="A108" s="2" t="s">
        <v>15</v>
      </c>
      <c r="B108" s="2" t="s">
        <v>48</v>
      </c>
      <c r="C108"/>
      <c r="D108"/>
    </row>
    <row r="109" spans="1:4" s="33" customFormat="1" ht="15" x14ac:dyDescent="0.25">
      <c r="A109"/>
      <c r="B109" s="2" t="s">
        <v>443</v>
      </c>
      <c r="C109"/>
      <c r="D109"/>
    </row>
    <row r="110" spans="1:4" s="33" customFormat="1" ht="15" x14ac:dyDescent="0.25">
      <c r="A110" s="2" t="s">
        <v>15</v>
      </c>
      <c r="B110" s="2" t="s">
        <v>49</v>
      </c>
      <c r="C110"/>
      <c r="D110"/>
    </row>
    <row r="111" spans="1:4" s="33" customFormat="1" ht="15" x14ac:dyDescent="0.25">
      <c r="B111" s="2" t="s">
        <v>50</v>
      </c>
      <c r="C111"/>
      <c r="D111"/>
    </row>
    <row r="112" spans="1:4" s="33" customFormat="1" ht="15" x14ac:dyDescent="0.25">
      <c r="B112" s="2" t="s">
        <v>51</v>
      </c>
      <c r="C112"/>
      <c r="D112"/>
    </row>
    <row r="113" spans="1:4" s="33" customFormat="1" ht="15" x14ac:dyDescent="0.25">
      <c r="B113" s="2" t="s">
        <v>52</v>
      </c>
      <c r="C113"/>
      <c r="D113"/>
    </row>
    <row r="114" spans="1:4" s="33" customFormat="1" ht="15" x14ac:dyDescent="0.25">
      <c r="B114" s="2" t="s">
        <v>53</v>
      </c>
      <c r="C114"/>
      <c r="D114"/>
    </row>
    <row r="115" spans="1:4" s="33" customFormat="1" ht="15.6" x14ac:dyDescent="0.3">
      <c r="B115" s="3" t="s">
        <v>54</v>
      </c>
      <c r="C115"/>
      <c r="D115"/>
    </row>
    <row r="116" spans="1:4" s="33" customFormat="1" ht="15.6" x14ac:dyDescent="0.3">
      <c r="B116" s="3" t="s">
        <v>55</v>
      </c>
      <c r="C116"/>
      <c r="D116"/>
    </row>
    <row r="117" spans="1:4" s="33" customFormat="1" ht="15" x14ac:dyDescent="0.25">
      <c r="A117" s="2" t="s">
        <v>15</v>
      </c>
      <c r="B117" s="2" t="s">
        <v>56</v>
      </c>
      <c r="C117"/>
      <c r="D117"/>
    </row>
    <row r="118" spans="1:4" s="33" customFormat="1" ht="15.6" x14ac:dyDescent="0.3">
      <c r="B118" s="3"/>
      <c r="C118"/>
      <c r="D118"/>
    </row>
    <row r="119" spans="1:4" s="33" customFormat="1" ht="15" x14ac:dyDescent="0.25">
      <c r="A119" s="2" t="s">
        <v>15</v>
      </c>
      <c r="B119" s="2" t="s">
        <v>57</v>
      </c>
      <c r="C119"/>
      <c r="D119"/>
    </row>
    <row r="120" spans="1:4" s="33" customFormat="1" ht="15" x14ac:dyDescent="0.25">
      <c r="A120"/>
      <c r="B120" s="2" t="s">
        <v>444</v>
      </c>
      <c r="C120"/>
      <c r="D120"/>
    </row>
    <row r="121" spans="1:4" s="33" customFormat="1" ht="15" x14ac:dyDescent="0.25">
      <c r="A121" s="2" t="s">
        <v>15</v>
      </c>
      <c r="B121" s="2" t="s">
        <v>58</v>
      </c>
      <c r="C121"/>
      <c r="D121"/>
    </row>
    <row r="122" spans="1:4" s="33" customFormat="1" ht="6.75" customHeight="1" x14ac:dyDescent="0.25">
      <c r="A122"/>
      <c r="B122"/>
      <c r="C122"/>
      <c r="D122"/>
    </row>
    <row r="123" spans="1:4" s="33" customFormat="1" ht="15" x14ac:dyDescent="0.25">
      <c r="A123" s="2" t="s">
        <v>59</v>
      </c>
      <c r="B123"/>
      <c r="C123"/>
      <c r="D123"/>
    </row>
    <row r="124" spans="1:4" s="33" customFormat="1" ht="15" x14ac:dyDescent="0.25">
      <c r="A124" s="2" t="s">
        <v>60</v>
      </c>
      <c r="B124"/>
      <c r="C124"/>
      <c r="D124"/>
    </row>
    <row r="125" spans="1:4" s="33" customFormat="1" ht="15" x14ac:dyDescent="0.25">
      <c r="A125" s="2" t="s">
        <v>61</v>
      </c>
      <c r="B125"/>
      <c r="C125"/>
      <c r="D125"/>
    </row>
    <row r="126" spans="1:4" s="33" customFormat="1" ht="4.5" customHeight="1" x14ac:dyDescent="0.25">
      <c r="A126"/>
      <c r="B126"/>
      <c r="C126"/>
      <c r="D126"/>
    </row>
    <row r="127" spans="1:4" s="33" customFormat="1" ht="16.8" x14ac:dyDescent="0.3">
      <c r="A127" s="1" t="s">
        <v>62</v>
      </c>
      <c r="B127"/>
      <c r="C127"/>
      <c r="D127"/>
    </row>
    <row r="128" spans="1:4" s="33" customFormat="1" ht="5.25" customHeight="1" x14ac:dyDescent="0.25">
      <c r="A128"/>
      <c r="B128"/>
      <c r="C128"/>
      <c r="D128"/>
    </row>
    <row r="129" spans="1:4" s="33" customFormat="1" ht="15" x14ac:dyDescent="0.25">
      <c r="A129" s="2" t="s">
        <v>63</v>
      </c>
      <c r="B129"/>
      <c r="C129"/>
      <c r="D129"/>
    </row>
    <row r="130" spans="1:4" s="33" customFormat="1" ht="15" x14ac:dyDescent="0.25">
      <c r="A130" s="2" t="s">
        <v>64</v>
      </c>
      <c r="B130"/>
      <c r="C130"/>
      <c r="D130"/>
    </row>
    <row r="131" spans="1:4" s="33" customFormat="1" ht="13.2" x14ac:dyDescent="0.25">
      <c r="A131"/>
      <c r="B131"/>
      <c r="C131"/>
      <c r="D131"/>
    </row>
    <row r="132" spans="1:4" s="33" customFormat="1" ht="16.8" x14ac:dyDescent="0.3">
      <c r="A132" s="1" t="s">
        <v>65</v>
      </c>
      <c r="B132"/>
      <c r="C132"/>
      <c r="D132"/>
    </row>
    <row r="133" spans="1:4" s="33" customFormat="1" ht="5.25" customHeight="1" x14ac:dyDescent="0.25">
      <c r="A133"/>
      <c r="B133"/>
      <c r="C133"/>
      <c r="D133"/>
    </row>
    <row r="134" spans="1:4" s="33" customFormat="1" ht="15" x14ac:dyDescent="0.25">
      <c r="A134" s="2" t="s">
        <v>66</v>
      </c>
      <c r="B134"/>
      <c r="C134"/>
      <c r="D134"/>
    </row>
    <row r="135" spans="1:4" s="33" customFormat="1" ht="15" x14ac:dyDescent="0.25">
      <c r="A135" s="2" t="s">
        <v>67</v>
      </c>
      <c r="B135"/>
      <c r="C135"/>
      <c r="D135"/>
    </row>
    <row r="136" spans="1:4" s="33" customFormat="1" ht="15" x14ac:dyDescent="0.25">
      <c r="A136" s="2" t="s">
        <v>68</v>
      </c>
      <c r="B136"/>
      <c r="C136"/>
      <c r="D136"/>
    </row>
    <row r="137" spans="1:4" s="33" customFormat="1" ht="15" x14ac:dyDescent="0.25">
      <c r="A137" s="2" t="s">
        <v>69</v>
      </c>
      <c r="B137"/>
      <c r="C137"/>
      <c r="D137"/>
    </row>
    <row r="138" spans="1:4" s="33" customFormat="1" ht="13.2" x14ac:dyDescent="0.25">
      <c r="A138"/>
      <c r="B138"/>
      <c r="C138"/>
      <c r="D138"/>
    </row>
    <row r="139" spans="1:4" s="33" customFormat="1" ht="15" x14ac:dyDescent="0.25">
      <c r="A139" s="2" t="s">
        <v>70</v>
      </c>
      <c r="B139"/>
      <c r="C139"/>
      <c r="D139"/>
    </row>
    <row r="140" spans="1:4" s="33" customFormat="1" ht="15" x14ac:dyDescent="0.25">
      <c r="A140" s="2" t="s">
        <v>71</v>
      </c>
      <c r="B140"/>
      <c r="C140"/>
      <c r="D140"/>
    </row>
    <row r="141" spans="1:4" s="33" customFormat="1" ht="15" x14ac:dyDescent="0.25">
      <c r="A141" s="2" t="s">
        <v>72</v>
      </c>
      <c r="B141"/>
      <c r="C141"/>
      <c r="D141"/>
    </row>
    <row r="142" spans="1:4" s="33" customFormat="1" ht="15" x14ac:dyDescent="0.25">
      <c r="A142" s="2" t="s">
        <v>73</v>
      </c>
      <c r="B142"/>
      <c r="C142"/>
      <c r="D142"/>
    </row>
    <row r="143" spans="1:4" s="33" customFormat="1" ht="15" x14ac:dyDescent="0.25">
      <c r="A143" s="2" t="s">
        <v>74</v>
      </c>
      <c r="B143"/>
      <c r="C143"/>
      <c r="D143"/>
    </row>
    <row r="144" spans="1:4" s="33" customFormat="1" ht="13.2" x14ac:dyDescent="0.25">
      <c r="A144"/>
      <c r="B144"/>
      <c r="C144"/>
      <c r="D144"/>
    </row>
    <row r="145" spans="1:4" s="33" customFormat="1" ht="15" x14ac:dyDescent="0.25">
      <c r="A145" s="2" t="s">
        <v>75</v>
      </c>
      <c r="B145"/>
      <c r="C145"/>
      <c r="D145"/>
    </row>
    <row r="146" spans="1:4" s="33" customFormat="1" ht="15" x14ac:dyDescent="0.25">
      <c r="A146" s="2" t="s">
        <v>76</v>
      </c>
      <c r="B146"/>
      <c r="C146"/>
      <c r="D146"/>
    </row>
    <row r="147" spans="1:4" s="33" customFormat="1" ht="13.2" x14ac:dyDescent="0.25">
      <c r="A147"/>
      <c r="B147"/>
      <c r="C147"/>
      <c r="D147"/>
    </row>
    <row r="148" spans="1:4" s="33" customFormat="1" ht="16.8" x14ac:dyDescent="0.3">
      <c r="A148" s="1" t="s">
        <v>77</v>
      </c>
      <c r="B148"/>
      <c r="C148"/>
      <c r="D148"/>
    </row>
    <row r="149" spans="1:4" ht="5.25" customHeight="1" x14ac:dyDescent="0.25">
      <c r="A149"/>
      <c r="B149"/>
      <c r="C149"/>
      <c r="D149"/>
    </row>
    <row r="150" spans="1:4" s="33" customFormat="1" ht="15" x14ac:dyDescent="0.25">
      <c r="A150" s="2" t="s">
        <v>78</v>
      </c>
      <c r="B150"/>
      <c r="C150"/>
      <c r="D150"/>
    </row>
    <row r="151" spans="1:4" s="33" customFormat="1" ht="15" x14ac:dyDescent="0.25">
      <c r="A151" s="2" t="s">
        <v>79</v>
      </c>
      <c r="B151"/>
      <c r="C151"/>
      <c r="D151"/>
    </row>
    <row r="152" spans="1:4" s="33" customFormat="1" ht="15" x14ac:dyDescent="0.25">
      <c r="A152" s="2" t="s">
        <v>80</v>
      </c>
      <c r="B152"/>
      <c r="C152"/>
      <c r="D152"/>
    </row>
    <row r="153" spans="1:4" s="33" customFormat="1" ht="15" x14ac:dyDescent="0.25">
      <c r="A153" s="2" t="s">
        <v>81</v>
      </c>
      <c r="B153"/>
      <c r="C153"/>
      <c r="D153"/>
    </row>
    <row r="154" spans="1:4" s="33" customFormat="1" ht="15" x14ac:dyDescent="0.25">
      <c r="A154" s="2" t="s">
        <v>82</v>
      </c>
      <c r="B154"/>
      <c r="C154"/>
      <c r="D154"/>
    </row>
    <row r="155" spans="1:4" s="33" customFormat="1" ht="15" x14ac:dyDescent="0.25">
      <c r="A155" s="2" t="s">
        <v>83</v>
      </c>
      <c r="B155"/>
      <c r="C155"/>
      <c r="D155"/>
    </row>
    <row r="156" spans="1:4" s="33" customFormat="1" ht="15" x14ac:dyDescent="0.25">
      <c r="A156" s="2" t="s">
        <v>84</v>
      </c>
      <c r="B156"/>
      <c r="C156"/>
      <c r="D156"/>
    </row>
    <row r="157" spans="1:4" s="33" customFormat="1" ht="13.2" x14ac:dyDescent="0.25">
      <c r="A157"/>
      <c r="B157"/>
      <c r="C157"/>
      <c r="D157"/>
    </row>
    <row r="158" spans="1:4" s="33" customFormat="1" ht="15" x14ac:dyDescent="0.25">
      <c r="A158" s="2" t="s">
        <v>85</v>
      </c>
      <c r="B158"/>
      <c r="C158"/>
      <c r="D158"/>
    </row>
    <row r="159" spans="1:4" s="33" customFormat="1" ht="15" x14ac:dyDescent="0.25">
      <c r="A159" s="2" t="s">
        <v>86</v>
      </c>
      <c r="B159"/>
      <c r="C159"/>
      <c r="D159"/>
    </row>
    <row r="160" spans="1:4" s="33" customFormat="1" ht="15" x14ac:dyDescent="0.25">
      <c r="A160" s="2" t="s">
        <v>471</v>
      </c>
      <c r="B160"/>
      <c r="C160"/>
      <c r="D160"/>
    </row>
    <row r="161" spans="1:4" s="33" customFormat="1" ht="15" x14ac:dyDescent="0.25">
      <c r="A161" s="2" t="s">
        <v>472</v>
      </c>
      <c r="B161"/>
      <c r="C161"/>
      <c r="D161"/>
    </row>
    <row r="162" spans="1:4" s="33" customFormat="1" ht="15" x14ac:dyDescent="0.25">
      <c r="A162" s="2" t="s">
        <v>473</v>
      </c>
      <c r="B162"/>
      <c r="C162"/>
      <c r="D162"/>
    </row>
    <row r="163" spans="1:4" s="33" customFormat="1" ht="15" x14ac:dyDescent="0.25">
      <c r="A163" s="2" t="s">
        <v>474</v>
      </c>
      <c r="B163"/>
      <c r="C163"/>
      <c r="D163"/>
    </row>
    <row r="164" spans="1:4" s="33" customFormat="1" ht="15" x14ac:dyDescent="0.25">
      <c r="A164" s="2" t="s">
        <v>87</v>
      </c>
      <c r="B164"/>
      <c r="C164"/>
      <c r="D164"/>
    </row>
    <row r="165" spans="1:4" s="33" customFormat="1" ht="15" x14ac:dyDescent="0.25">
      <c r="A165" s="2" t="s">
        <v>88</v>
      </c>
      <c r="B165"/>
      <c r="C165"/>
      <c r="D165"/>
    </row>
    <row r="166" spans="1:4" s="33" customFormat="1" ht="15" x14ac:dyDescent="0.25">
      <c r="A166" s="2" t="s">
        <v>89</v>
      </c>
      <c r="B166"/>
      <c r="C166"/>
      <c r="D166"/>
    </row>
    <row r="167" spans="1:4" s="33" customFormat="1" ht="13.2" x14ac:dyDescent="0.25">
      <c r="A167"/>
      <c r="B167"/>
      <c r="C167"/>
      <c r="D167"/>
    </row>
    <row r="168" spans="1:4" ht="16.8" x14ac:dyDescent="0.3">
      <c r="A168" s="1" t="s">
        <v>90</v>
      </c>
      <c r="B168"/>
      <c r="C168"/>
      <c r="D168"/>
    </row>
    <row r="169" spans="1:4" ht="5.25" customHeight="1" x14ac:dyDescent="0.25">
      <c r="A169"/>
      <c r="B169"/>
      <c r="C169"/>
      <c r="D169"/>
    </row>
    <row r="170" spans="1:4" ht="15" x14ac:dyDescent="0.25">
      <c r="A170" s="2" t="s">
        <v>91</v>
      </c>
      <c r="B170"/>
      <c r="C170"/>
      <c r="D170"/>
    </row>
    <row r="171" spans="1:4" ht="15" x14ac:dyDescent="0.25">
      <c r="A171" s="2" t="s">
        <v>92</v>
      </c>
      <c r="B171"/>
      <c r="C171"/>
      <c r="D171"/>
    </row>
    <row r="172" spans="1:4" ht="9.75" customHeight="1" x14ac:dyDescent="0.25">
      <c r="A172"/>
      <c r="B172"/>
      <c r="C172"/>
      <c r="D172"/>
    </row>
    <row r="173" spans="1:4" ht="15" x14ac:dyDescent="0.25">
      <c r="A173" s="2" t="s">
        <v>93</v>
      </c>
      <c r="B173"/>
      <c r="C173"/>
      <c r="D173"/>
    </row>
    <row r="174" spans="1:4" ht="15" x14ac:dyDescent="0.25">
      <c r="A174" s="2" t="s">
        <v>94</v>
      </c>
      <c r="B174"/>
      <c r="C174"/>
      <c r="D174"/>
    </row>
    <row r="175" spans="1:4" ht="15" x14ac:dyDescent="0.25">
      <c r="A175" s="2" t="s">
        <v>95</v>
      </c>
      <c r="B175"/>
      <c r="C175"/>
      <c r="D175"/>
    </row>
    <row r="176" spans="1:4" ht="11.25" customHeight="1" x14ac:dyDescent="0.25">
      <c r="A176"/>
      <c r="B176"/>
      <c r="C176"/>
      <c r="D176"/>
    </row>
    <row r="177" spans="1:4" ht="15" x14ac:dyDescent="0.25">
      <c r="A177" s="2" t="s">
        <v>96</v>
      </c>
      <c r="B177"/>
      <c r="C177"/>
      <c r="D177"/>
    </row>
    <row r="178" spans="1:4" ht="15" x14ac:dyDescent="0.25">
      <c r="A178" s="2" t="s">
        <v>97</v>
      </c>
      <c r="B178"/>
      <c r="C178"/>
      <c r="D178"/>
    </row>
    <row r="179" spans="1:4" ht="11.25" customHeight="1" x14ac:dyDescent="0.25">
      <c r="A179"/>
      <c r="B179"/>
      <c r="C179"/>
      <c r="D179"/>
    </row>
    <row r="180" spans="1:4" ht="15" x14ac:dyDescent="0.25">
      <c r="A180" s="2" t="s">
        <v>475</v>
      </c>
      <c r="B180"/>
      <c r="C180"/>
      <c r="D180"/>
    </row>
    <row r="181" spans="1:4" ht="15" x14ac:dyDescent="0.25">
      <c r="A181" s="2" t="s">
        <v>476</v>
      </c>
      <c r="B181"/>
      <c r="C181"/>
      <c r="D181"/>
    </row>
    <row r="182" spans="1:4" ht="15" x14ac:dyDescent="0.25">
      <c r="A182" s="2" t="s">
        <v>477</v>
      </c>
      <c r="B182"/>
      <c r="C182"/>
      <c r="D182"/>
    </row>
    <row r="183" spans="1:4" ht="15" x14ac:dyDescent="0.25">
      <c r="A183" s="2" t="s">
        <v>478</v>
      </c>
      <c r="B183"/>
      <c r="C183"/>
      <c r="D183"/>
    </row>
    <row r="184" spans="1:4" ht="15" x14ac:dyDescent="0.25">
      <c r="A184" s="2" t="s">
        <v>479</v>
      </c>
      <c r="B184"/>
      <c r="C184"/>
      <c r="D184"/>
    </row>
    <row r="185" spans="1:4" ht="15" x14ac:dyDescent="0.25">
      <c r="A185" s="213" t="s">
        <v>480</v>
      </c>
      <c r="B185"/>
      <c r="C185"/>
      <c r="D185"/>
    </row>
    <row r="186" spans="1:4" ht="8.25" customHeight="1" x14ac:dyDescent="0.25">
      <c r="A186"/>
      <c r="B186"/>
      <c r="C186"/>
      <c r="D186"/>
    </row>
    <row r="187" spans="1:4" ht="15" x14ac:dyDescent="0.25">
      <c r="A187" s="2" t="s">
        <v>98</v>
      </c>
      <c r="B187"/>
      <c r="C187"/>
      <c r="D187"/>
    </row>
    <row r="188" spans="1:4" ht="15" x14ac:dyDescent="0.25">
      <c r="A188" s="2" t="s">
        <v>99</v>
      </c>
      <c r="B188"/>
      <c r="C188"/>
      <c r="D188"/>
    </row>
    <row r="189" spans="1:4" ht="15" x14ac:dyDescent="0.25">
      <c r="A189" s="2" t="s">
        <v>100</v>
      </c>
      <c r="B189"/>
      <c r="C189"/>
      <c r="D189"/>
    </row>
    <row r="190" spans="1:4" ht="15" x14ac:dyDescent="0.25">
      <c r="A190" s="2" t="s">
        <v>101</v>
      </c>
      <c r="B190"/>
      <c r="C190"/>
      <c r="D190"/>
    </row>
    <row r="191" spans="1:4" x14ac:dyDescent="0.25">
      <c r="A191"/>
      <c r="B191"/>
      <c r="C191"/>
      <c r="D191"/>
    </row>
    <row r="192" spans="1:4" ht="16.8" x14ac:dyDescent="0.3">
      <c r="A192" s="1" t="s">
        <v>102</v>
      </c>
      <c r="B192"/>
      <c r="C192"/>
      <c r="D192"/>
    </row>
    <row r="193" spans="1:4" x14ac:dyDescent="0.25">
      <c r="A193"/>
      <c r="B193"/>
      <c r="C193"/>
      <c r="D193"/>
    </row>
    <row r="194" spans="1:4" ht="15" x14ac:dyDescent="0.25">
      <c r="A194" s="2" t="s">
        <v>103</v>
      </c>
      <c r="B194"/>
      <c r="C194"/>
      <c r="D194"/>
    </row>
    <row r="195" spans="1:4" ht="15" x14ac:dyDescent="0.25">
      <c r="A195" s="2" t="s">
        <v>104</v>
      </c>
      <c r="B195"/>
      <c r="C195"/>
      <c r="D195"/>
    </row>
    <row r="196" spans="1:4" ht="15" x14ac:dyDescent="0.25">
      <c r="A196" s="2" t="s">
        <v>105</v>
      </c>
      <c r="B196"/>
      <c r="C196"/>
      <c r="D196"/>
    </row>
    <row r="197" spans="1:4" ht="15" x14ac:dyDescent="0.25">
      <c r="A197" s="2" t="s">
        <v>106</v>
      </c>
      <c r="B197"/>
      <c r="C197"/>
      <c r="D197"/>
    </row>
    <row r="198" spans="1:4" ht="15" x14ac:dyDescent="0.25">
      <c r="A198" s="2" t="s">
        <v>107</v>
      </c>
      <c r="B198"/>
      <c r="C198"/>
      <c r="D198"/>
    </row>
    <row r="199" spans="1:4" x14ac:dyDescent="0.25">
      <c r="A199"/>
      <c r="B199"/>
      <c r="C199"/>
      <c r="D199"/>
    </row>
    <row r="200" spans="1:4" ht="16.8" x14ac:dyDescent="0.3">
      <c r="A200" s="1" t="s">
        <v>108</v>
      </c>
      <c r="B200"/>
      <c r="C200"/>
      <c r="D200"/>
    </row>
    <row r="201" spans="1:4" x14ac:dyDescent="0.25">
      <c r="A201"/>
      <c r="B201"/>
      <c r="C201"/>
      <c r="D201"/>
    </row>
    <row r="202" spans="1:4" ht="15" x14ac:dyDescent="0.25">
      <c r="A202" s="2" t="s">
        <v>109</v>
      </c>
      <c r="B202"/>
      <c r="C202"/>
      <c r="D202"/>
    </row>
    <row r="203" spans="1:4" ht="15" x14ac:dyDescent="0.25">
      <c r="A203" s="2" t="s">
        <v>110</v>
      </c>
      <c r="B203"/>
      <c r="C203"/>
      <c r="D203"/>
    </row>
    <row r="204" spans="1:4" x14ac:dyDescent="0.25">
      <c r="A204"/>
      <c r="B204"/>
      <c r="C204"/>
      <c r="D204"/>
    </row>
    <row r="205" spans="1:4" ht="16.8" x14ac:dyDescent="0.3">
      <c r="A205" s="1" t="s">
        <v>111</v>
      </c>
      <c r="B205"/>
      <c r="C205"/>
      <c r="D205"/>
    </row>
    <row r="206" spans="1:4" x14ac:dyDescent="0.25">
      <c r="A206"/>
      <c r="B206"/>
      <c r="C206"/>
      <c r="D206"/>
    </row>
    <row r="207" spans="1:4" ht="15" x14ac:dyDescent="0.25">
      <c r="A207" s="2" t="s">
        <v>445</v>
      </c>
      <c r="B207"/>
      <c r="C207"/>
      <c r="D207"/>
    </row>
    <row r="208" spans="1:4" ht="15" x14ac:dyDescent="0.25">
      <c r="A208" s="2" t="s">
        <v>446</v>
      </c>
      <c r="B208"/>
      <c r="C208"/>
      <c r="D208"/>
    </row>
    <row r="209" spans="1:4" x14ac:dyDescent="0.25">
      <c r="A209"/>
      <c r="B209"/>
      <c r="C209"/>
      <c r="D209"/>
    </row>
    <row r="210" spans="1:4" ht="16.8" x14ac:dyDescent="0.3">
      <c r="A210" s="1" t="s">
        <v>112</v>
      </c>
      <c r="B210"/>
      <c r="C210"/>
      <c r="D210"/>
    </row>
    <row r="211" spans="1:4" x14ac:dyDescent="0.25">
      <c r="A211"/>
      <c r="B211"/>
      <c r="C211"/>
      <c r="D211"/>
    </row>
    <row r="212" spans="1:4" ht="15" x14ac:dyDescent="0.25">
      <c r="A212" s="2" t="s">
        <v>113</v>
      </c>
      <c r="B212"/>
      <c r="C212"/>
      <c r="D212"/>
    </row>
    <row r="213" spans="1:4" ht="15" x14ac:dyDescent="0.25">
      <c r="A213" s="2" t="s">
        <v>114</v>
      </c>
      <c r="B213"/>
      <c r="C213"/>
      <c r="D213"/>
    </row>
  </sheetData>
  <sheetProtection algorithmName="SHA-512" hashValue="1QAIdQQQrFkFuwSkoYmE0mBuEdTUr6WP5TKybwAoe7LKh9kyoJfYrhgBKgkFsqDYpZB8F2BgWSGJDJZQjBIBRw==" saltValue="9xJJLItC9WUsQTP58h/nMQ==" spinCount="100000" sheet="1" objects="1" scenarios="1"/>
  <mergeCells count="3">
    <mergeCell ref="K1:M1"/>
    <mergeCell ref="K2:M2"/>
    <mergeCell ref="K3:M3"/>
  </mergeCells>
  <hyperlinks>
    <hyperlink ref="K1" location="'Marche à suivre'!A1" display="Aller à la Marche à suivre" xr:uid="{00000000-0004-0000-0100-000000000000}"/>
    <hyperlink ref="K2" location="Demande!A1" display="Aller à la Demande" xr:uid="{00000000-0004-0000-0100-000001000000}"/>
    <hyperlink ref="K3" location="Attestation!A1" display="Aller à l'Attestation " xr:uid="{00000000-0004-0000-0100-000002000000}"/>
  </hyperlink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&amp;L&amp;F&amp;C&amp;A&amp;R&amp;P/&amp;N</oddFooter>
  </headerFooter>
  <rowBreaks count="3" manualBreakCount="3">
    <brk id="59" max="16383" man="1"/>
    <brk id="125" max="16383" man="1"/>
    <brk id="19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87"/>
  <sheetViews>
    <sheetView showGridLines="0" topLeftCell="B1" zoomScale="90" zoomScaleNormal="90" workbookViewId="0">
      <pane ySplit="8" topLeftCell="A9" activePane="bottomLeft" state="frozen"/>
      <selection pane="bottomLeft" activeCell="F15" sqref="F15:L15"/>
    </sheetView>
  </sheetViews>
  <sheetFormatPr defaultColWidth="9.109375" defaultRowHeight="14.4" outlineLevelCol="1" x14ac:dyDescent="0.3"/>
  <cols>
    <col min="1" max="1" width="8.33203125" style="46" hidden="1" customWidth="1" outlineLevel="1"/>
    <col min="2" max="2" width="4.33203125" style="49" customWidth="1" collapsed="1"/>
    <col min="3" max="4" width="4.33203125" style="49" customWidth="1"/>
    <col min="5" max="5" width="10.109375" style="49" customWidth="1"/>
    <col min="6" max="6" width="9.109375" style="49"/>
    <col min="7" max="7" width="23.109375" style="49" customWidth="1"/>
    <col min="8" max="8" width="8.33203125" style="49" customWidth="1"/>
    <col min="9" max="11" width="6.44140625" style="49" customWidth="1"/>
    <col min="12" max="12" width="16.6640625" style="49" customWidth="1"/>
    <col min="13" max="13" width="9.5546875" style="49" customWidth="1"/>
    <col min="14" max="14" width="22.6640625" style="49" bestFit="1" customWidth="1"/>
    <col min="15" max="16384" width="9.109375" style="49"/>
  </cols>
  <sheetData>
    <row r="1" spans="1:16" s="4" customFormat="1" ht="15" customHeight="1" x14ac:dyDescent="0.25">
      <c r="A1" s="74">
        <f>SUM(A15:A246)</f>
        <v>30</v>
      </c>
      <c r="I1" s="5"/>
      <c r="J1" s="219" t="s">
        <v>255</v>
      </c>
      <c r="K1" s="219"/>
      <c r="L1" s="219"/>
      <c r="O1" s="167"/>
      <c r="P1" s="182"/>
    </row>
    <row r="2" spans="1:16" s="4" customFormat="1" ht="15" customHeight="1" x14ac:dyDescent="0.25">
      <c r="I2" s="5"/>
      <c r="J2" s="219" t="s">
        <v>252</v>
      </c>
      <c r="K2" s="219"/>
      <c r="L2" s="219"/>
    </row>
    <row r="3" spans="1:16" s="4" customFormat="1" ht="15" customHeight="1" x14ac:dyDescent="0.25">
      <c r="I3" s="5"/>
      <c r="J3" s="219" t="s">
        <v>254</v>
      </c>
      <c r="K3" s="219"/>
      <c r="L3" s="219"/>
    </row>
    <row r="4" spans="1:16" s="4" customFormat="1" ht="13.8" x14ac:dyDescent="0.25">
      <c r="I4" s="5"/>
    </row>
    <row r="5" spans="1:16" s="4" customFormat="1" ht="15.6" x14ac:dyDescent="0.25">
      <c r="A5" s="7"/>
      <c r="B5" s="7" t="str">
        <f>'Marche à suivre'!A7</f>
        <v>Mesures de soutien selon l’Ordonnance COVID dans le secteur de la culture</v>
      </c>
      <c r="I5" s="5"/>
    </row>
    <row r="6" spans="1:16" s="4" customFormat="1" ht="15.6" x14ac:dyDescent="0.25">
      <c r="A6" s="7"/>
      <c r="B6" s="7" t="str">
        <f>'Marche à suivre'!A8</f>
        <v>Indemnisation des pertes financières des acteurs et actrices culturel.le.s</v>
      </c>
      <c r="I6" s="5"/>
    </row>
    <row r="7" spans="1:16" s="30" customFormat="1" ht="13.8" x14ac:dyDescent="0.25"/>
    <row r="8" spans="1:16" s="33" customFormat="1" ht="16.8" x14ac:dyDescent="0.3">
      <c r="A8" s="40"/>
      <c r="B8" s="41" t="s">
        <v>115</v>
      </c>
    </row>
    <row r="9" spans="1:16" s="33" customFormat="1" ht="16.8" x14ac:dyDescent="0.3">
      <c r="A9" s="40"/>
      <c r="B9" s="41"/>
    </row>
    <row r="10" spans="1:16" s="33" customFormat="1" ht="16.8" x14ac:dyDescent="0.3">
      <c r="A10" s="40"/>
      <c r="B10" s="41" t="s">
        <v>116</v>
      </c>
      <c r="K10" s="224" t="s">
        <v>251</v>
      </c>
      <c r="L10" s="224"/>
    </row>
    <row r="11" spans="1:16" s="33" customFormat="1" ht="6.75" customHeight="1" thickBot="1" x14ac:dyDescent="0.35">
      <c r="A11" s="40"/>
      <c r="B11" s="41"/>
      <c r="K11" s="178"/>
      <c r="L11" s="178"/>
    </row>
    <row r="12" spans="1:16" s="33" customFormat="1" ht="15" customHeight="1" thickBot="1" x14ac:dyDescent="0.3">
      <c r="A12" s="40"/>
      <c r="J12" s="179" t="s">
        <v>303</v>
      </c>
      <c r="K12" s="175" t="s">
        <v>305</v>
      </c>
      <c r="L12" s="180"/>
    </row>
    <row r="13" spans="1:16" s="33" customFormat="1" ht="15" x14ac:dyDescent="0.25">
      <c r="A13" s="40"/>
      <c r="D13" s="36"/>
      <c r="E13" s="36"/>
      <c r="L13" s="181" t="s">
        <v>304</v>
      </c>
    </row>
    <row r="14" spans="1:16" s="33" customFormat="1" ht="7.5" customHeight="1" x14ac:dyDescent="0.25">
      <c r="A14" s="40"/>
      <c r="B14" s="36"/>
      <c r="C14" s="36"/>
      <c r="D14" s="36"/>
      <c r="E14" s="36"/>
    </row>
    <row r="15" spans="1:16" s="33" customFormat="1" ht="15" x14ac:dyDescent="0.25">
      <c r="A15" s="40">
        <f>IF(F15="",1,0)</f>
        <v>1</v>
      </c>
      <c r="B15" s="36" t="s">
        <v>15</v>
      </c>
      <c r="C15" s="36" t="s">
        <v>117</v>
      </c>
      <c r="F15" s="225"/>
      <c r="G15" s="225"/>
      <c r="H15" s="225"/>
      <c r="I15" s="225"/>
      <c r="J15" s="225"/>
      <c r="K15" s="225"/>
      <c r="L15" s="225"/>
    </row>
    <row r="16" spans="1:16" s="33" customFormat="1" ht="7.5" customHeight="1" x14ac:dyDescent="0.25">
      <c r="A16" s="40"/>
      <c r="B16" s="36"/>
      <c r="C16" s="36"/>
      <c r="D16" s="36"/>
      <c r="E16" s="36"/>
    </row>
    <row r="17" spans="1:12" s="33" customFormat="1" ht="15" x14ac:dyDescent="0.25">
      <c r="A17" s="40"/>
      <c r="B17" s="36" t="s">
        <v>15</v>
      </c>
      <c r="C17" s="36" t="s">
        <v>118</v>
      </c>
      <c r="D17" s="36"/>
      <c r="E17" s="36"/>
    </row>
    <row r="18" spans="1:12" s="33" customFormat="1" ht="7.5" customHeight="1" x14ac:dyDescent="0.25">
      <c r="A18" s="40"/>
      <c r="B18" s="36"/>
      <c r="C18" s="36"/>
      <c r="D18" s="36"/>
      <c r="E18" s="36"/>
    </row>
    <row r="19" spans="1:12" s="33" customFormat="1" ht="15" x14ac:dyDescent="0.25">
      <c r="A19" s="40">
        <f>IF(F19="",1,0)</f>
        <v>1</v>
      </c>
      <c r="B19" s="36"/>
      <c r="D19" s="36" t="s">
        <v>181</v>
      </c>
      <c r="E19" s="36"/>
      <c r="F19" s="225"/>
      <c r="G19" s="225"/>
      <c r="H19" s="225"/>
      <c r="I19" s="225"/>
      <c r="J19" s="225"/>
      <c r="K19" s="225"/>
      <c r="L19" s="225"/>
    </row>
    <row r="20" spans="1:12" s="33" customFormat="1" ht="7.5" customHeight="1" x14ac:dyDescent="0.25">
      <c r="A20" s="40"/>
      <c r="B20" s="36"/>
      <c r="D20" s="36"/>
      <c r="E20" s="36"/>
    </row>
    <row r="21" spans="1:12" s="33" customFormat="1" ht="15" x14ac:dyDescent="0.25">
      <c r="A21" s="40">
        <f>IF(F21="",1,0)</f>
        <v>1</v>
      </c>
      <c r="B21" s="36"/>
      <c r="D21" s="36" t="s">
        <v>182</v>
      </c>
      <c r="E21" s="36"/>
      <c r="F21" s="226"/>
      <c r="G21" s="226"/>
      <c r="H21" s="226"/>
      <c r="I21" s="226"/>
      <c r="J21" s="226"/>
      <c r="K21" s="226"/>
      <c r="L21" s="226"/>
    </row>
    <row r="22" spans="1:12" s="33" customFormat="1" ht="7.5" customHeight="1" x14ac:dyDescent="0.25">
      <c r="A22" s="40"/>
      <c r="B22" s="36"/>
      <c r="D22" s="36"/>
      <c r="E22" s="36"/>
    </row>
    <row r="23" spans="1:12" s="33" customFormat="1" ht="15" x14ac:dyDescent="0.25">
      <c r="A23" s="40">
        <f>IF(F23="",1,0)</f>
        <v>1</v>
      </c>
      <c r="B23" s="36"/>
      <c r="D23" s="36" t="s">
        <v>183</v>
      </c>
      <c r="E23" s="36"/>
      <c r="F23" s="225"/>
      <c r="G23" s="225"/>
      <c r="H23" s="225"/>
      <c r="I23" s="225"/>
      <c r="J23" s="225"/>
      <c r="K23" s="225"/>
      <c r="L23" s="225"/>
    </row>
    <row r="24" spans="1:12" s="33" customFormat="1" ht="7.5" customHeight="1" x14ac:dyDescent="0.25">
      <c r="A24" s="40"/>
      <c r="B24" s="36"/>
      <c r="C24" s="36"/>
      <c r="D24" s="36"/>
      <c r="E24" s="36"/>
    </row>
    <row r="25" spans="1:12" s="33" customFormat="1" ht="15" x14ac:dyDescent="0.25">
      <c r="A25" s="40">
        <f>IF(F25="",1,0)</f>
        <v>1</v>
      </c>
      <c r="B25" s="36" t="s">
        <v>15</v>
      </c>
      <c r="C25" s="36" t="s">
        <v>184</v>
      </c>
      <c r="D25" s="36"/>
      <c r="E25" s="36"/>
      <c r="F25" s="226"/>
      <c r="G25" s="226"/>
      <c r="H25" s="226"/>
      <c r="I25" s="226"/>
      <c r="J25" s="226"/>
      <c r="K25" s="226"/>
      <c r="L25" s="226"/>
    </row>
    <row r="26" spans="1:12" s="33" customFormat="1" ht="7.5" customHeight="1" x14ac:dyDescent="0.25">
      <c r="A26" s="40"/>
      <c r="B26" s="36"/>
      <c r="C26" s="36"/>
      <c r="D26" s="36"/>
      <c r="E26" s="36"/>
    </row>
    <row r="27" spans="1:12" s="33" customFormat="1" ht="15" x14ac:dyDescent="0.25">
      <c r="A27" s="40">
        <f>IF(F27="",1,0)</f>
        <v>1</v>
      </c>
      <c r="B27" s="36" t="s">
        <v>15</v>
      </c>
      <c r="C27" s="36" t="s">
        <v>185</v>
      </c>
      <c r="D27" s="36"/>
      <c r="E27" s="36"/>
      <c r="F27" s="225"/>
      <c r="G27" s="225"/>
      <c r="H27" s="225"/>
      <c r="I27" s="225"/>
      <c r="J27" s="225"/>
      <c r="K27" s="225"/>
      <c r="L27" s="225"/>
    </row>
    <row r="28" spans="1:12" s="33" customFormat="1" ht="7.5" customHeight="1" x14ac:dyDescent="0.25">
      <c r="A28" s="40"/>
      <c r="B28" s="36"/>
      <c r="C28" s="36"/>
      <c r="D28" s="36"/>
      <c r="E28" s="36"/>
    </row>
    <row r="29" spans="1:12" s="33" customFormat="1" ht="15" x14ac:dyDescent="0.25">
      <c r="A29" s="40"/>
      <c r="B29" s="36" t="s">
        <v>15</v>
      </c>
      <c r="C29" s="36" t="s">
        <v>186</v>
      </c>
      <c r="D29" s="36"/>
      <c r="E29" s="36"/>
      <c r="F29" s="225"/>
      <c r="G29" s="225"/>
      <c r="H29" s="225"/>
      <c r="I29" s="225"/>
      <c r="J29" s="225"/>
      <c r="K29" s="225"/>
      <c r="L29" s="225"/>
    </row>
    <row r="30" spans="1:12" s="33" customFormat="1" ht="7.5" customHeight="1" x14ac:dyDescent="0.25">
      <c r="A30" s="40"/>
      <c r="B30" s="36"/>
      <c r="C30" s="36"/>
      <c r="D30" s="36"/>
      <c r="E30" s="36"/>
    </row>
    <row r="31" spans="1:12" s="33" customFormat="1" ht="19.5" customHeight="1" x14ac:dyDescent="0.25">
      <c r="A31" s="40">
        <f>IF(G31="",1,0)</f>
        <v>1</v>
      </c>
      <c r="B31" s="36" t="s">
        <v>15</v>
      </c>
      <c r="C31" s="36" t="s">
        <v>432</v>
      </c>
      <c r="D31" s="36"/>
      <c r="E31" s="36"/>
      <c r="G31" s="76"/>
    </row>
    <row r="32" spans="1:12" s="33" customFormat="1" ht="7.5" customHeight="1" x14ac:dyDescent="0.25">
      <c r="A32" s="40"/>
      <c r="B32" s="36"/>
      <c r="C32" s="36"/>
      <c r="D32" s="36"/>
      <c r="E32" s="36"/>
    </row>
    <row r="33" spans="1:12" s="33" customFormat="1" ht="15" x14ac:dyDescent="0.25">
      <c r="A33" s="40">
        <f>IF(H33="",1,0)</f>
        <v>1</v>
      </c>
      <c r="B33" s="36" t="s">
        <v>15</v>
      </c>
      <c r="C33" s="36" t="s">
        <v>228</v>
      </c>
      <c r="D33" s="36"/>
      <c r="E33" s="36"/>
      <c r="H33" s="227"/>
      <c r="I33" s="227"/>
      <c r="J33" s="227"/>
    </row>
    <row r="34" spans="1:12" s="33" customFormat="1" ht="7.5" customHeight="1" x14ac:dyDescent="0.25">
      <c r="A34" s="40"/>
      <c r="B34" s="36"/>
      <c r="C34" s="36"/>
      <c r="D34" s="36"/>
      <c r="E34" s="36"/>
    </row>
    <row r="35" spans="1:12" s="33" customFormat="1" ht="15" x14ac:dyDescent="0.25">
      <c r="A35" s="40">
        <f>IF(H35="",1,0)</f>
        <v>1</v>
      </c>
      <c r="B35" s="36" t="s">
        <v>15</v>
      </c>
      <c r="C35" s="36" t="s">
        <v>227</v>
      </c>
      <c r="D35" s="36"/>
      <c r="E35" s="36"/>
      <c r="H35" s="227"/>
      <c r="I35" s="227"/>
      <c r="J35" s="227"/>
    </row>
    <row r="36" spans="1:12" s="33" customFormat="1" ht="7.5" customHeight="1" x14ac:dyDescent="0.25">
      <c r="A36" s="40"/>
      <c r="B36" s="36"/>
      <c r="C36" s="36"/>
      <c r="D36" s="36"/>
      <c r="E36" s="36"/>
    </row>
    <row r="37" spans="1:12" s="33" customFormat="1" ht="15" x14ac:dyDescent="0.25">
      <c r="A37" s="40"/>
      <c r="B37" s="36" t="s">
        <v>15</v>
      </c>
      <c r="C37" s="36" t="s">
        <v>119</v>
      </c>
      <c r="D37" s="36"/>
      <c r="E37" s="36"/>
    </row>
    <row r="38" spans="1:12" s="33" customFormat="1" ht="7.5" customHeight="1" x14ac:dyDescent="0.25">
      <c r="A38" s="40"/>
      <c r="B38" s="36"/>
      <c r="C38" s="36"/>
      <c r="D38" s="36"/>
      <c r="E38" s="36"/>
    </row>
    <row r="39" spans="1:12" s="33" customFormat="1" ht="15" x14ac:dyDescent="0.25">
      <c r="A39" s="40">
        <f>IF(F39="",1,0)</f>
        <v>1</v>
      </c>
      <c r="C39" s="36" t="s">
        <v>187</v>
      </c>
      <c r="D39" s="36"/>
      <c r="E39" s="36"/>
      <c r="F39" s="225"/>
      <c r="G39" s="225"/>
      <c r="H39" s="225"/>
      <c r="I39" s="225"/>
      <c r="J39" s="225"/>
      <c r="K39" s="225"/>
      <c r="L39" s="225"/>
    </row>
    <row r="40" spans="1:12" s="33" customFormat="1" ht="7.5" customHeight="1" x14ac:dyDescent="0.25">
      <c r="A40" s="40"/>
      <c r="B40" s="36"/>
      <c r="C40" s="36"/>
      <c r="D40" s="36"/>
      <c r="E40" s="36"/>
    </row>
    <row r="41" spans="1:12" s="33" customFormat="1" ht="15" x14ac:dyDescent="0.25">
      <c r="A41" s="40">
        <f>IF(F41="",1,0)</f>
        <v>1</v>
      </c>
      <c r="C41" s="36" t="s">
        <v>188</v>
      </c>
      <c r="D41" s="36"/>
      <c r="E41" s="36"/>
      <c r="F41" s="225"/>
      <c r="G41" s="225"/>
      <c r="H41" s="109" t="s">
        <v>259</v>
      </c>
      <c r="J41" s="36"/>
      <c r="K41" s="36"/>
      <c r="L41" s="36"/>
    </row>
    <row r="42" spans="1:12" s="33" customFormat="1" ht="15" x14ac:dyDescent="0.25">
      <c r="A42" s="40"/>
      <c r="C42" s="65" t="s">
        <v>329</v>
      </c>
      <c r="D42" s="36"/>
      <c r="E42" s="36"/>
      <c r="F42" s="36"/>
      <c r="G42" s="36"/>
      <c r="H42" s="36"/>
      <c r="I42" s="36"/>
      <c r="J42" s="36"/>
      <c r="K42" s="36"/>
      <c r="L42" s="36"/>
    </row>
    <row r="43" spans="1:12" s="33" customFormat="1" ht="7.5" customHeight="1" x14ac:dyDescent="0.25">
      <c r="A43" s="40"/>
      <c r="B43" s="36"/>
      <c r="C43" s="36"/>
      <c r="D43" s="36"/>
      <c r="E43" s="36"/>
    </row>
    <row r="44" spans="1:12" s="33" customFormat="1" ht="15" x14ac:dyDescent="0.25">
      <c r="A44" s="40">
        <f>IF(G44="",1,0)</f>
        <v>1</v>
      </c>
      <c r="B44" s="36"/>
      <c r="C44" s="36" t="s">
        <v>189</v>
      </c>
      <c r="D44" s="36"/>
      <c r="E44" s="36"/>
      <c r="G44" s="225"/>
      <c r="H44" s="225"/>
      <c r="I44" s="225"/>
      <c r="J44" s="225"/>
      <c r="K44" s="225"/>
      <c r="L44" s="225"/>
    </row>
    <row r="45" spans="1:12" s="33" customFormat="1" ht="7.5" customHeight="1" x14ac:dyDescent="0.25">
      <c r="A45" s="40"/>
      <c r="B45" s="36"/>
      <c r="C45" s="36"/>
      <c r="D45" s="36"/>
      <c r="E45" s="36"/>
    </row>
    <row r="46" spans="1:12" s="33" customFormat="1" ht="13.2" x14ac:dyDescent="0.25">
      <c r="A46" s="40"/>
    </row>
    <row r="47" spans="1:12" s="33" customFormat="1" ht="16.8" x14ac:dyDescent="0.3">
      <c r="A47" s="40"/>
      <c r="B47" s="41" t="s">
        <v>120</v>
      </c>
      <c r="D47" s="41"/>
      <c r="E47" s="41"/>
    </row>
    <row r="48" spans="1:12" s="33" customFormat="1" ht="13.2" x14ac:dyDescent="0.25">
      <c r="A48" s="40"/>
    </row>
    <row r="49" spans="1:11" s="33" customFormat="1" ht="15" x14ac:dyDescent="0.25">
      <c r="A49" s="40"/>
      <c r="B49" s="2" t="s">
        <v>15</v>
      </c>
      <c r="C49" s="2" t="s">
        <v>121</v>
      </c>
      <c r="D49" s="36"/>
      <c r="E49" s="36"/>
    </row>
    <row r="50" spans="1:11" s="33" customFormat="1" ht="15" x14ac:dyDescent="0.25">
      <c r="A50" s="40"/>
      <c r="C50" s="2" t="s">
        <v>122</v>
      </c>
    </row>
    <row r="51" spans="1:11" s="33" customFormat="1" ht="7.5" customHeight="1" x14ac:dyDescent="0.25">
      <c r="A51" s="40"/>
      <c r="B51" s="36"/>
      <c r="C51" s="36"/>
      <c r="D51" s="36"/>
      <c r="E51" s="36"/>
    </row>
    <row r="52" spans="1:11" s="33" customFormat="1" ht="15" x14ac:dyDescent="0.25">
      <c r="A52" s="40">
        <f>IF(AND(K52="",K54="",K56="",K58="",K60="",K62=""),1,0)</f>
        <v>1</v>
      </c>
      <c r="B52" s="187" t="s">
        <v>175</v>
      </c>
      <c r="C52" s="36" t="s">
        <v>123</v>
      </c>
      <c r="K52" s="75"/>
    </row>
    <row r="53" spans="1:11" s="33" customFormat="1" ht="7.5" customHeight="1" x14ac:dyDescent="0.25">
      <c r="A53" s="40"/>
      <c r="C53" s="36"/>
      <c r="K53" s="36"/>
    </row>
    <row r="54" spans="1:11" s="33" customFormat="1" ht="15" x14ac:dyDescent="0.25">
      <c r="A54" s="40"/>
      <c r="B54" s="187" t="s">
        <v>175</v>
      </c>
      <c r="C54" s="36" t="s">
        <v>124</v>
      </c>
      <c r="K54" s="75"/>
    </row>
    <row r="55" spans="1:11" s="33" customFormat="1" ht="7.5" customHeight="1" x14ac:dyDescent="0.25">
      <c r="A55" s="40"/>
      <c r="C55" s="36"/>
      <c r="K55" s="36"/>
    </row>
    <row r="56" spans="1:11" s="33" customFormat="1" ht="15" x14ac:dyDescent="0.25">
      <c r="A56" s="40"/>
      <c r="B56" s="187" t="s">
        <v>175</v>
      </c>
      <c r="C56" s="36" t="s">
        <v>125</v>
      </c>
      <c r="K56" s="75"/>
    </row>
    <row r="57" spans="1:11" s="33" customFormat="1" ht="7.5" customHeight="1" x14ac:dyDescent="0.25">
      <c r="A57" s="40"/>
      <c r="C57" s="36"/>
      <c r="K57" s="36"/>
    </row>
    <row r="58" spans="1:11" s="33" customFormat="1" ht="15" x14ac:dyDescent="0.25">
      <c r="A58" s="40"/>
      <c r="B58" s="187" t="s">
        <v>175</v>
      </c>
      <c r="C58" s="36" t="s">
        <v>126</v>
      </c>
      <c r="K58" s="75"/>
    </row>
    <row r="59" spans="1:11" s="33" customFormat="1" ht="7.5" customHeight="1" x14ac:dyDescent="0.25">
      <c r="A59" s="40"/>
      <c r="C59" s="36"/>
      <c r="K59" s="36"/>
    </row>
    <row r="60" spans="1:11" s="33" customFormat="1" ht="15" x14ac:dyDescent="0.25">
      <c r="A60" s="40"/>
      <c r="B60" s="187" t="s">
        <v>175</v>
      </c>
      <c r="C60" s="36" t="s">
        <v>127</v>
      </c>
      <c r="K60" s="75"/>
    </row>
    <row r="61" spans="1:11" s="33" customFormat="1" ht="7.5" customHeight="1" x14ac:dyDescent="0.25">
      <c r="A61" s="40"/>
      <c r="C61" s="36"/>
      <c r="K61" s="36"/>
    </row>
    <row r="62" spans="1:11" s="33" customFormat="1" ht="15" x14ac:dyDescent="0.25">
      <c r="A62" s="40"/>
      <c r="B62" s="187" t="s">
        <v>175</v>
      </c>
      <c r="C62" s="36" t="s">
        <v>128</v>
      </c>
      <c r="K62" s="75"/>
    </row>
    <row r="63" spans="1:11" s="33" customFormat="1" ht="13.2" x14ac:dyDescent="0.25">
      <c r="A63" s="40"/>
    </row>
    <row r="64" spans="1:11" s="33" customFormat="1" ht="15" x14ac:dyDescent="0.25">
      <c r="A64" s="40"/>
      <c r="B64" s="36" t="s">
        <v>15</v>
      </c>
      <c r="C64" s="36" t="s">
        <v>129</v>
      </c>
      <c r="D64" s="36"/>
      <c r="E64" s="36"/>
    </row>
    <row r="65" spans="1:12" s="33" customFormat="1" ht="7.5" customHeight="1" x14ac:dyDescent="0.25">
      <c r="A65" s="40"/>
    </row>
    <row r="66" spans="1:12" s="36" customFormat="1" ht="12.75" customHeight="1" x14ac:dyDescent="0.25">
      <c r="A66" s="42">
        <f>IF(C66="",1,0)</f>
        <v>1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</row>
    <row r="67" spans="1:12" s="36" customFormat="1" ht="15" x14ac:dyDescent="0.25">
      <c r="A67" s="42"/>
      <c r="C67" s="223"/>
      <c r="D67" s="223"/>
      <c r="E67" s="223"/>
      <c r="F67" s="223"/>
      <c r="G67" s="223"/>
      <c r="H67" s="223"/>
      <c r="I67" s="223"/>
      <c r="J67" s="223"/>
      <c r="K67" s="223"/>
      <c r="L67" s="223"/>
    </row>
    <row r="68" spans="1:12" s="36" customFormat="1" ht="15" x14ac:dyDescent="0.25">
      <c r="A68" s="42"/>
      <c r="C68" s="223"/>
      <c r="D68" s="223"/>
      <c r="E68" s="223"/>
      <c r="F68" s="223"/>
      <c r="G68" s="223"/>
      <c r="H68" s="223"/>
      <c r="I68" s="223"/>
      <c r="J68" s="223"/>
      <c r="K68" s="223"/>
      <c r="L68" s="223"/>
    </row>
    <row r="69" spans="1:12" s="36" customFormat="1" ht="15" x14ac:dyDescent="0.25">
      <c r="A69" s="42"/>
      <c r="C69" s="223"/>
      <c r="D69" s="223"/>
      <c r="E69" s="223"/>
      <c r="F69" s="223"/>
      <c r="G69" s="223"/>
      <c r="H69" s="223"/>
      <c r="I69" s="223"/>
      <c r="J69" s="223"/>
      <c r="K69" s="223"/>
      <c r="L69" s="223"/>
    </row>
    <row r="70" spans="1:12" s="36" customFormat="1" ht="15" x14ac:dyDescent="0.25">
      <c r="A70" s="42"/>
      <c r="C70" s="223"/>
      <c r="D70" s="223"/>
      <c r="E70" s="223"/>
      <c r="F70" s="223"/>
      <c r="G70" s="223"/>
      <c r="H70" s="223"/>
      <c r="I70" s="223"/>
      <c r="J70" s="223"/>
      <c r="K70" s="223"/>
      <c r="L70" s="223"/>
    </row>
    <row r="71" spans="1:12" s="36" customFormat="1" ht="15" x14ac:dyDescent="0.25">
      <c r="A71" s="42"/>
      <c r="C71" s="223"/>
      <c r="D71" s="223"/>
      <c r="E71" s="223"/>
      <c r="F71" s="223"/>
      <c r="G71" s="223"/>
      <c r="H71" s="223"/>
      <c r="I71" s="223"/>
      <c r="J71" s="223"/>
      <c r="K71" s="223"/>
      <c r="L71" s="223"/>
    </row>
    <row r="72" spans="1:12" s="36" customFormat="1" ht="15" x14ac:dyDescent="0.25">
      <c r="A72" s="42"/>
      <c r="C72" s="223"/>
      <c r="D72" s="223"/>
      <c r="E72" s="223"/>
      <c r="F72" s="223"/>
      <c r="G72" s="223"/>
      <c r="H72" s="223"/>
      <c r="I72" s="223"/>
      <c r="J72" s="223"/>
      <c r="K72" s="223"/>
      <c r="L72" s="223"/>
    </row>
    <row r="73" spans="1:12" s="33" customFormat="1" ht="13.2" x14ac:dyDescent="0.25">
      <c r="A73" s="40"/>
    </row>
    <row r="74" spans="1:12" s="33" customFormat="1" ht="5.25" customHeight="1" x14ac:dyDescent="0.25">
      <c r="A74" s="40"/>
    </row>
    <row r="75" spans="1:12" s="33" customFormat="1" ht="16.8" x14ac:dyDescent="0.3">
      <c r="A75" s="40"/>
      <c r="B75" s="37" t="s">
        <v>229</v>
      </c>
    </row>
    <row r="76" spans="1:12" s="33" customFormat="1" ht="16.8" x14ac:dyDescent="0.3">
      <c r="A76" s="40"/>
      <c r="B76" s="41"/>
      <c r="C76" s="37"/>
      <c r="D76" s="37" t="s">
        <v>130</v>
      </c>
    </row>
    <row r="77" spans="1:12" s="33" customFormat="1" ht="3.75" customHeight="1" x14ac:dyDescent="0.25">
      <c r="A77" s="40"/>
    </row>
    <row r="78" spans="1:12" s="33" customFormat="1" ht="15.6" x14ac:dyDescent="0.3">
      <c r="A78" s="40"/>
      <c r="B78" s="43" t="s">
        <v>15</v>
      </c>
      <c r="C78" s="44" t="s">
        <v>230</v>
      </c>
      <c r="D78" s="45"/>
      <c r="E78" s="45"/>
      <c r="F78" s="45"/>
      <c r="G78" s="45"/>
      <c r="H78" s="45"/>
      <c r="I78" s="45"/>
      <c r="J78" s="45"/>
      <c r="K78" s="45"/>
      <c r="L78" s="45"/>
    </row>
    <row r="79" spans="1:12" s="33" customFormat="1" ht="3.75" customHeight="1" x14ac:dyDescent="0.25">
      <c r="A79" s="40"/>
    </row>
    <row r="80" spans="1:12" s="36" customFormat="1" ht="15" x14ac:dyDescent="0.25">
      <c r="A80" s="42"/>
      <c r="B80" s="2" t="s">
        <v>231</v>
      </c>
    </row>
    <row r="81" spans="1:12" s="36" customFormat="1" ht="15" x14ac:dyDescent="0.25">
      <c r="A81" s="42">
        <f>IF(L81="",1,0)</f>
        <v>1</v>
      </c>
      <c r="B81" s="36" t="s">
        <v>232</v>
      </c>
      <c r="L81" s="76"/>
    </row>
    <row r="82" spans="1:12" s="36" customFormat="1" ht="3.75" customHeight="1" x14ac:dyDescent="0.25">
      <c r="A82" s="42"/>
    </row>
    <row r="83" spans="1:12" customFormat="1" ht="15" x14ac:dyDescent="0.25">
      <c r="A83" s="46">
        <f>IF(L81="Non",IF(L83="",1,0),0)</f>
        <v>0</v>
      </c>
      <c r="B83" s="47" t="s">
        <v>193</v>
      </c>
      <c r="D83" s="35"/>
      <c r="E83" s="35" t="s">
        <v>194</v>
      </c>
      <c r="L83" s="76"/>
    </row>
    <row r="84" spans="1:12" s="36" customFormat="1" ht="3.75" customHeight="1" x14ac:dyDescent="0.25">
      <c r="A84" s="42"/>
    </row>
    <row r="85" spans="1:12" s="36" customFormat="1" ht="15" x14ac:dyDescent="0.25">
      <c r="A85" s="73">
        <f>IF(L81="Oui",IF(L85="",1,0),0)</f>
        <v>0</v>
      </c>
      <c r="B85" s="47" t="s">
        <v>195</v>
      </c>
      <c r="E85" s="36" t="s">
        <v>196</v>
      </c>
      <c r="L85" s="77"/>
    </row>
    <row r="86" spans="1:12" s="36" customFormat="1" ht="3.75" customHeight="1" x14ac:dyDescent="0.25">
      <c r="A86" s="42"/>
    </row>
    <row r="87" spans="1:12" customFormat="1" ht="15" x14ac:dyDescent="0.25">
      <c r="A87" s="35">
        <f>IF(L81="Oui",IF(L87="",1,0),0)</f>
        <v>0</v>
      </c>
      <c r="B87" s="35"/>
      <c r="D87" s="35"/>
      <c r="E87" s="35" t="s">
        <v>131</v>
      </c>
      <c r="L87" s="76"/>
    </row>
    <row r="88" spans="1:12" s="36" customFormat="1" ht="3.75" customHeight="1" x14ac:dyDescent="0.25">
      <c r="A88" s="42"/>
    </row>
    <row r="89" spans="1:12" customFormat="1" ht="15" x14ac:dyDescent="0.25">
      <c r="A89" s="35">
        <f>IF(L87="Oui",IF(L89="",1,0),0)</f>
        <v>0</v>
      </c>
      <c r="B89" s="35"/>
      <c r="D89" s="35"/>
      <c r="E89" s="48" t="s">
        <v>197</v>
      </c>
      <c r="L89" s="77"/>
    </row>
    <row r="90" spans="1:12" s="36" customFormat="1" ht="3.75" customHeight="1" x14ac:dyDescent="0.25">
      <c r="A90" s="42"/>
    </row>
    <row r="91" spans="1:12" customFormat="1" ht="15" x14ac:dyDescent="0.25">
      <c r="A91" s="35">
        <f>IF(L87="Oui",IF(L91="",1,0),0)</f>
        <v>0</v>
      </c>
      <c r="B91" s="35"/>
      <c r="D91" s="35"/>
      <c r="E91" s="48" t="s">
        <v>406</v>
      </c>
      <c r="L91" s="78"/>
    </row>
    <row r="92" spans="1:12" s="36" customFormat="1" ht="3.75" customHeight="1" x14ac:dyDescent="0.25">
      <c r="A92" s="42"/>
    </row>
    <row r="93" spans="1:12" s="33" customFormat="1" ht="15.6" x14ac:dyDescent="0.3">
      <c r="A93" s="40"/>
      <c r="B93" s="43" t="s">
        <v>15</v>
      </c>
      <c r="C93" s="44" t="s">
        <v>233</v>
      </c>
      <c r="D93" s="45"/>
      <c r="E93" s="45"/>
      <c r="F93" s="45"/>
      <c r="G93" s="45"/>
      <c r="H93" s="45"/>
      <c r="I93" s="45"/>
      <c r="J93" s="45"/>
      <c r="K93" s="45"/>
      <c r="L93" s="45"/>
    </row>
    <row r="94" spans="1:12" s="33" customFormat="1" ht="3.75" customHeight="1" x14ac:dyDescent="0.25">
      <c r="A94" s="40"/>
    </row>
    <row r="95" spans="1:12" s="36" customFormat="1" ht="15" x14ac:dyDescent="0.25">
      <c r="A95" s="42"/>
      <c r="B95" s="2" t="s">
        <v>234</v>
      </c>
    </row>
    <row r="96" spans="1:12" s="36" customFormat="1" ht="15" x14ac:dyDescent="0.25">
      <c r="A96" s="42">
        <f>IF(L96="",1,0)</f>
        <v>1</v>
      </c>
      <c r="B96" s="36" t="s">
        <v>235</v>
      </c>
      <c r="L96" s="76"/>
    </row>
    <row r="97" spans="1:12" s="36" customFormat="1" ht="3.75" customHeight="1" x14ac:dyDescent="0.25">
      <c r="A97" s="42"/>
    </row>
    <row r="98" spans="1:12" customFormat="1" ht="15" x14ac:dyDescent="0.25">
      <c r="A98" s="46">
        <f>IF(L96="Non",IF(L98="",1,0),0)</f>
        <v>0</v>
      </c>
      <c r="B98" s="47" t="s">
        <v>193</v>
      </c>
      <c r="D98" s="35"/>
      <c r="E98" s="35" t="s">
        <v>194</v>
      </c>
      <c r="L98" s="76"/>
    </row>
    <row r="99" spans="1:12" s="36" customFormat="1" ht="3.75" customHeight="1" x14ac:dyDescent="0.25">
      <c r="A99" s="42"/>
    </row>
    <row r="100" spans="1:12" s="36" customFormat="1" ht="15" x14ac:dyDescent="0.25">
      <c r="A100" s="42">
        <f>IF(L96="Oui",IF(L100="",1,0),0)</f>
        <v>0</v>
      </c>
      <c r="B100" s="47" t="s">
        <v>195</v>
      </c>
      <c r="E100" s="36" t="s">
        <v>196</v>
      </c>
      <c r="L100" s="79"/>
    </row>
    <row r="101" spans="1:12" s="36" customFormat="1" ht="3.75" customHeight="1" x14ac:dyDescent="0.25">
      <c r="A101" s="42"/>
    </row>
    <row r="102" spans="1:12" customFormat="1" ht="15" x14ac:dyDescent="0.25">
      <c r="A102" s="35">
        <f>IF(L96="Oui",IF(L102="",1,0),0)</f>
        <v>0</v>
      </c>
      <c r="B102" s="35"/>
      <c r="D102" s="35"/>
      <c r="E102" s="35" t="s">
        <v>131</v>
      </c>
      <c r="L102" s="76"/>
    </row>
    <row r="103" spans="1:12" s="36" customFormat="1" ht="3.75" customHeight="1" x14ac:dyDescent="0.25">
      <c r="A103" s="42"/>
    </row>
    <row r="104" spans="1:12" customFormat="1" ht="15" x14ac:dyDescent="0.25">
      <c r="A104" s="35">
        <f>IF(L102="Oui",IF(L104="",1,0),0)</f>
        <v>0</v>
      </c>
      <c r="B104" s="35"/>
      <c r="D104" s="35"/>
      <c r="E104" s="48" t="s">
        <v>197</v>
      </c>
      <c r="L104" s="79"/>
    </row>
    <row r="105" spans="1:12" s="36" customFormat="1" ht="3.75" customHeight="1" x14ac:dyDescent="0.25">
      <c r="A105" s="42"/>
    </row>
    <row r="106" spans="1:12" customFormat="1" ht="15" x14ac:dyDescent="0.25">
      <c r="A106" s="35">
        <f>IF(L102="Oui",IF(L106="",1,0),0)</f>
        <v>0</v>
      </c>
      <c r="B106" s="35"/>
      <c r="D106" s="35"/>
      <c r="E106" s="48" t="s">
        <v>406</v>
      </c>
      <c r="L106" s="110"/>
    </row>
    <row r="107" spans="1:12" customFormat="1" ht="3.75" customHeight="1" x14ac:dyDescent="0.25">
      <c r="A107" s="35"/>
      <c r="B107" s="35"/>
      <c r="D107" s="35"/>
      <c r="E107" s="35"/>
    </row>
    <row r="108" spans="1:12" s="33" customFormat="1" ht="15.6" x14ac:dyDescent="0.3">
      <c r="A108" s="40"/>
      <c r="B108" s="43" t="s">
        <v>15</v>
      </c>
      <c r="C108" s="44" t="s">
        <v>236</v>
      </c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 s="33" customFormat="1" ht="3.75" customHeight="1" x14ac:dyDescent="0.25">
      <c r="A109" s="40"/>
    </row>
    <row r="110" spans="1:12" s="36" customFormat="1" ht="15" x14ac:dyDescent="0.25">
      <c r="A110" s="42"/>
      <c r="B110" s="2" t="s">
        <v>237</v>
      </c>
    </row>
    <row r="111" spans="1:12" s="36" customFormat="1" ht="15" x14ac:dyDescent="0.25">
      <c r="A111" s="42">
        <f>IF(L111="",1,0)</f>
        <v>1</v>
      </c>
      <c r="B111" s="36" t="s">
        <v>238</v>
      </c>
      <c r="L111" s="76"/>
    </row>
    <row r="112" spans="1:12" s="36" customFormat="1" ht="3.75" customHeight="1" x14ac:dyDescent="0.25">
      <c r="A112" s="42"/>
    </row>
    <row r="113" spans="1:12" customFormat="1" ht="15" x14ac:dyDescent="0.25">
      <c r="A113" s="46">
        <f>IF(L111="Non",IF(L113="",1,0),0)</f>
        <v>0</v>
      </c>
      <c r="B113" s="47" t="s">
        <v>193</v>
      </c>
      <c r="D113" s="35"/>
      <c r="E113" s="35" t="s">
        <v>194</v>
      </c>
      <c r="L113" s="76"/>
    </row>
    <row r="114" spans="1:12" s="36" customFormat="1" ht="3.75" customHeight="1" x14ac:dyDescent="0.25">
      <c r="A114" s="42"/>
    </row>
    <row r="115" spans="1:12" s="36" customFormat="1" ht="15" x14ac:dyDescent="0.25">
      <c r="A115" s="42">
        <f>IF(L111="Oui",IF(L115="",1,0),0)</f>
        <v>0</v>
      </c>
      <c r="B115" s="47" t="s">
        <v>195</v>
      </c>
      <c r="E115" s="36" t="s">
        <v>196</v>
      </c>
      <c r="L115" s="79"/>
    </row>
    <row r="116" spans="1:12" s="36" customFormat="1" ht="3.75" customHeight="1" x14ac:dyDescent="0.25">
      <c r="A116" s="42"/>
    </row>
    <row r="117" spans="1:12" customFormat="1" ht="15" x14ac:dyDescent="0.25">
      <c r="A117" s="35">
        <f>IF(L111="Oui",IF(L117="",1,0),0)</f>
        <v>0</v>
      </c>
      <c r="B117" s="35"/>
      <c r="D117" s="35"/>
      <c r="E117" s="35" t="s">
        <v>131</v>
      </c>
      <c r="L117" s="76"/>
    </row>
    <row r="118" spans="1:12" s="36" customFormat="1" ht="3.75" customHeight="1" x14ac:dyDescent="0.25">
      <c r="A118" s="42"/>
    </row>
    <row r="119" spans="1:12" customFormat="1" ht="15" x14ac:dyDescent="0.25">
      <c r="A119" s="35">
        <f>IF(L117="Oui",IF(L119="",1,0),0)</f>
        <v>0</v>
      </c>
      <c r="B119" s="35"/>
      <c r="D119" s="35"/>
      <c r="E119" s="48" t="s">
        <v>197</v>
      </c>
      <c r="L119" s="79"/>
    </row>
    <row r="120" spans="1:12" s="36" customFormat="1" ht="3.75" customHeight="1" x14ac:dyDescent="0.25">
      <c r="A120" s="42"/>
    </row>
    <row r="121" spans="1:12" customFormat="1" ht="15" x14ac:dyDescent="0.25">
      <c r="A121" s="35">
        <f>IF(L117="Oui",IF(L121="",1,0),0)</f>
        <v>0</v>
      </c>
      <c r="B121" s="35"/>
      <c r="D121" s="35"/>
      <c r="E121" s="48" t="s">
        <v>406</v>
      </c>
      <c r="L121" s="110"/>
    </row>
    <row r="122" spans="1:12" customFormat="1" ht="3.75" customHeight="1" x14ac:dyDescent="0.25">
      <c r="A122" s="35"/>
      <c r="B122" s="35"/>
      <c r="D122" s="35"/>
      <c r="E122" s="48"/>
      <c r="L122" s="111"/>
    </row>
    <row r="123" spans="1:12" s="33" customFormat="1" ht="15.6" x14ac:dyDescent="0.3">
      <c r="A123" s="40"/>
      <c r="B123" s="43" t="s">
        <v>15</v>
      </c>
      <c r="C123" s="44" t="s">
        <v>190</v>
      </c>
      <c r="D123" s="45"/>
      <c r="E123" s="45"/>
      <c r="F123" s="45"/>
      <c r="G123" s="45"/>
      <c r="H123" s="45"/>
      <c r="I123" s="45"/>
      <c r="J123" s="45"/>
      <c r="K123" s="45"/>
      <c r="L123" s="45"/>
    </row>
    <row r="124" spans="1:12" s="33" customFormat="1" ht="3.75" customHeight="1" x14ac:dyDescent="0.25">
      <c r="A124" s="40"/>
    </row>
    <row r="125" spans="1:12" s="36" customFormat="1" ht="15" x14ac:dyDescent="0.25">
      <c r="A125" s="42"/>
      <c r="B125" s="35" t="s">
        <v>191</v>
      </c>
    </row>
    <row r="126" spans="1:12" s="36" customFormat="1" ht="15" x14ac:dyDescent="0.25">
      <c r="A126" s="42">
        <f>IF(L126="",1,0)</f>
        <v>1</v>
      </c>
      <c r="B126" s="36" t="s">
        <v>192</v>
      </c>
      <c r="L126" s="76"/>
    </row>
    <row r="127" spans="1:12" s="36" customFormat="1" ht="3.75" customHeight="1" x14ac:dyDescent="0.25">
      <c r="A127" s="42"/>
    </row>
    <row r="128" spans="1:12" customFormat="1" ht="15" x14ac:dyDescent="0.25">
      <c r="A128" s="46">
        <f>IF(L126="Non",IF(L128="",1,0),0)</f>
        <v>0</v>
      </c>
      <c r="B128" s="47" t="s">
        <v>193</v>
      </c>
      <c r="D128" s="35"/>
      <c r="E128" s="35" t="s">
        <v>194</v>
      </c>
      <c r="L128" s="76"/>
    </row>
    <row r="129" spans="1:12" s="36" customFormat="1" ht="3.75" customHeight="1" x14ac:dyDescent="0.25">
      <c r="A129" s="42"/>
    </row>
    <row r="130" spans="1:12" s="36" customFormat="1" ht="15" x14ac:dyDescent="0.25">
      <c r="A130" s="42">
        <f>IF(L126="Oui",IF(L130="",1,0),0)</f>
        <v>0</v>
      </c>
      <c r="B130" s="47" t="s">
        <v>195</v>
      </c>
      <c r="E130" s="36" t="s">
        <v>196</v>
      </c>
      <c r="L130" s="79"/>
    </row>
    <row r="131" spans="1:12" s="36" customFormat="1" ht="3.75" customHeight="1" x14ac:dyDescent="0.25">
      <c r="A131" s="42"/>
    </row>
    <row r="132" spans="1:12" customFormat="1" ht="15" x14ac:dyDescent="0.25">
      <c r="A132" s="35">
        <f>IF(L126="Oui",IF(L132="",1,0),0)</f>
        <v>0</v>
      </c>
      <c r="B132" s="35"/>
      <c r="D132" s="35"/>
      <c r="E132" s="35" t="s">
        <v>131</v>
      </c>
      <c r="L132" s="76"/>
    </row>
    <row r="133" spans="1:12" s="36" customFormat="1" ht="3.75" customHeight="1" x14ac:dyDescent="0.25">
      <c r="A133" s="42"/>
    </row>
    <row r="134" spans="1:12" customFormat="1" ht="15" x14ac:dyDescent="0.25">
      <c r="A134" s="35">
        <f>IF(L132="Oui",IF(L134="",1,0),0)</f>
        <v>0</v>
      </c>
      <c r="B134" s="35"/>
      <c r="D134" s="35"/>
      <c r="E134" s="48" t="s">
        <v>197</v>
      </c>
      <c r="L134" s="79"/>
    </row>
    <row r="135" spans="1:12" s="36" customFormat="1" ht="3.75" customHeight="1" x14ac:dyDescent="0.25">
      <c r="A135" s="42"/>
    </row>
    <row r="136" spans="1:12" customFormat="1" ht="15" x14ac:dyDescent="0.25">
      <c r="A136" s="35">
        <f>IF(L132="Oui",IF(L136="",1,0),0)</f>
        <v>0</v>
      </c>
      <c r="B136" s="35"/>
      <c r="D136" s="35"/>
      <c r="E136" s="48" t="s">
        <v>406</v>
      </c>
      <c r="L136" s="110"/>
    </row>
    <row r="137" spans="1:12" s="36" customFormat="1" ht="3.75" customHeight="1" x14ac:dyDescent="0.25">
      <c r="A137" s="42"/>
    </row>
    <row r="138" spans="1:12" s="33" customFormat="1" ht="15.6" x14ac:dyDescent="0.3">
      <c r="A138" s="40"/>
      <c r="B138" s="43" t="s">
        <v>15</v>
      </c>
      <c r="C138" s="44" t="s">
        <v>198</v>
      </c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12" s="33" customFormat="1" ht="3.75" customHeight="1" x14ac:dyDescent="0.25">
      <c r="A139" s="40"/>
    </row>
    <row r="140" spans="1:12" s="36" customFormat="1" ht="15" x14ac:dyDescent="0.25">
      <c r="A140" s="42"/>
      <c r="B140" s="35" t="s">
        <v>199</v>
      </c>
    </row>
    <row r="141" spans="1:12" s="36" customFormat="1" ht="15" x14ac:dyDescent="0.25">
      <c r="A141" s="42">
        <f>IF(L141="",1,0)</f>
        <v>1</v>
      </c>
      <c r="B141" s="36" t="s">
        <v>239</v>
      </c>
      <c r="L141" s="76"/>
    </row>
    <row r="142" spans="1:12" s="36" customFormat="1" ht="3.75" customHeight="1" x14ac:dyDescent="0.25">
      <c r="A142" s="42"/>
    </row>
    <row r="143" spans="1:12" customFormat="1" ht="15" x14ac:dyDescent="0.25">
      <c r="A143" s="35">
        <f>IF(L141="Non",IF(L143="",1,0),0)</f>
        <v>0</v>
      </c>
      <c r="B143" s="47" t="s">
        <v>193</v>
      </c>
      <c r="D143" s="35"/>
      <c r="E143" s="35" t="s">
        <v>194</v>
      </c>
      <c r="L143" s="76"/>
    </row>
    <row r="144" spans="1:12" s="36" customFormat="1" ht="3.75" customHeight="1" x14ac:dyDescent="0.25">
      <c r="A144" s="42"/>
    </row>
    <row r="145" spans="1:12" s="36" customFormat="1" ht="15" x14ac:dyDescent="0.25">
      <c r="A145" s="42">
        <f>IF(L141="Oui",IF(L145="",1,0),0)</f>
        <v>0</v>
      </c>
      <c r="B145" s="47" t="s">
        <v>195</v>
      </c>
      <c r="E145" s="36" t="s">
        <v>196</v>
      </c>
      <c r="L145" s="79"/>
    </row>
    <row r="146" spans="1:12" s="36" customFormat="1" ht="3.75" customHeight="1" x14ac:dyDescent="0.25">
      <c r="A146" s="42"/>
    </row>
    <row r="147" spans="1:12" customFormat="1" ht="15" x14ac:dyDescent="0.25">
      <c r="A147" s="35">
        <f>IF(L141="Oui",IF(L147="",1,0),0)</f>
        <v>0</v>
      </c>
      <c r="B147" s="35"/>
      <c r="D147" s="35"/>
      <c r="E147" s="35" t="s">
        <v>131</v>
      </c>
      <c r="L147" s="76"/>
    </row>
    <row r="148" spans="1:12" s="36" customFormat="1" ht="3.75" customHeight="1" x14ac:dyDescent="0.25">
      <c r="A148" s="42"/>
    </row>
    <row r="149" spans="1:12" customFormat="1" ht="15" x14ac:dyDescent="0.25">
      <c r="A149" s="35">
        <f>IF(L147="Oui",IF(L149="",1,0),0)</f>
        <v>0</v>
      </c>
      <c r="B149" s="35"/>
      <c r="D149" s="35"/>
      <c r="E149" s="48" t="s">
        <v>197</v>
      </c>
      <c r="L149" s="79"/>
    </row>
    <row r="150" spans="1:12" s="36" customFormat="1" ht="3.75" customHeight="1" x14ac:dyDescent="0.25">
      <c r="A150" s="42"/>
    </row>
    <row r="151" spans="1:12" customFormat="1" ht="15" x14ac:dyDescent="0.25">
      <c r="A151" s="35">
        <f>IF(L147="Oui",IF(L151="",1,0),0)</f>
        <v>0</v>
      </c>
      <c r="B151" s="35"/>
      <c r="D151" s="35"/>
      <c r="E151" s="48" t="s">
        <v>406</v>
      </c>
      <c r="L151" s="110"/>
    </row>
    <row r="152" spans="1:12" customFormat="1" ht="3.75" customHeight="1" x14ac:dyDescent="0.3">
      <c r="A152" s="35"/>
      <c r="D152" s="49"/>
    </row>
    <row r="153" spans="1:12" s="33" customFormat="1" ht="15.6" x14ac:dyDescent="0.3">
      <c r="A153" s="40"/>
      <c r="B153" s="43" t="s">
        <v>15</v>
      </c>
      <c r="C153" s="44" t="s">
        <v>200</v>
      </c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 s="33" customFormat="1" ht="3.75" customHeight="1" x14ac:dyDescent="0.25">
      <c r="A154" s="40"/>
    </row>
    <row r="155" spans="1:12" s="36" customFormat="1" ht="15" x14ac:dyDescent="0.25">
      <c r="A155" s="42">
        <f>IF(L155="",1,0)</f>
        <v>1</v>
      </c>
      <c r="B155" s="35" t="s">
        <v>201</v>
      </c>
      <c r="L155" s="76"/>
    </row>
    <row r="156" spans="1:12" s="36" customFormat="1" ht="15" x14ac:dyDescent="0.25">
      <c r="A156" s="42">
        <f>IF(AND(L155="Oui",G156=""),1,0)</f>
        <v>0</v>
      </c>
      <c r="B156" s="36" t="s">
        <v>202</v>
      </c>
      <c r="G156" s="225"/>
      <c r="H156" s="225"/>
      <c r="I156" s="225"/>
      <c r="J156" s="225"/>
    </row>
    <row r="157" spans="1:12" s="36" customFormat="1" ht="3.75" customHeight="1" x14ac:dyDescent="0.25">
      <c r="A157" s="42"/>
    </row>
    <row r="158" spans="1:12" customFormat="1" ht="15" x14ac:dyDescent="0.25">
      <c r="A158" s="35">
        <f>IF(L155="Non",IF(L158="",1,0),0)</f>
        <v>0</v>
      </c>
      <c r="B158" s="47" t="s">
        <v>193</v>
      </c>
      <c r="D158" s="35"/>
      <c r="E158" s="35" t="s">
        <v>194</v>
      </c>
      <c r="L158" s="76"/>
    </row>
    <row r="159" spans="1:12" s="36" customFormat="1" ht="3.75" customHeight="1" x14ac:dyDescent="0.25">
      <c r="A159" s="42"/>
    </row>
    <row r="160" spans="1:12" s="36" customFormat="1" ht="15" x14ac:dyDescent="0.25">
      <c r="A160" s="42">
        <f>IF(L155="Oui",IF(L160="",1,0),0)</f>
        <v>0</v>
      </c>
      <c r="B160" s="47" t="s">
        <v>195</v>
      </c>
      <c r="E160" s="36" t="s">
        <v>196</v>
      </c>
      <c r="L160" s="79"/>
    </row>
    <row r="161" spans="1:12" s="36" customFormat="1" ht="3.75" customHeight="1" x14ac:dyDescent="0.25">
      <c r="A161" s="42"/>
    </row>
    <row r="162" spans="1:12" customFormat="1" ht="15" x14ac:dyDescent="0.25">
      <c r="A162" s="35">
        <f>IF(L155="Oui",IF(L162="",1,0),0)</f>
        <v>0</v>
      </c>
      <c r="B162" s="35"/>
      <c r="D162" s="35"/>
      <c r="E162" s="35" t="s">
        <v>131</v>
      </c>
      <c r="L162" s="76"/>
    </row>
    <row r="163" spans="1:12" s="36" customFormat="1" ht="3.75" customHeight="1" x14ac:dyDescent="0.25">
      <c r="A163" s="42"/>
    </row>
    <row r="164" spans="1:12" customFormat="1" ht="15" x14ac:dyDescent="0.25">
      <c r="A164" s="35">
        <f>IF(L162="Oui",IF(L164="",1,0),0)</f>
        <v>0</v>
      </c>
      <c r="B164" s="35"/>
      <c r="D164" s="35"/>
      <c r="E164" s="48" t="s">
        <v>197</v>
      </c>
      <c r="L164" s="79"/>
    </row>
    <row r="165" spans="1:12" s="36" customFormat="1" ht="3.75" customHeight="1" x14ac:dyDescent="0.25">
      <c r="A165" s="42"/>
    </row>
    <row r="166" spans="1:12" customFormat="1" ht="15" x14ac:dyDescent="0.25">
      <c r="A166" s="35">
        <f>IF(L162="Oui",IF(L166="",1,0),0)</f>
        <v>0</v>
      </c>
      <c r="B166" s="35"/>
      <c r="D166" s="35"/>
      <c r="E166" s="48" t="s">
        <v>406</v>
      </c>
      <c r="L166" s="110"/>
    </row>
    <row r="167" spans="1:12" customFormat="1" ht="3.75" customHeight="1" x14ac:dyDescent="0.25">
      <c r="A167" s="35"/>
      <c r="B167" s="35"/>
      <c r="D167" s="35"/>
      <c r="E167" s="48"/>
      <c r="L167" s="50"/>
    </row>
    <row r="168" spans="1:12" s="36" customFormat="1" ht="7.5" customHeight="1" x14ac:dyDescent="0.25">
      <c r="A168" s="42"/>
      <c r="C168" s="51"/>
      <c r="D168" s="51"/>
      <c r="E168" s="51"/>
      <c r="F168" s="51"/>
      <c r="G168" s="51"/>
      <c r="H168" s="51"/>
      <c r="I168" s="51"/>
      <c r="J168" s="51"/>
      <c r="K168" s="51"/>
      <c r="L168" s="51"/>
    </row>
    <row r="169" spans="1:12" customFormat="1" ht="16.8" x14ac:dyDescent="0.3">
      <c r="A169" s="46"/>
      <c r="B169" s="37" t="s">
        <v>132</v>
      </c>
    </row>
    <row r="170" spans="1:12" customFormat="1" ht="16.8" x14ac:dyDescent="0.3">
      <c r="A170" s="46"/>
      <c r="B170" s="37" t="s">
        <v>133</v>
      </c>
    </row>
    <row r="171" spans="1:12" customFormat="1" ht="15" x14ac:dyDescent="0.25">
      <c r="A171" s="46"/>
      <c r="B171" s="35" t="s">
        <v>134</v>
      </c>
    </row>
    <row r="172" spans="1:12" customFormat="1" ht="13.2" x14ac:dyDescent="0.25">
      <c r="A172" s="46"/>
    </row>
    <row r="173" spans="1:12" customFormat="1" ht="15" x14ac:dyDescent="0.25">
      <c r="A173" s="46"/>
      <c r="B173" s="35" t="s">
        <v>15</v>
      </c>
      <c r="C173" s="35" t="s">
        <v>135</v>
      </c>
    </row>
    <row r="174" spans="1:12" s="33" customFormat="1" ht="6" customHeight="1" x14ac:dyDescent="0.25">
      <c r="A174" s="40"/>
    </row>
    <row r="175" spans="1:12" s="36" customFormat="1" ht="12.75" customHeight="1" x14ac:dyDescent="0.25">
      <c r="A175" s="42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</row>
    <row r="176" spans="1:12" s="36" customFormat="1" ht="15" x14ac:dyDescent="0.25">
      <c r="A176" s="42">
        <f>IF(AND(C175="",C210=""),1,0)</f>
        <v>1</v>
      </c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</row>
    <row r="177" spans="1:12" s="33" customFormat="1" ht="6" customHeight="1" x14ac:dyDescent="0.25">
      <c r="A177" s="40"/>
    </row>
    <row r="178" spans="1:12" customFormat="1" ht="15" x14ac:dyDescent="0.25">
      <c r="A178" s="46"/>
      <c r="B178" s="35" t="s">
        <v>15</v>
      </c>
      <c r="C178" s="35" t="s">
        <v>136</v>
      </c>
    </row>
    <row r="179" spans="1:12" s="33" customFormat="1" ht="6" customHeight="1" x14ac:dyDescent="0.25">
      <c r="A179" s="40"/>
    </row>
    <row r="180" spans="1:12" s="36" customFormat="1" ht="12.75" customHeight="1" x14ac:dyDescent="0.25">
      <c r="A180" s="42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</row>
    <row r="181" spans="1:12" s="36" customFormat="1" ht="15" x14ac:dyDescent="0.25">
      <c r="A181" s="42">
        <f>IF(AND(C180="",C210=""),1,0)</f>
        <v>1</v>
      </c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</row>
    <row r="182" spans="1:12" s="33" customFormat="1" ht="6" customHeight="1" x14ac:dyDescent="0.25">
      <c r="A182" s="40"/>
    </row>
    <row r="183" spans="1:12" customFormat="1" ht="15" x14ac:dyDescent="0.25">
      <c r="A183" s="46"/>
      <c r="B183" s="35" t="s">
        <v>15</v>
      </c>
      <c r="C183" s="35" t="s">
        <v>240</v>
      </c>
    </row>
    <row r="184" spans="1:12" s="33" customFormat="1" ht="6" customHeight="1" x14ac:dyDescent="0.25">
      <c r="A184" s="40"/>
    </row>
    <row r="185" spans="1:12" s="36" customFormat="1" ht="12.75" customHeight="1" x14ac:dyDescent="0.25">
      <c r="A185" s="42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</row>
    <row r="186" spans="1:12" s="36" customFormat="1" ht="15" x14ac:dyDescent="0.25">
      <c r="A186" s="42">
        <f>IF(OR(AND(C185="",C190="",C185="",C190="",C210="")),1,0)</f>
        <v>1</v>
      </c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</row>
    <row r="187" spans="1:12" s="33" customFormat="1" ht="6" customHeight="1" x14ac:dyDescent="0.25">
      <c r="A187" s="40"/>
    </row>
    <row r="188" spans="1:12" s="33" customFormat="1" ht="15" x14ac:dyDescent="0.25">
      <c r="A188" s="40"/>
      <c r="C188" s="35" t="s">
        <v>137</v>
      </c>
      <c r="D188"/>
      <c r="E188"/>
      <c r="F188"/>
      <c r="G188"/>
      <c r="H188"/>
      <c r="I188"/>
      <c r="J188"/>
      <c r="K188"/>
      <c r="L188"/>
    </row>
    <row r="189" spans="1:12" s="33" customFormat="1" ht="6" customHeight="1" x14ac:dyDescent="0.25">
      <c r="A189" s="40"/>
    </row>
    <row r="190" spans="1:12" s="36" customFormat="1" ht="12.75" customHeight="1" x14ac:dyDescent="0.25">
      <c r="A190" s="42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</row>
    <row r="191" spans="1:12" s="36" customFormat="1" ht="15" x14ac:dyDescent="0.25">
      <c r="A191" s="42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</row>
    <row r="192" spans="1:12" s="33" customFormat="1" ht="6" customHeight="1" x14ac:dyDescent="0.25">
      <c r="A192" s="40"/>
    </row>
    <row r="193" spans="1:18" s="33" customFormat="1" ht="15" x14ac:dyDescent="0.25">
      <c r="A193" s="40"/>
      <c r="B193" s="35" t="s">
        <v>15</v>
      </c>
      <c r="C193" s="35" t="s">
        <v>458</v>
      </c>
      <c r="D193"/>
      <c r="E193"/>
      <c r="F193"/>
      <c r="G193"/>
      <c r="H193"/>
      <c r="I193"/>
      <c r="J193"/>
      <c r="K193"/>
      <c r="L193"/>
    </row>
    <row r="194" spans="1:18" s="33" customFormat="1" ht="15" x14ac:dyDescent="0.25">
      <c r="A194" s="40">
        <f>IF(AND(C210="",I194=""),1,0)</f>
        <v>1</v>
      </c>
      <c r="C194" s="35" t="s">
        <v>457</v>
      </c>
      <c r="I194" s="221"/>
      <c r="J194" s="221"/>
      <c r="K194" s="221"/>
      <c r="L194" s="221"/>
    </row>
    <row r="195" spans="1:18" s="33" customFormat="1" ht="8.25" customHeight="1" x14ac:dyDescent="0.25">
      <c r="A195" s="40"/>
    </row>
    <row r="196" spans="1:18" s="33" customFormat="1" ht="15" x14ac:dyDescent="0.25">
      <c r="A196" s="40"/>
      <c r="B196" s="35" t="s">
        <v>15</v>
      </c>
      <c r="C196" s="35" t="s">
        <v>203</v>
      </c>
    </row>
    <row r="197" spans="1:18" customFormat="1" ht="15.6" x14ac:dyDescent="0.3">
      <c r="A197" s="46"/>
      <c r="B197" s="49"/>
      <c r="C197" s="35" t="s">
        <v>204</v>
      </c>
    </row>
    <row r="198" spans="1:18" customFormat="1" ht="15.6" x14ac:dyDescent="0.3">
      <c r="A198" s="46">
        <f>IF(E198="",1,(IF(AND(E198="Oui",I198=""),1,0)))</f>
        <v>1</v>
      </c>
      <c r="B198" s="49"/>
      <c r="C198" s="49"/>
      <c r="D198" s="49"/>
      <c r="E198" s="76"/>
      <c r="F198" s="49"/>
      <c r="G198" s="35" t="s">
        <v>205</v>
      </c>
      <c r="I198" s="221"/>
      <c r="J198" s="221"/>
      <c r="K198" s="221"/>
      <c r="L198" s="221"/>
    </row>
    <row r="199" spans="1:18" customFormat="1" ht="6" customHeight="1" x14ac:dyDescent="0.3">
      <c r="A199" s="46"/>
      <c r="P199" s="35"/>
      <c r="R199" s="49"/>
    </row>
    <row r="200" spans="1:18" customFormat="1" ht="18" x14ac:dyDescent="0.35">
      <c r="A200" s="46"/>
      <c r="B200" s="52" t="s">
        <v>138</v>
      </c>
    </row>
    <row r="201" spans="1:18" s="33" customFormat="1" ht="6" customHeight="1" x14ac:dyDescent="0.25">
      <c r="A201" s="40"/>
    </row>
    <row r="202" spans="1:18" customFormat="1" ht="15" x14ac:dyDescent="0.25">
      <c r="A202" s="46"/>
      <c r="B202" s="35" t="s">
        <v>15</v>
      </c>
      <c r="C202" s="35" t="s">
        <v>481</v>
      </c>
    </row>
    <row r="203" spans="1:18" s="33" customFormat="1" ht="6" customHeight="1" x14ac:dyDescent="0.25">
      <c r="A203" s="40"/>
    </row>
    <row r="204" spans="1:18" s="36" customFormat="1" ht="12.75" customHeight="1" x14ac:dyDescent="0.25">
      <c r="A204" s="42"/>
      <c r="C204" s="223"/>
      <c r="D204" s="223"/>
      <c r="E204" s="223"/>
      <c r="F204" s="223"/>
      <c r="G204" s="223"/>
      <c r="H204" s="223"/>
      <c r="I204" s="223"/>
      <c r="J204" s="223"/>
      <c r="K204" s="223"/>
      <c r="L204" s="223"/>
    </row>
    <row r="205" spans="1:18" s="36" customFormat="1" ht="15" x14ac:dyDescent="0.25">
      <c r="A205" s="42">
        <f>IF(AND(C169="",C174="",C179="",C184="",I188="",E192="",C204=""),1,0)</f>
        <v>1</v>
      </c>
      <c r="C205" s="223"/>
      <c r="D205" s="223"/>
      <c r="E205" s="223"/>
      <c r="F205" s="223"/>
      <c r="G205" s="223"/>
      <c r="H205" s="223"/>
      <c r="I205" s="223"/>
      <c r="J205" s="223"/>
      <c r="K205" s="223"/>
      <c r="L205" s="223"/>
    </row>
    <row r="206" spans="1:18" s="33" customFormat="1" ht="6" customHeight="1" x14ac:dyDescent="0.25">
      <c r="A206" s="40"/>
    </row>
    <row r="207" spans="1:18" s="33" customFormat="1" ht="6" customHeight="1" x14ac:dyDescent="0.25">
      <c r="A207" s="40"/>
    </row>
    <row r="208" spans="1:18" customFormat="1" ht="15" x14ac:dyDescent="0.25">
      <c r="A208" s="46"/>
      <c r="B208" s="35" t="s">
        <v>15</v>
      </c>
      <c r="C208" s="35" t="s">
        <v>460</v>
      </c>
    </row>
    <row r="209" spans="1:12" s="33" customFormat="1" ht="6" customHeight="1" x14ac:dyDescent="0.25">
      <c r="A209" s="40"/>
    </row>
    <row r="210" spans="1:12" s="36" customFormat="1" ht="12.75" customHeight="1" x14ac:dyDescent="0.25">
      <c r="A210" s="42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</row>
    <row r="211" spans="1:12" s="36" customFormat="1" ht="15" x14ac:dyDescent="0.25">
      <c r="A211" s="42">
        <f>IF(AND(C175="",C180="",C185="",C190="",I194="",E198="",C210=""),1,0)</f>
        <v>1</v>
      </c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</row>
    <row r="212" spans="1:12" s="33" customFormat="1" ht="6" customHeight="1" x14ac:dyDescent="0.25">
      <c r="A212" s="40"/>
    </row>
    <row r="213" spans="1:12" customFormat="1" ht="15" x14ac:dyDescent="0.25">
      <c r="A213" s="46"/>
      <c r="B213" s="35" t="s">
        <v>15</v>
      </c>
      <c r="C213" s="2" t="s">
        <v>139</v>
      </c>
    </row>
    <row r="214" spans="1:12" s="33" customFormat="1" ht="6" customHeight="1" x14ac:dyDescent="0.25">
      <c r="A214" s="40"/>
    </row>
    <row r="215" spans="1:12" s="36" customFormat="1" ht="12.75" customHeight="1" x14ac:dyDescent="0.25">
      <c r="A215" s="42"/>
      <c r="C215" s="223"/>
      <c r="D215" s="223"/>
      <c r="E215" s="223"/>
      <c r="F215" s="223"/>
      <c r="G215" s="223"/>
      <c r="H215" s="223"/>
      <c r="I215" s="223"/>
      <c r="J215" s="223"/>
      <c r="K215" s="223"/>
      <c r="L215" s="223"/>
    </row>
    <row r="216" spans="1:12" s="36" customFormat="1" ht="15" x14ac:dyDescent="0.25">
      <c r="A216" s="42">
        <f>IF(AND(C175="",C180="",C185="",C190="",I194="",E198="",C215=""),1,0)</f>
        <v>1</v>
      </c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</row>
    <row r="217" spans="1:12" customFormat="1" ht="13.2" x14ac:dyDescent="0.25">
      <c r="A217" s="46"/>
    </row>
    <row r="218" spans="1:12" customFormat="1" ht="16.8" x14ac:dyDescent="0.3">
      <c r="A218" s="46"/>
      <c r="B218" s="37" t="s">
        <v>140</v>
      </c>
    </row>
    <row r="219" spans="1:12" customFormat="1" ht="13.2" x14ac:dyDescent="0.25">
      <c r="A219" s="46"/>
    </row>
    <row r="220" spans="1:12" customFormat="1" ht="15" x14ac:dyDescent="0.25">
      <c r="A220" s="46"/>
      <c r="B220" s="35" t="s">
        <v>15</v>
      </c>
      <c r="C220" s="35" t="s">
        <v>206</v>
      </c>
    </row>
    <row r="221" spans="1:12" customFormat="1" ht="15.6" x14ac:dyDescent="0.3">
      <c r="A221" s="46"/>
      <c r="B221" s="49"/>
      <c r="C221" s="35" t="s">
        <v>207</v>
      </c>
    </row>
    <row r="222" spans="1:12" s="33" customFormat="1" ht="7.5" customHeight="1" x14ac:dyDescent="0.25">
      <c r="A222" s="40"/>
    </row>
    <row r="223" spans="1:12" s="36" customFormat="1" ht="12.75" customHeight="1" x14ac:dyDescent="0.25">
      <c r="A223" s="42">
        <f>IF(C223="",1,0)</f>
        <v>1</v>
      </c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</row>
    <row r="224" spans="1:12" s="36" customFormat="1" ht="15" x14ac:dyDescent="0.25">
      <c r="A224" s="42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</row>
    <row r="225" spans="1:13" s="36" customFormat="1" ht="15" x14ac:dyDescent="0.25">
      <c r="A225" s="42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</row>
    <row r="226" spans="1:13" s="36" customFormat="1" ht="15" x14ac:dyDescent="0.25">
      <c r="A226" s="42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</row>
    <row r="227" spans="1:13" s="36" customFormat="1" ht="15" x14ac:dyDescent="0.25">
      <c r="A227" s="42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</row>
    <row r="228" spans="1:13" s="36" customFormat="1" ht="15" x14ac:dyDescent="0.25">
      <c r="A228" s="42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</row>
    <row r="229" spans="1:13" s="36" customFormat="1" ht="15" x14ac:dyDescent="0.25">
      <c r="A229" s="42"/>
      <c r="C229" s="223"/>
      <c r="D229" s="223"/>
      <c r="E229" s="223"/>
      <c r="F229" s="223"/>
      <c r="G229" s="223"/>
      <c r="H229" s="223"/>
      <c r="I229" s="223"/>
      <c r="J229" s="223"/>
      <c r="K229" s="223"/>
      <c r="L229" s="223"/>
    </row>
    <row r="230" spans="1:13" customFormat="1" ht="13.2" x14ac:dyDescent="0.25">
      <c r="A230" s="46"/>
    </row>
    <row r="231" spans="1:13" customFormat="1" ht="16.2" thickBot="1" x14ac:dyDescent="0.35">
      <c r="A231" s="46"/>
      <c r="B231" s="35" t="s">
        <v>15</v>
      </c>
      <c r="C231" s="35" t="s">
        <v>294</v>
      </c>
      <c r="K231" s="49"/>
      <c r="L231" s="158"/>
      <c r="M231" s="49"/>
    </row>
    <row r="232" spans="1:13" customFormat="1" ht="16.2" thickBot="1" x14ac:dyDescent="0.35">
      <c r="A232" s="46"/>
      <c r="B232" s="35"/>
      <c r="C232" s="228" t="s">
        <v>295</v>
      </c>
      <c r="D232" s="228"/>
      <c r="E232" s="228"/>
      <c r="F232" s="228"/>
      <c r="H232" s="49"/>
      <c r="J232" s="159" t="str">
        <f>IF('Calcul Dommage'!M84=0,"Onglet Calcul Dommage à compléter","")</f>
        <v>Onglet Calcul Dommage à compléter</v>
      </c>
      <c r="K232" s="53" t="s">
        <v>208</v>
      </c>
      <c r="L232" s="160">
        <f>'Calcul Dommage'!M84</f>
        <v>0</v>
      </c>
      <c r="M232" s="49"/>
    </row>
    <row r="233" spans="1:13" s="33" customFormat="1" ht="7.5" customHeight="1" x14ac:dyDescent="0.25">
      <c r="A233" s="40"/>
    </row>
    <row r="234" spans="1:13" customFormat="1" ht="15" x14ac:dyDescent="0.25">
      <c r="A234" s="46">
        <f>IF(L234="",1,IF(AND(L234="Non",I237=""),1,0))</f>
        <v>1</v>
      </c>
      <c r="B234" s="35" t="s">
        <v>15</v>
      </c>
      <c r="C234" s="222" t="s">
        <v>260</v>
      </c>
      <c r="D234" s="222"/>
      <c r="E234" s="222"/>
      <c r="F234" s="222"/>
      <c r="G234" s="222"/>
      <c r="H234" s="222"/>
      <c r="I234" s="222"/>
      <c r="J234" s="222"/>
      <c r="K234" s="33"/>
      <c r="L234" s="76"/>
    </row>
    <row r="235" spans="1:13" customFormat="1" ht="15" x14ac:dyDescent="0.25">
      <c r="A235" s="46"/>
      <c r="B235" s="35"/>
      <c r="C235" s="222" t="s">
        <v>327</v>
      </c>
      <c r="D235" s="222"/>
      <c r="E235" s="222"/>
      <c r="F235" s="222"/>
      <c r="G235" s="222"/>
      <c r="H235" s="222"/>
      <c r="I235" s="222"/>
      <c r="J235" s="222"/>
      <c r="K235" s="33"/>
      <c r="L235" s="33"/>
    </row>
    <row r="236" spans="1:13" customFormat="1" ht="15" x14ac:dyDescent="0.25">
      <c r="A236" s="46"/>
      <c r="B236" s="35"/>
      <c r="C236" s="222" t="s">
        <v>261</v>
      </c>
      <c r="D236" s="222"/>
      <c r="E236" s="222"/>
      <c r="F236" s="222"/>
      <c r="G236" s="222"/>
      <c r="H236" s="222"/>
      <c r="I236" s="222"/>
      <c r="J236" s="222"/>
      <c r="K236" s="33"/>
      <c r="L236" s="33"/>
    </row>
    <row r="237" spans="1:13" s="36" customFormat="1" ht="15" x14ac:dyDescent="0.25">
      <c r="A237" s="42"/>
      <c r="C237" s="112" t="s">
        <v>262</v>
      </c>
      <c r="E237"/>
      <c r="H237" s="161"/>
      <c r="I237" s="221"/>
      <c r="J237" s="221"/>
      <c r="K237" s="221"/>
      <c r="L237" s="221"/>
    </row>
    <row r="238" spans="1:13" s="33" customFormat="1" ht="6" customHeight="1" x14ac:dyDescent="0.25">
      <c r="A238" s="40"/>
    </row>
    <row r="239" spans="1:13" customFormat="1" ht="15" x14ac:dyDescent="0.25">
      <c r="A239" s="46"/>
      <c r="B239" s="35" t="s">
        <v>15</v>
      </c>
      <c r="C239" s="35" t="s">
        <v>141</v>
      </c>
    </row>
    <row r="240" spans="1:13" s="33" customFormat="1" ht="3.75" customHeight="1" x14ac:dyDescent="0.25">
      <c r="A240" s="40"/>
    </row>
    <row r="241" spans="1:12" s="36" customFormat="1" ht="12.75" customHeight="1" x14ac:dyDescent="0.25">
      <c r="A241" s="42"/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</row>
    <row r="242" spans="1:12" s="36" customFormat="1" ht="15" x14ac:dyDescent="0.25">
      <c r="A242" s="42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</row>
    <row r="243" spans="1:12" s="36" customFormat="1" ht="15" x14ac:dyDescent="0.25">
      <c r="A243" s="42"/>
      <c r="C243" s="223"/>
      <c r="D243" s="223"/>
      <c r="E243" s="223"/>
      <c r="F243" s="223"/>
      <c r="G243" s="223"/>
      <c r="H243" s="223"/>
      <c r="I243" s="223"/>
      <c r="J243" s="223"/>
      <c r="K243" s="223"/>
      <c r="L243" s="223"/>
    </row>
    <row r="244" spans="1:12" s="36" customFormat="1" ht="15" x14ac:dyDescent="0.25">
      <c r="A244" s="42"/>
      <c r="C244" s="223"/>
      <c r="D244" s="223"/>
      <c r="E244" s="223"/>
      <c r="F244" s="223"/>
      <c r="G244" s="223"/>
      <c r="H244" s="223"/>
      <c r="I244" s="223"/>
      <c r="J244" s="223"/>
      <c r="K244" s="223"/>
      <c r="L244" s="223"/>
    </row>
    <row r="245" spans="1:12" s="36" customFormat="1" ht="15" x14ac:dyDescent="0.25">
      <c r="A245" s="42"/>
      <c r="C245" s="223"/>
      <c r="D245" s="223"/>
      <c r="E245" s="223"/>
      <c r="F245" s="223"/>
      <c r="G245" s="223"/>
      <c r="H245" s="223"/>
      <c r="I245" s="223"/>
      <c r="J245" s="223"/>
      <c r="K245" s="223"/>
      <c r="L245" s="223"/>
    </row>
    <row r="246" spans="1:12" s="36" customFormat="1" ht="15" x14ac:dyDescent="0.25">
      <c r="A246" s="42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</row>
    <row r="247" spans="1:12" customFormat="1" ht="13.2" x14ac:dyDescent="0.25">
      <c r="A247" s="46"/>
    </row>
    <row r="248" spans="1:12" customFormat="1" ht="16.8" x14ac:dyDescent="0.3">
      <c r="A248" s="46"/>
      <c r="B248" s="37" t="s">
        <v>325</v>
      </c>
    </row>
    <row r="249" spans="1:12" customFormat="1" ht="3" customHeight="1" x14ac:dyDescent="0.25">
      <c r="A249" s="46"/>
    </row>
    <row r="250" spans="1:12" customFormat="1" ht="15" x14ac:dyDescent="0.25">
      <c r="A250" s="46"/>
      <c r="B250" s="35" t="s">
        <v>306</v>
      </c>
    </row>
    <row r="251" spans="1:12" customFormat="1" ht="15" x14ac:dyDescent="0.25">
      <c r="A251" s="46"/>
      <c r="B251" s="35" t="s">
        <v>307</v>
      </c>
    </row>
    <row r="252" spans="1:12" customFormat="1" ht="15" x14ac:dyDescent="0.25">
      <c r="A252" s="46"/>
      <c r="B252" s="35" t="s">
        <v>308</v>
      </c>
    </row>
    <row r="253" spans="1:12" customFormat="1" ht="8.25" customHeight="1" x14ac:dyDescent="0.25">
      <c r="A253" s="46"/>
    </row>
    <row r="254" spans="1:12" customFormat="1" ht="15" x14ac:dyDescent="0.25">
      <c r="A254" s="46"/>
      <c r="B254" s="35" t="s">
        <v>309</v>
      </c>
    </row>
    <row r="255" spans="1:12" customFormat="1" ht="15" x14ac:dyDescent="0.25">
      <c r="A255" s="46"/>
      <c r="B255" s="35" t="s">
        <v>310</v>
      </c>
    </row>
    <row r="256" spans="1:12" customFormat="1" ht="15" x14ac:dyDescent="0.25">
      <c r="A256" s="46"/>
      <c r="B256" s="35" t="s">
        <v>311</v>
      </c>
    </row>
    <row r="257" spans="1:3" customFormat="1" ht="15" x14ac:dyDescent="0.25">
      <c r="A257" s="46"/>
      <c r="B257" s="35" t="s">
        <v>312</v>
      </c>
    </row>
    <row r="258" spans="1:3" customFormat="1" ht="15" x14ac:dyDescent="0.25">
      <c r="A258" s="46"/>
      <c r="B258" s="35" t="s">
        <v>313</v>
      </c>
    </row>
    <row r="259" spans="1:3" customFormat="1" ht="6.75" customHeight="1" x14ac:dyDescent="0.25">
      <c r="A259" s="46"/>
    </row>
    <row r="260" spans="1:3" customFormat="1" ht="13.8" x14ac:dyDescent="0.25">
      <c r="A260" s="46"/>
      <c r="B260" s="183" t="s">
        <v>314</v>
      </c>
      <c r="C260" s="184"/>
    </row>
    <row r="261" spans="1:3" customFormat="1" ht="13.8" x14ac:dyDescent="0.25">
      <c r="A261" s="46"/>
      <c r="B261" s="183" t="s">
        <v>315</v>
      </c>
      <c r="C261" s="184"/>
    </row>
    <row r="262" spans="1:3" customFormat="1" ht="13.8" x14ac:dyDescent="0.25">
      <c r="A262" s="46"/>
      <c r="B262" s="183" t="s">
        <v>316</v>
      </c>
      <c r="C262" s="184"/>
    </row>
    <row r="263" spans="1:3" customFormat="1" ht="13.8" x14ac:dyDescent="0.25">
      <c r="A263" s="46"/>
      <c r="B263" s="183" t="s">
        <v>317</v>
      </c>
      <c r="C263" s="184"/>
    </row>
    <row r="264" spans="1:3" customFormat="1" ht="13.8" x14ac:dyDescent="0.25">
      <c r="A264" s="46"/>
      <c r="B264" s="183" t="s">
        <v>318</v>
      </c>
      <c r="C264" s="184"/>
    </row>
    <row r="265" spans="1:3" customFormat="1" ht="13.8" x14ac:dyDescent="0.25">
      <c r="A265" s="46"/>
      <c r="B265" s="183" t="s">
        <v>319</v>
      </c>
      <c r="C265" s="184"/>
    </row>
    <row r="266" spans="1:3" customFormat="1" ht="13.8" x14ac:dyDescent="0.25">
      <c r="A266" s="46"/>
      <c r="B266" s="183" t="s">
        <v>320</v>
      </c>
      <c r="C266" s="184"/>
    </row>
    <row r="267" spans="1:3" s="184" customFormat="1" ht="13.8" x14ac:dyDescent="0.25">
      <c r="A267" s="185"/>
      <c r="B267" s="183" t="s">
        <v>321</v>
      </c>
    </row>
    <row r="268" spans="1:3" s="184" customFormat="1" ht="13.8" x14ac:dyDescent="0.25">
      <c r="A268" s="185"/>
      <c r="B268" s="183" t="s">
        <v>322</v>
      </c>
    </row>
    <row r="269" spans="1:3" s="184" customFormat="1" ht="13.8" x14ac:dyDescent="0.25">
      <c r="A269" s="185"/>
      <c r="B269" s="183" t="s">
        <v>323</v>
      </c>
    </row>
    <row r="270" spans="1:3" s="184" customFormat="1" ht="13.8" x14ac:dyDescent="0.25">
      <c r="A270" s="185"/>
      <c r="B270" s="183" t="s">
        <v>324</v>
      </c>
    </row>
    <row r="271" spans="1:3" customFormat="1" ht="13.2" x14ac:dyDescent="0.25">
      <c r="A271" s="46"/>
    </row>
    <row r="272" spans="1:3" customFormat="1" ht="13.2" x14ac:dyDescent="0.25">
      <c r="A272" s="46"/>
    </row>
    <row r="273" spans="1:3" customFormat="1" ht="16.8" x14ac:dyDescent="0.3">
      <c r="A273" s="46"/>
      <c r="B273" s="1" t="s">
        <v>326</v>
      </c>
    </row>
    <row r="274" spans="1:3" customFormat="1" ht="3" customHeight="1" x14ac:dyDescent="0.25">
      <c r="A274" s="46"/>
    </row>
    <row r="275" spans="1:3" customFormat="1" ht="15" x14ac:dyDescent="0.25">
      <c r="A275" s="46"/>
      <c r="B275" s="2" t="s">
        <v>142</v>
      </c>
    </row>
    <row r="276" spans="1:3" customFormat="1" ht="15" x14ac:dyDescent="0.25">
      <c r="A276" s="46"/>
      <c r="B276" s="2" t="s">
        <v>143</v>
      </c>
    </row>
    <row r="277" spans="1:3" customFormat="1" ht="6.75" customHeight="1" x14ac:dyDescent="0.25">
      <c r="A277" s="46"/>
    </row>
    <row r="278" spans="1:3" customFormat="1" ht="15" x14ac:dyDescent="0.25">
      <c r="A278" s="46"/>
      <c r="B278" s="2" t="s">
        <v>144</v>
      </c>
    </row>
    <row r="279" spans="1:3" customFormat="1" ht="15" x14ac:dyDescent="0.25">
      <c r="A279" s="46"/>
      <c r="B279" s="2" t="s">
        <v>145</v>
      </c>
    </row>
    <row r="280" spans="1:3" customFormat="1" ht="15" x14ac:dyDescent="0.25">
      <c r="A280" s="46"/>
      <c r="B280" s="2" t="s">
        <v>146</v>
      </c>
    </row>
    <row r="281" spans="1:3" customFormat="1" ht="4.5" customHeight="1" x14ac:dyDescent="0.25">
      <c r="A281" s="46"/>
    </row>
    <row r="282" spans="1:3" ht="15.6" x14ac:dyDescent="0.3">
      <c r="B282" s="2" t="s">
        <v>147</v>
      </c>
      <c r="C282"/>
    </row>
    <row r="283" spans="1:3" ht="15.6" x14ac:dyDescent="0.3">
      <c r="B283" s="2" t="s">
        <v>148</v>
      </c>
      <c r="C283"/>
    </row>
    <row r="284" spans="1:3" ht="15.6" x14ac:dyDescent="0.3">
      <c r="B284" s="2" t="s">
        <v>149</v>
      </c>
      <c r="C284"/>
    </row>
    <row r="285" spans="1:3" ht="4.5" customHeight="1" x14ac:dyDescent="0.3">
      <c r="B285"/>
      <c r="C285"/>
    </row>
    <row r="286" spans="1:3" ht="15.6" x14ac:dyDescent="0.3">
      <c r="B286" s="2" t="s">
        <v>150</v>
      </c>
      <c r="C286"/>
    </row>
    <row r="287" spans="1:3" ht="15.6" x14ac:dyDescent="0.3">
      <c r="B287" s="2" t="s">
        <v>151</v>
      </c>
      <c r="C287"/>
    </row>
  </sheetData>
  <sheetProtection algorithmName="SHA-512" hashValue="NI2yvsVP8vDLUMMnB6b2WM6GVTHkr6qGoYVAk9jUuH5g1xMCfQQfSbnN5/NFCYIUD4XWQfBs/ic+LNvMe5YvVA==" saltValue="q1p9o3beReD14mVOXS8rQg==" spinCount="100000" sheet="1" selectLockedCells="1"/>
  <mergeCells count="34">
    <mergeCell ref="C204:L205"/>
    <mergeCell ref="J1:L1"/>
    <mergeCell ref="J2:L2"/>
    <mergeCell ref="J3:L3"/>
    <mergeCell ref="C223:L229"/>
    <mergeCell ref="C241:L246"/>
    <mergeCell ref="H35:J35"/>
    <mergeCell ref="H33:J33"/>
    <mergeCell ref="C190:L191"/>
    <mergeCell ref="I194:L194"/>
    <mergeCell ref="C215:L216"/>
    <mergeCell ref="G156:J156"/>
    <mergeCell ref="C175:L176"/>
    <mergeCell ref="C180:L181"/>
    <mergeCell ref="C185:L186"/>
    <mergeCell ref="I198:L198"/>
    <mergeCell ref="C232:F232"/>
    <mergeCell ref="C66:L72"/>
    <mergeCell ref="K10:L10"/>
    <mergeCell ref="F29:L29"/>
    <mergeCell ref="F39:L39"/>
    <mergeCell ref="F41:G41"/>
    <mergeCell ref="G44:L44"/>
    <mergeCell ref="F19:L19"/>
    <mergeCell ref="F21:L21"/>
    <mergeCell ref="F23:L23"/>
    <mergeCell ref="F25:L25"/>
    <mergeCell ref="F27:L27"/>
    <mergeCell ref="F15:L15"/>
    <mergeCell ref="I237:L237"/>
    <mergeCell ref="C234:J234"/>
    <mergeCell ref="C235:J235"/>
    <mergeCell ref="C236:J236"/>
    <mergeCell ref="C210:L211"/>
  </mergeCells>
  <conditionalFormatting sqref="F15:L15">
    <cfRule type="expression" dxfId="103" priority="154">
      <formula>$A15=1</formula>
    </cfRule>
  </conditionalFormatting>
  <conditionalFormatting sqref="F19:L19">
    <cfRule type="expression" dxfId="102" priority="153">
      <formula>$A19=1</formula>
    </cfRule>
  </conditionalFormatting>
  <conditionalFormatting sqref="F21:L21">
    <cfRule type="expression" dxfId="101" priority="152">
      <formula>$A21=1</formula>
    </cfRule>
  </conditionalFormatting>
  <conditionalFormatting sqref="F23:L23">
    <cfRule type="expression" dxfId="100" priority="151">
      <formula>$A23=1</formula>
    </cfRule>
  </conditionalFormatting>
  <conditionalFormatting sqref="F25:L25">
    <cfRule type="expression" dxfId="99" priority="150">
      <formula>$A25=1</formula>
    </cfRule>
  </conditionalFormatting>
  <conditionalFormatting sqref="F27:L27">
    <cfRule type="expression" dxfId="98" priority="149">
      <formula>$A27=1</formula>
    </cfRule>
  </conditionalFormatting>
  <conditionalFormatting sqref="H33:J33">
    <cfRule type="expression" dxfId="97" priority="148">
      <formula>$A33=1</formula>
    </cfRule>
  </conditionalFormatting>
  <conditionalFormatting sqref="H35:J35">
    <cfRule type="expression" dxfId="96" priority="147">
      <formula>$A35=1</formula>
    </cfRule>
  </conditionalFormatting>
  <conditionalFormatting sqref="F39:L39">
    <cfRule type="expression" dxfId="95" priority="146">
      <formula>$A39=1</formula>
    </cfRule>
  </conditionalFormatting>
  <conditionalFormatting sqref="F41:G41">
    <cfRule type="expression" dxfId="94" priority="145">
      <formula>$A41=1</formula>
    </cfRule>
  </conditionalFormatting>
  <conditionalFormatting sqref="G44:L44">
    <cfRule type="expression" dxfId="93" priority="144">
      <formula>$A44=1</formula>
    </cfRule>
  </conditionalFormatting>
  <conditionalFormatting sqref="K52">
    <cfRule type="expression" dxfId="92" priority="143">
      <formula>$A52=1</formula>
    </cfRule>
  </conditionalFormatting>
  <conditionalFormatting sqref="C66:L72">
    <cfRule type="expression" dxfId="91" priority="137">
      <formula>$A66=1</formula>
    </cfRule>
  </conditionalFormatting>
  <conditionalFormatting sqref="C175:L176">
    <cfRule type="expression" dxfId="90" priority="136">
      <formula>$A176=1</formula>
    </cfRule>
  </conditionalFormatting>
  <conditionalFormatting sqref="C180:L181">
    <cfRule type="expression" dxfId="89" priority="135">
      <formula>$A181=1</formula>
    </cfRule>
  </conditionalFormatting>
  <conditionalFormatting sqref="C185:L186">
    <cfRule type="expression" dxfId="88" priority="134">
      <formula>$A186=1</formula>
    </cfRule>
  </conditionalFormatting>
  <conditionalFormatting sqref="C190:L191">
    <cfRule type="expression" dxfId="87" priority="133">
      <formula>$A$186=1</formula>
    </cfRule>
  </conditionalFormatting>
  <conditionalFormatting sqref="C210:L211">
    <cfRule type="expression" dxfId="86" priority="132">
      <formula>$A211=1</formula>
    </cfRule>
  </conditionalFormatting>
  <conditionalFormatting sqref="C215:L216">
    <cfRule type="expression" dxfId="85" priority="131">
      <formula>$A216=1</formula>
    </cfRule>
  </conditionalFormatting>
  <conditionalFormatting sqref="C223:L229">
    <cfRule type="expression" dxfId="84" priority="130">
      <formula>$A223=1</formula>
    </cfRule>
  </conditionalFormatting>
  <conditionalFormatting sqref="E198">
    <cfRule type="expression" dxfId="83" priority="128">
      <formula>$A198=1</formula>
    </cfRule>
  </conditionalFormatting>
  <conditionalFormatting sqref="I194:L194">
    <cfRule type="expression" dxfId="82" priority="127">
      <formula>$A$194=1</formula>
    </cfRule>
  </conditionalFormatting>
  <conditionalFormatting sqref="I237:L237">
    <cfRule type="expression" dxfId="81" priority="126">
      <formula>$A$234=1</formula>
    </cfRule>
  </conditionalFormatting>
  <conditionalFormatting sqref="L141">
    <cfRule type="expression" dxfId="80" priority="124">
      <formula>$A141=1</formula>
    </cfRule>
  </conditionalFormatting>
  <conditionalFormatting sqref="L126">
    <cfRule type="expression" dxfId="79" priority="123">
      <formula>$A126=1</formula>
    </cfRule>
  </conditionalFormatting>
  <conditionalFormatting sqref="L111">
    <cfRule type="expression" dxfId="78" priority="122">
      <formula>$A111=1</formula>
    </cfRule>
  </conditionalFormatting>
  <conditionalFormatting sqref="L81">
    <cfRule type="expression" dxfId="77" priority="120">
      <formula>$A81=1</formula>
    </cfRule>
  </conditionalFormatting>
  <conditionalFormatting sqref="L83">
    <cfRule type="expression" dxfId="76" priority="82">
      <formula>$A83=0</formula>
    </cfRule>
    <cfRule type="expression" dxfId="75" priority="119">
      <formula>$L81="non"</formula>
    </cfRule>
  </conditionalFormatting>
  <conditionalFormatting sqref="L85">
    <cfRule type="expression" dxfId="74" priority="81">
      <formula>$A$85=0</formula>
    </cfRule>
    <cfRule type="expression" dxfId="73" priority="118">
      <formula>$L81="oui"</formula>
    </cfRule>
  </conditionalFormatting>
  <conditionalFormatting sqref="L87">
    <cfRule type="expression" dxfId="72" priority="80">
      <formula>$A$87=0</formula>
    </cfRule>
    <cfRule type="expression" dxfId="71" priority="117">
      <formula>$L$81="oui"</formula>
    </cfRule>
  </conditionalFormatting>
  <conditionalFormatting sqref="L89">
    <cfRule type="expression" dxfId="70" priority="79">
      <formula>$A$89=0</formula>
    </cfRule>
    <cfRule type="expression" dxfId="69" priority="116">
      <formula>$L$87="oui"</formula>
    </cfRule>
  </conditionalFormatting>
  <conditionalFormatting sqref="L91">
    <cfRule type="expression" dxfId="68" priority="78">
      <formula>$A$91=0</formula>
    </cfRule>
    <cfRule type="expression" dxfId="67" priority="115">
      <formula>$L$87="oui"</formula>
    </cfRule>
  </conditionalFormatting>
  <conditionalFormatting sqref="K54">
    <cfRule type="expression" dxfId="66" priority="87">
      <formula>$A$52=1</formula>
    </cfRule>
  </conditionalFormatting>
  <conditionalFormatting sqref="K56">
    <cfRule type="expression" dxfId="65" priority="86">
      <formula>$A$52=1</formula>
    </cfRule>
  </conditionalFormatting>
  <conditionalFormatting sqref="K58">
    <cfRule type="expression" dxfId="64" priority="85">
      <formula>$A$52=1</formula>
    </cfRule>
  </conditionalFormatting>
  <conditionalFormatting sqref="K60">
    <cfRule type="expression" dxfId="63" priority="84">
      <formula>$A$52=1</formula>
    </cfRule>
  </conditionalFormatting>
  <conditionalFormatting sqref="K62">
    <cfRule type="expression" dxfId="62" priority="83">
      <formula>$A$52=1</formula>
    </cfRule>
  </conditionalFormatting>
  <conditionalFormatting sqref="L96">
    <cfRule type="expression" dxfId="61" priority="77">
      <formula>$A96=1</formula>
    </cfRule>
  </conditionalFormatting>
  <conditionalFormatting sqref="L98">
    <cfRule type="expression" dxfId="60" priority="65">
      <formula>$A98=0</formula>
    </cfRule>
    <cfRule type="expression" dxfId="59" priority="66">
      <formula>$A98=1</formula>
    </cfRule>
  </conditionalFormatting>
  <conditionalFormatting sqref="L100">
    <cfRule type="expression" dxfId="58" priority="63">
      <formula>$A100=0</formula>
    </cfRule>
    <cfRule type="expression" dxfId="57" priority="64">
      <formula>$A100=1</formula>
    </cfRule>
  </conditionalFormatting>
  <conditionalFormatting sqref="L102">
    <cfRule type="expression" dxfId="56" priority="61">
      <formula>$A102=0</formula>
    </cfRule>
    <cfRule type="expression" dxfId="55" priority="62">
      <formula>$A102=1</formula>
    </cfRule>
  </conditionalFormatting>
  <conditionalFormatting sqref="L104">
    <cfRule type="expression" dxfId="54" priority="59">
      <formula>$A104=0</formula>
    </cfRule>
    <cfRule type="expression" dxfId="53" priority="60">
      <formula>$A104=1</formula>
    </cfRule>
  </conditionalFormatting>
  <conditionalFormatting sqref="L106">
    <cfRule type="expression" dxfId="52" priority="57">
      <formula>$A106=0</formula>
    </cfRule>
    <cfRule type="expression" dxfId="51" priority="58">
      <formula>$A106=1</formula>
    </cfRule>
  </conditionalFormatting>
  <conditionalFormatting sqref="L113">
    <cfRule type="expression" dxfId="50" priority="55">
      <formula>$A113=0</formula>
    </cfRule>
    <cfRule type="expression" dxfId="49" priority="56">
      <formula>$A113=1</formula>
    </cfRule>
  </conditionalFormatting>
  <conditionalFormatting sqref="L115">
    <cfRule type="expression" dxfId="48" priority="53">
      <formula>$A115=0</formula>
    </cfRule>
    <cfRule type="expression" dxfId="47" priority="54">
      <formula>$A115=1</formula>
    </cfRule>
  </conditionalFormatting>
  <conditionalFormatting sqref="L117">
    <cfRule type="expression" dxfId="46" priority="51">
      <formula>$A117=0</formula>
    </cfRule>
    <cfRule type="expression" dxfId="45" priority="52">
      <formula>$A117=1</formula>
    </cfRule>
  </conditionalFormatting>
  <conditionalFormatting sqref="L119">
    <cfRule type="expression" dxfId="44" priority="49">
      <formula>$A119=0</formula>
    </cfRule>
    <cfRule type="expression" dxfId="43" priority="50">
      <formula>$A119=1</formula>
    </cfRule>
  </conditionalFormatting>
  <conditionalFormatting sqref="L121">
    <cfRule type="expression" dxfId="42" priority="47">
      <formula>$A121=0</formula>
    </cfRule>
    <cfRule type="expression" dxfId="41" priority="48">
      <formula>$A121=1</formula>
    </cfRule>
  </conditionalFormatting>
  <conditionalFormatting sqref="L128">
    <cfRule type="expression" dxfId="40" priority="45">
      <formula>$A128=0</formula>
    </cfRule>
    <cfRule type="expression" dxfId="39" priority="46">
      <formula>$A128=1</formula>
    </cfRule>
  </conditionalFormatting>
  <conditionalFormatting sqref="L130">
    <cfRule type="expression" dxfId="38" priority="43">
      <formula>$A130=0</formula>
    </cfRule>
    <cfRule type="expression" dxfId="37" priority="44">
      <formula>$A130=1</formula>
    </cfRule>
  </conditionalFormatting>
  <conditionalFormatting sqref="L132">
    <cfRule type="expression" dxfId="36" priority="41">
      <formula>$A132=0</formula>
    </cfRule>
    <cfRule type="expression" dxfId="35" priority="42">
      <formula>$A132=1</formula>
    </cfRule>
  </conditionalFormatting>
  <conditionalFormatting sqref="L134">
    <cfRule type="expression" dxfId="34" priority="39">
      <formula>$A134=0</formula>
    </cfRule>
    <cfRule type="expression" dxfId="33" priority="40">
      <formula>$A134=1</formula>
    </cfRule>
  </conditionalFormatting>
  <conditionalFormatting sqref="L136">
    <cfRule type="expression" dxfId="32" priority="37">
      <formula>$A136=0</formula>
    </cfRule>
    <cfRule type="expression" dxfId="31" priority="38">
      <formula>$A136=1</formula>
    </cfRule>
  </conditionalFormatting>
  <conditionalFormatting sqref="L143">
    <cfRule type="expression" dxfId="30" priority="35">
      <formula>$A143=0</formula>
    </cfRule>
    <cfRule type="expression" dxfId="29" priority="36">
      <formula>$A143=1</formula>
    </cfRule>
  </conditionalFormatting>
  <conditionalFormatting sqref="L145">
    <cfRule type="expression" dxfId="28" priority="33">
      <formula>$A145=0</formula>
    </cfRule>
    <cfRule type="expression" dxfId="27" priority="34">
      <formula>$A145=1</formula>
    </cfRule>
  </conditionalFormatting>
  <conditionalFormatting sqref="L147">
    <cfRule type="expression" dxfId="26" priority="31">
      <formula>$A147=0</formula>
    </cfRule>
    <cfRule type="expression" dxfId="25" priority="32">
      <formula>$A147=1</formula>
    </cfRule>
  </conditionalFormatting>
  <conditionalFormatting sqref="L149">
    <cfRule type="expression" dxfId="24" priority="29">
      <formula>$A149=0</formula>
    </cfRule>
    <cfRule type="expression" dxfId="23" priority="30">
      <formula>$A149=1</formula>
    </cfRule>
  </conditionalFormatting>
  <conditionalFormatting sqref="L151">
    <cfRule type="expression" dxfId="22" priority="27">
      <formula>$A151=0</formula>
    </cfRule>
    <cfRule type="expression" dxfId="21" priority="28">
      <formula>$A151=1</formula>
    </cfRule>
  </conditionalFormatting>
  <conditionalFormatting sqref="L155">
    <cfRule type="expression" dxfId="20" priority="25">
      <formula>$A155=0</formula>
    </cfRule>
    <cfRule type="expression" dxfId="19" priority="26">
      <formula>$A155=1</formula>
    </cfRule>
  </conditionalFormatting>
  <conditionalFormatting sqref="L158">
    <cfRule type="expression" dxfId="18" priority="23">
      <formula>$A158=0</formula>
    </cfRule>
    <cfRule type="expression" dxfId="17" priority="24">
      <formula>$A158=1</formula>
    </cfRule>
  </conditionalFormatting>
  <conditionalFormatting sqref="L160">
    <cfRule type="expression" dxfId="16" priority="21">
      <formula>$A160=0</formula>
    </cfRule>
    <cfRule type="expression" dxfId="15" priority="22">
      <formula>$A160=1</formula>
    </cfRule>
  </conditionalFormatting>
  <conditionalFormatting sqref="L162">
    <cfRule type="expression" dxfId="14" priority="19">
      <formula>$A162=0</formula>
    </cfRule>
    <cfRule type="expression" dxfId="13" priority="20">
      <formula>$A162=1</formula>
    </cfRule>
  </conditionalFormatting>
  <conditionalFormatting sqref="L164">
    <cfRule type="expression" dxfId="12" priority="17">
      <formula>$A164=0</formula>
    </cfRule>
    <cfRule type="expression" dxfId="11" priority="18">
      <formula>$A164=1</formula>
    </cfRule>
  </conditionalFormatting>
  <conditionalFormatting sqref="L166">
    <cfRule type="expression" dxfId="10" priority="15">
      <formula>$A166=0</formula>
    </cfRule>
    <cfRule type="expression" dxfId="9" priority="16">
      <formula>$A166=1</formula>
    </cfRule>
  </conditionalFormatting>
  <conditionalFormatting sqref="G156:J156">
    <cfRule type="expression" dxfId="8" priority="13">
      <formula>$A$156=0</formula>
    </cfRule>
    <cfRule type="expression" dxfId="7" priority="14">
      <formula>$A$156=1</formula>
    </cfRule>
  </conditionalFormatting>
  <conditionalFormatting sqref="L234">
    <cfRule type="expression" dxfId="6" priority="10">
      <formula>$A234=0</formula>
    </cfRule>
    <cfRule type="expression" dxfId="5" priority="11">
      <formula>$A234=1</formula>
    </cfRule>
  </conditionalFormatting>
  <conditionalFormatting sqref="L231:L232">
    <cfRule type="expression" dxfId="4" priority="7">
      <formula>$A231=1</formula>
    </cfRule>
  </conditionalFormatting>
  <conditionalFormatting sqref="G31">
    <cfRule type="expression" dxfId="3" priority="2">
      <formula>$A31=1</formula>
    </cfRule>
  </conditionalFormatting>
  <conditionalFormatting sqref="C204:L205">
    <cfRule type="expression" dxfId="0" priority="1">
      <formula>$A205=1</formula>
    </cfRule>
  </conditionalFormatting>
  <dataValidations count="11">
    <dataValidation type="date" allowBlank="1" showInputMessage="1" showErrorMessage="1" errorTitle="Date" error="Date de la demande doit être_x000a_- postérieure au 21 mars 2020_x000a_- antérieure au 30 juin 2020" sqref="L149 L164 L134 L89 L104 L119" xr:uid="{00000000-0002-0000-0200-000000000000}">
      <formula1>32874</formula1>
      <formula2>44927</formula2>
    </dataValidation>
    <dataValidation type="date" allowBlank="1" showInputMessage="1" showErrorMessage="1" errorTitle="Date" error="Date de la demande doit être_x000a_- postérieure au 21 mars 2020_x000a_- antérieure au 20 mai 2020" sqref="L145 L160" xr:uid="{00000000-0002-0000-0200-000001000000}">
      <formula1>32874</formula1>
      <formula2>44927</formula2>
    </dataValidation>
    <dataValidation type="decimal" operator="greaterThanOrEqual" allowBlank="1" showInputMessage="1" showErrorMessage="1" errorTitle="Montant" error="Doit être supérieur ou égal à zéro" sqref="L151 L166:L167 L231:L232 L136 L91 L106 L121:L122" xr:uid="{00000000-0002-0000-0200-000002000000}">
      <formula1>0</formula1>
    </dataValidation>
    <dataValidation type="date" allowBlank="1" showInputMessage="1" showErrorMessage="1" errorTitle="Date" error="Date de la demande doit être_x000a_- postérieure au 28 février 2020_x000a_- antérieure au 20 mai 2020" sqref="L130 L115 L100 L85" xr:uid="{00000000-0002-0000-0200-000003000000}">
      <formula1>32874</formula1>
      <formula2>44927</formula2>
    </dataValidation>
    <dataValidation type="list" allowBlank="1" showInputMessage="1" showErrorMessage="1" error="Veuillez choisir une des options à l'aide du menu déroulant - petite fléche sur la droite de la cellule._x000a_Pour cela appuyer sur Annuler" sqref="L132 L126:L128 L141:L143 L147 L162 L155 L157:L158 E198 L81:L83 L87 L96:L98 L102 L111:L113 L117 L234 G31" xr:uid="{00000000-0002-0000-0200-000004000000}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J41:L41" xr:uid="{00000000-0002-0000-0200-000005000000}">
      <formula1>AND(LEN(J41)=19,OR(LEFT(J41,2)="CH",LEFT(J41,2)="Ch",LEFT(J41,2)="ch"))</formula1>
    </dataValidation>
    <dataValidation type="custom" allowBlank="1" showInputMessage="1" showErrorMessage="1" errorTitle="Choix" error="Tapez x si applicable_x000a_sinon laisser vide _x000a_(touche Suppr. / Delete)" sqref="K52 K54 K56 K58 K60 K62" xr:uid="{00000000-0002-0000-0200-000006000000}">
      <formula1>OR(K52="x",K52="X")</formula1>
    </dataValidation>
    <dataValidation type="list" allowBlank="1" showInputMessage="1" showErrorMessage="1" errorTitle="Projets" error="Choisir selon le menu déroulant" sqref="I194:L194" xr:uid="{00000000-0002-0000-0200-000007000000}">
      <formula1>"Annulés, Partiellement annulés, Reportés"</formula1>
    </dataValidation>
    <dataValidation type="textLength" allowBlank="1" showInputMessage="1" showErrorMessage="1" errorTitle="#AVS" error="Format non valide_x000a_xxx.xxxx.xxxx.xx" sqref="H35:J35" xr:uid="{00000000-0002-0000-0200-000008000000}">
      <formula1>16</formula1>
      <formula2>16</formula2>
    </dataValidation>
    <dataValidation type="custom" allowBlank="1" showInputMessage="1" showErrorMessage="1" errorTitle="IBAN" error="IBAN non valable_x000a_doit comporter 21 caractères _x000a_saisir sans espace et commencer par CH" sqref="F41:G41 H31" xr:uid="{00000000-0002-0000-0200-000009000000}">
      <formula1>AND(LEN(F31)=21,OR(LEFT(F31,2)="CH",LEFT(F31,2)="Ch",LEFT(F31,2)="ch"))</formula1>
    </dataValidation>
    <dataValidation type="date" allowBlank="1" showInputMessage="1" showErrorMessage="1" errorTitle="Date" error="Comprise entre 1900 et 2020" sqref="H33:J33" xr:uid="{00000000-0002-0000-0200-00000A000000}">
      <formula1>1</formula1>
      <formula2>43831</formula2>
    </dataValidation>
  </dataValidations>
  <hyperlinks>
    <hyperlink ref="J1" location="'Marche à suivre'!A1" display="Aller à la Marche à suivre" xr:uid="{00000000-0004-0000-0200-000000000000}"/>
    <hyperlink ref="J2" location="'Aide-mémoire'!A1" display="Aller à l'Aide-mémoire" xr:uid="{00000000-0004-0000-0200-000001000000}"/>
    <hyperlink ref="J3" location="Attestation!A1" display="Aller à l'Attestation" xr:uid="{00000000-0004-0000-0200-000002000000}"/>
    <hyperlink ref="C232:F232" location="'Calcul Dommage'!A1" display="=&gt; Calcul Dommage" xr:uid="{00000000-0004-0000-0200-000003000000}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&amp;L&amp;F&amp;C&amp;A&amp;R&amp;P/&amp;N</oddFooter>
  </headerFooter>
  <rowBreaks count="3" manualBreakCount="3">
    <brk id="73" max="16383" man="1"/>
    <brk id="167" max="16383" man="1"/>
    <brk id="24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9"/>
  <sheetViews>
    <sheetView showGridLines="0" zoomScale="71" zoomScaleNormal="70" workbookViewId="0">
      <selection activeCell="D22" sqref="D22"/>
    </sheetView>
  </sheetViews>
  <sheetFormatPr defaultColWidth="8.88671875" defaultRowHeight="14.4" x14ac:dyDescent="0.3"/>
  <cols>
    <col min="1" max="1" width="3.109375" style="114" customWidth="1"/>
    <col min="2" max="2" width="8.88671875" style="114"/>
    <col min="3" max="3" width="80" style="114" customWidth="1"/>
    <col min="4" max="5" width="16" style="114" customWidth="1"/>
    <col min="6" max="13" width="14.6640625" style="114" customWidth="1"/>
    <col min="14" max="14" width="8.88671875" style="114"/>
    <col min="15" max="15" width="34" style="114" customWidth="1"/>
    <col min="16" max="16" width="8.88671875" style="114" customWidth="1"/>
    <col min="17" max="17" width="2.33203125" style="114" customWidth="1"/>
    <col min="18" max="18" width="1.109375" style="114" customWidth="1"/>
    <col min="19" max="19" width="22.88671875" style="114" bestFit="1" customWidth="1"/>
    <col min="20" max="16384" width="8.88671875" style="114"/>
  </cols>
  <sheetData>
    <row r="1" spans="1:21" ht="24" thickBot="1" x14ac:dyDescent="0.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S1" s="168"/>
      <c r="T1" s="169"/>
      <c r="U1" s="177"/>
    </row>
    <row r="2" spans="1:21" ht="24" thickBot="1" x14ac:dyDescent="0.5">
      <c r="A2" s="113"/>
      <c r="B2" s="115" t="s">
        <v>263</v>
      </c>
      <c r="C2" s="113"/>
      <c r="D2" s="113"/>
      <c r="E2" s="113"/>
      <c r="H2" s="113"/>
      <c r="I2" s="113"/>
      <c r="J2" s="175" t="s">
        <v>303</v>
      </c>
      <c r="K2" s="175"/>
      <c r="L2" s="176" t="s">
        <v>305</v>
      </c>
      <c r="M2" s="174" t="str">
        <f>IF(Demande!L12="","",Demande!L12)</f>
        <v/>
      </c>
      <c r="N2" s="113"/>
      <c r="S2" s="168"/>
    </row>
    <row r="3" spans="1:21" ht="23.4" x14ac:dyDescent="0.45">
      <c r="A3" s="113"/>
      <c r="B3" s="115"/>
      <c r="C3" s="113"/>
      <c r="D3" s="113"/>
      <c r="E3" s="113"/>
      <c r="H3" s="113"/>
      <c r="I3" s="113"/>
      <c r="N3" s="113"/>
      <c r="S3" s="168"/>
    </row>
    <row r="4" spans="1:21" ht="23.4" x14ac:dyDescent="0.45">
      <c r="A4" s="113"/>
      <c r="B4" s="191" t="s">
        <v>409</v>
      </c>
      <c r="C4" s="113"/>
      <c r="D4" s="113"/>
      <c r="E4" s="113"/>
      <c r="H4" s="113"/>
      <c r="I4" s="113"/>
      <c r="N4" s="113"/>
      <c r="S4" s="168"/>
    </row>
    <row r="5" spans="1:21" ht="23.4" x14ac:dyDescent="0.45">
      <c r="A5" s="113"/>
      <c r="B5" s="233" t="s">
        <v>410</v>
      </c>
      <c r="C5" s="233"/>
      <c r="D5" s="233"/>
      <c r="E5" s="233"/>
      <c r="F5" s="233"/>
      <c r="G5" s="233"/>
      <c r="H5" s="113"/>
      <c r="I5" s="113"/>
      <c r="N5" s="113"/>
      <c r="S5" s="168"/>
    </row>
    <row r="6" spans="1:21" ht="23.4" x14ac:dyDescent="0.45">
      <c r="A6" s="113"/>
      <c r="B6" s="233"/>
      <c r="C6" s="233"/>
      <c r="D6" s="233"/>
      <c r="E6" s="233"/>
      <c r="F6" s="233"/>
      <c r="G6" s="233"/>
      <c r="H6" s="113"/>
      <c r="I6" s="113"/>
      <c r="N6" s="113"/>
      <c r="S6" s="168"/>
    </row>
    <row r="7" spans="1:21" ht="9" customHeight="1" thickBot="1" x14ac:dyDescent="0.5">
      <c r="A7" s="113"/>
      <c r="B7" s="11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21" ht="23.4" x14ac:dyDescent="0.45">
      <c r="A8" s="113"/>
      <c r="B8" s="116" t="s">
        <v>264</v>
      </c>
      <c r="C8" s="117"/>
      <c r="D8" s="117"/>
      <c r="E8" s="117"/>
      <c r="F8" s="117"/>
      <c r="G8" s="118"/>
      <c r="H8" s="113"/>
      <c r="I8" s="113"/>
      <c r="J8" s="113"/>
      <c r="K8" s="113"/>
      <c r="L8" s="113"/>
      <c r="M8" s="113"/>
      <c r="N8" s="113"/>
    </row>
    <row r="9" spans="1:21" ht="35.4" customHeight="1" x14ac:dyDescent="0.45">
      <c r="A9" s="113"/>
      <c r="B9" s="237" t="s">
        <v>408</v>
      </c>
      <c r="C9" s="238"/>
      <c r="D9" s="238"/>
      <c r="E9" s="238"/>
      <c r="F9" s="238"/>
      <c r="G9" s="239"/>
      <c r="H9" s="113"/>
      <c r="I9" s="113"/>
      <c r="J9" s="113"/>
      <c r="K9" s="113"/>
      <c r="L9" s="113"/>
      <c r="M9" s="113"/>
      <c r="N9" s="113"/>
      <c r="O9" s="168"/>
    </row>
    <row r="10" spans="1:21" ht="23.4" x14ac:dyDescent="0.45">
      <c r="A10" s="113"/>
      <c r="B10" s="162" t="s">
        <v>265</v>
      </c>
      <c r="C10" s="119"/>
      <c r="D10" s="119"/>
      <c r="E10" s="119"/>
      <c r="F10" s="119"/>
      <c r="G10" s="120"/>
      <c r="H10" s="113"/>
      <c r="I10" s="113"/>
      <c r="J10" s="113"/>
      <c r="K10" s="113"/>
      <c r="L10" s="113"/>
      <c r="M10" s="113"/>
      <c r="N10" s="113"/>
    </row>
    <row r="11" spans="1:21" ht="23.4" x14ac:dyDescent="0.45">
      <c r="A11" s="113"/>
      <c r="B11" s="162" t="s">
        <v>266</v>
      </c>
      <c r="C11" s="119"/>
      <c r="D11" s="119"/>
      <c r="E11" s="119"/>
      <c r="F11" s="119"/>
      <c r="G11" s="120"/>
      <c r="H11" s="113"/>
      <c r="I11" s="113"/>
      <c r="J11" s="113"/>
      <c r="K11" s="113"/>
      <c r="L11" s="113"/>
      <c r="M11" s="113"/>
      <c r="N11" s="113"/>
    </row>
    <row r="12" spans="1:21" ht="46.2" customHeight="1" x14ac:dyDescent="0.45">
      <c r="A12" s="113"/>
      <c r="B12" s="244" t="s">
        <v>269</v>
      </c>
      <c r="C12" s="245"/>
      <c r="D12" s="245"/>
      <c r="E12" s="245"/>
      <c r="F12" s="245"/>
      <c r="G12" s="246"/>
      <c r="H12" s="113"/>
      <c r="I12" s="113"/>
      <c r="J12" s="113"/>
      <c r="K12" s="113"/>
      <c r="L12" s="113"/>
      <c r="M12" s="113"/>
      <c r="N12" s="113"/>
    </row>
    <row r="13" spans="1:21" ht="23.4" x14ac:dyDescent="0.45">
      <c r="A13" s="113"/>
      <c r="B13" s="121"/>
      <c r="C13" s="202" t="s">
        <v>267</v>
      </c>
      <c r="D13" s="203"/>
      <c r="E13" s="203"/>
      <c r="F13" s="203"/>
      <c r="G13" s="120"/>
      <c r="H13" s="113"/>
      <c r="I13" s="113"/>
      <c r="J13" s="113"/>
      <c r="K13" s="113"/>
      <c r="L13" s="113"/>
      <c r="M13" s="113"/>
      <c r="N13" s="113"/>
    </row>
    <row r="14" spans="1:21" ht="47.4" customHeight="1" x14ac:dyDescent="0.45">
      <c r="A14" s="113"/>
      <c r="B14" s="121"/>
      <c r="C14" s="240" t="s">
        <v>268</v>
      </c>
      <c r="D14" s="240"/>
      <c r="E14" s="240"/>
      <c r="F14" s="240"/>
      <c r="G14" s="241"/>
      <c r="H14" s="122"/>
      <c r="I14" s="123"/>
      <c r="J14" s="122"/>
      <c r="K14" s="122"/>
      <c r="L14" s="113"/>
      <c r="M14" s="113"/>
      <c r="N14" s="113"/>
    </row>
    <row r="15" spans="1:21" ht="24" customHeight="1" thickBot="1" x14ac:dyDescent="0.5">
      <c r="A15" s="113"/>
      <c r="B15" s="204"/>
      <c r="C15" s="242" t="s">
        <v>425</v>
      </c>
      <c r="D15" s="242"/>
      <c r="E15" s="242"/>
      <c r="F15" s="242"/>
      <c r="G15" s="243"/>
      <c r="H15" s="122"/>
      <c r="I15" s="123"/>
      <c r="J15" s="122"/>
      <c r="K15" s="122"/>
      <c r="L15" s="113"/>
      <c r="M15" s="113"/>
      <c r="N15" s="113"/>
    </row>
    <row r="16" spans="1:21" ht="25.2" customHeight="1" thickBot="1" x14ac:dyDescent="0.35">
      <c r="B16" s="124"/>
    </row>
    <row r="17" spans="2:18" x14ac:dyDescent="0.3">
      <c r="B17" s="247" t="s">
        <v>270</v>
      </c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2:18" ht="15" thickBot="1" x14ac:dyDescent="0.35">
      <c r="B18" s="250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2"/>
    </row>
    <row r="19" spans="2:18" ht="16.95" customHeight="1" x14ac:dyDescent="0.6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7"/>
    </row>
    <row r="20" spans="2:18" ht="32.4" customHeight="1" x14ac:dyDescent="0.3">
      <c r="B20" s="128"/>
      <c r="D20" s="163" t="s">
        <v>299</v>
      </c>
      <c r="E20" s="129" t="s">
        <v>271</v>
      </c>
      <c r="F20" s="130" t="s">
        <v>272</v>
      </c>
      <c r="G20" s="130" t="s">
        <v>273</v>
      </c>
      <c r="H20" s="130" t="s">
        <v>274</v>
      </c>
      <c r="I20" s="130" t="s">
        <v>275</v>
      </c>
      <c r="J20" s="130" t="s">
        <v>276</v>
      </c>
      <c r="K20" s="197" t="s">
        <v>423</v>
      </c>
      <c r="L20" s="196" t="s">
        <v>422</v>
      </c>
      <c r="M20" s="131" t="s">
        <v>277</v>
      </c>
      <c r="O20" s="132"/>
      <c r="R20" s="133"/>
    </row>
    <row r="21" spans="2:18" ht="19.95" customHeight="1" thickBot="1" x14ac:dyDescent="0.35">
      <c r="B21" s="128"/>
      <c r="O21" s="132"/>
      <c r="R21" s="133"/>
    </row>
    <row r="22" spans="2:18" ht="19.95" customHeight="1" thickBot="1" x14ac:dyDescent="0.35">
      <c r="B22" s="134"/>
      <c r="C22" s="132" t="s">
        <v>278</v>
      </c>
      <c r="D22" s="135"/>
      <c r="E22" s="135"/>
      <c r="F22" s="135"/>
      <c r="G22" s="135"/>
      <c r="H22" s="135"/>
      <c r="I22" s="135"/>
      <c r="J22" s="136"/>
      <c r="K22" s="136"/>
      <c r="L22" s="136"/>
      <c r="M22" s="137">
        <f>SUM(D22:L22)</f>
        <v>0</v>
      </c>
      <c r="O22" s="114" t="s">
        <v>279</v>
      </c>
      <c r="R22" s="133"/>
    </row>
    <row r="23" spans="2:18" ht="4.95" customHeight="1" x14ac:dyDescent="0.3">
      <c r="B23" s="134"/>
      <c r="C23" s="132"/>
      <c r="M23" s="138"/>
      <c r="R23" s="133"/>
    </row>
    <row r="24" spans="2:18" ht="30" customHeight="1" x14ac:dyDescent="0.3">
      <c r="B24" s="134"/>
      <c r="C24" s="139" t="s">
        <v>280</v>
      </c>
      <c r="D24" s="234"/>
      <c r="E24" s="235"/>
      <c r="F24" s="235"/>
      <c r="G24" s="235"/>
      <c r="H24" s="235"/>
      <c r="I24" s="235"/>
      <c r="J24" s="235"/>
      <c r="K24" s="235"/>
      <c r="L24" s="235"/>
      <c r="M24" s="236"/>
      <c r="O24" s="140"/>
      <c r="R24" s="133"/>
    </row>
    <row r="25" spans="2:18" ht="30" customHeight="1" x14ac:dyDescent="0.3">
      <c r="B25" s="134"/>
      <c r="C25" s="139"/>
      <c r="D25" s="270" t="s">
        <v>426</v>
      </c>
      <c r="E25" s="270"/>
      <c r="F25" s="270"/>
      <c r="G25" s="270"/>
      <c r="H25" s="270"/>
      <c r="I25" s="270"/>
      <c r="J25" s="270"/>
      <c r="K25" s="270"/>
      <c r="L25" s="270"/>
      <c r="M25" s="270"/>
      <c r="N25" s="200"/>
      <c r="O25" s="199"/>
      <c r="R25" s="133"/>
    </row>
    <row r="26" spans="2:18" ht="19.95" customHeight="1" thickBot="1" x14ac:dyDescent="0.35">
      <c r="B26" s="141"/>
      <c r="R26" s="133"/>
    </row>
    <row r="27" spans="2:18" ht="19.95" customHeight="1" thickBot="1" x14ac:dyDescent="0.35">
      <c r="B27" s="141"/>
      <c r="C27" s="132" t="s">
        <v>281</v>
      </c>
      <c r="D27" s="135"/>
      <c r="E27" s="135"/>
      <c r="F27" s="135"/>
      <c r="G27" s="135"/>
      <c r="H27" s="135"/>
      <c r="I27" s="135"/>
      <c r="J27" s="136"/>
      <c r="K27" s="136"/>
      <c r="L27" s="136"/>
      <c r="M27" s="137">
        <f>SUM(D27:L27)</f>
        <v>0</v>
      </c>
      <c r="O27" s="114" t="s">
        <v>279</v>
      </c>
      <c r="R27" s="133"/>
    </row>
    <row r="28" spans="2:18" ht="4.95" customHeight="1" x14ac:dyDescent="0.3">
      <c r="B28" s="141"/>
      <c r="R28" s="133"/>
    </row>
    <row r="29" spans="2:18" ht="30" customHeight="1" x14ac:dyDescent="0.3">
      <c r="B29" s="141"/>
      <c r="C29" s="166" t="s">
        <v>280</v>
      </c>
      <c r="D29" s="265"/>
      <c r="E29" s="266"/>
      <c r="F29" s="266"/>
      <c r="G29" s="266"/>
      <c r="H29" s="266"/>
      <c r="I29" s="266"/>
      <c r="J29" s="266"/>
      <c r="K29" s="266"/>
      <c r="L29" s="266"/>
      <c r="M29" s="267"/>
      <c r="O29" s="140"/>
      <c r="R29" s="133"/>
    </row>
    <row r="30" spans="2:18" ht="27.6" customHeight="1" x14ac:dyDescent="0.3">
      <c r="B30" s="141"/>
      <c r="C30" s="166"/>
      <c r="D30" s="270" t="s">
        <v>431</v>
      </c>
      <c r="E30" s="270"/>
      <c r="F30" s="270"/>
      <c r="G30" s="270"/>
      <c r="H30" s="270"/>
      <c r="I30" s="270"/>
      <c r="J30" s="270"/>
      <c r="K30" s="270"/>
      <c r="L30" s="270"/>
      <c r="M30" s="270"/>
      <c r="O30" s="199"/>
      <c r="R30" s="133"/>
    </row>
    <row r="31" spans="2:18" ht="19.95" customHeight="1" thickBot="1" x14ac:dyDescent="0.35">
      <c r="B31" s="141"/>
      <c r="R31" s="133"/>
    </row>
    <row r="32" spans="2:18" ht="19.95" customHeight="1" thickBot="1" x14ac:dyDescent="0.35">
      <c r="B32" s="141"/>
      <c r="C32" s="132"/>
      <c r="D32" s="137">
        <f t="shared" ref="D32:M32" si="0">D22+D27</f>
        <v>0</v>
      </c>
      <c r="E32" s="137">
        <f t="shared" si="0"/>
        <v>0</v>
      </c>
      <c r="F32" s="137">
        <f t="shared" si="0"/>
        <v>0</v>
      </c>
      <c r="G32" s="137">
        <f t="shared" si="0"/>
        <v>0</v>
      </c>
      <c r="H32" s="137">
        <f t="shared" si="0"/>
        <v>0</v>
      </c>
      <c r="I32" s="137">
        <f t="shared" si="0"/>
        <v>0</v>
      </c>
      <c r="J32" s="137">
        <f t="shared" si="0"/>
        <v>0</v>
      </c>
      <c r="K32" s="137">
        <f t="shared" si="0"/>
        <v>0</v>
      </c>
      <c r="L32" s="137">
        <f t="shared" si="0"/>
        <v>0</v>
      </c>
      <c r="M32" s="137">
        <f t="shared" si="0"/>
        <v>0</v>
      </c>
      <c r="R32" s="133"/>
    </row>
    <row r="33" spans="2:18" ht="19.95" customHeight="1" x14ac:dyDescent="0.3">
      <c r="B33" s="141"/>
      <c r="C33" s="132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R33" s="133"/>
    </row>
    <row r="34" spans="2:18" ht="19.95" customHeight="1" x14ac:dyDescent="0.3">
      <c r="B34" s="141"/>
      <c r="C34" s="198" t="s">
        <v>424</v>
      </c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R34" s="133"/>
    </row>
    <row r="35" spans="2:18" ht="19.95" customHeight="1" thickBot="1" x14ac:dyDescent="0.35">
      <c r="B35" s="142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4"/>
    </row>
    <row r="36" spans="2:18" ht="19.95" customHeight="1" x14ac:dyDescent="0.3"/>
    <row r="37" spans="2:18" ht="19.95" customHeight="1" thickBot="1" x14ac:dyDescent="0.35"/>
    <row r="38" spans="2:18" ht="31.8" thickBot="1" x14ac:dyDescent="0.65">
      <c r="B38" s="247" t="s">
        <v>282</v>
      </c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9"/>
    </row>
    <row r="39" spans="2:18" ht="22.95" customHeight="1" x14ac:dyDescent="0.6"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7"/>
    </row>
    <row r="40" spans="2:18" ht="37.200000000000003" customHeight="1" x14ac:dyDescent="0.3">
      <c r="B40" s="268"/>
      <c r="D40" s="163" t="s">
        <v>299</v>
      </c>
      <c r="E40" s="129" t="s">
        <v>271</v>
      </c>
      <c r="F40" s="130" t="s">
        <v>272</v>
      </c>
      <c r="G40" s="130" t="s">
        <v>273</v>
      </c>
      <c r="H40" s="130" t="s">
        <v>274</v>
      </c>
      <c r="I40" s="130" t="s">
        <v>275</v>
      </c>
      <c r="J40" s="130" t="s">
        <v>276</v>
      </c>
      <c r="K40" s="197" t="s">
        <v>423</v>
      </c>
      <c r="L40" s="196" t="s">
        <v>422</v>
      </c>
      <c r="M40" s="131" t="s">
        <v>277</v>
      </c>
      <c r="O40" s="132"/>
      <c r="Q40" s="132"/>
      <c r="R40" s="133"/>
    </row>
    <row r="41" spans="2:18" ht="19.95" customHeight="1" thickBot="1" x14ac:dyDescent="0.35">
      <c r="B41" s="268"/>
      <c r="R41" s="133"/>
    </row>
    <row r="42" spans="2:18" ht="19.95" customHeight="1" thickBot="1" x14ac:dyDescent="0.35">
      <c r="B42" s="268"/>
      <c r="C42" s="132" t="s">
        <v>283</v>
      </c>
      <c r="D42" s="135"/>
      <c r="E42" s="135"/>
      <c r="F42" s="135"/>
      <c r="G42" s="135"/>
      <c r="H42" s="135"/>
      <c r="I42" s="135"/>
      <c r="J42" s="136"/>
      <c r="K42" s="136"/>
      <c r="L42" s="136"/>
      <c r="M42" s="137">
        <f>SUM(D42:L42)</f>
        <v>0</v>
      </c>
      <c r="O42" s="114" t="s">
        <v>279</v>
      </c>
      <c r="R42" s="133"/>
    </row>
    <row r="43" spans="2:18" ht="4.95" customHeight="1" x14ac:dyDescent="0.3">
      <c r="B43" s="268"/>
      <c r="R43" s="133"/>
    </row>
    <row r="44" spans="2:18" ht="30" customHeight="1" x14ac:dyDescent="0.3">
      <c r="B44" s="268"/>
      <c r="C44" s="139" t="s">
        <v>280</v>
      </c>
      <c r="D44" s="265"/>
      <c r="E44" s="266"/>
      <c r="F44" s="266"/>
      <c r="G44" s="266"/>
      <c r="H44" s="266"/>
      <c r="I44" s="266"/>
      <c r="J44" s="266"/>
      <c r="K44" s="266"/>
      <c r="L44" s="266"/>
      <c r="M44" s="267"/>
      <c r="O44" s="140"/>
      <c r="R44" s="133"/>
    </row>
    <row r="45" spans="2:18" ht="19.95" customHeight="1" thickBot="1" x14ac:dyDescent="0.35">
      <c r="B45" s="268"/>
      <c r="R45" s="133"/>
    </row>
    <row r="46" spans="2:18" ht="19.95" customHeight="1" thickBot="1" x14ac:dyDescent="0.35">
      <c r="B46" s="268"/>
      <c r="C46" s="132" t="s">
        <v>284</v>
      </c>
      <c r="D46" s="135"/>
      <c r="E46" s="135"/>
      <c r="F46" s="135"/>
      <c r="G46" s="135"/>
      <c r="H46" s="135"/>
      <c r="I46" s="135"/>
      <c r="J46" s="136"/>
      <c r="K46" s="136"/>
      <c r="L46" s="136"/>
      <c r="M46" s="137">
        <f>SUM(D46:L46)</f>
        <v>0</v>
      </c>
      <c r="O46" s="114" t="s">
        <v>279</v>
      </c>
      <c r="R46" s="133"/>
    </row>
    <row r="47" spans="2:18" ht="4.95" customHeight="1" x14ac:dyDescent="0.3">
      <c r="B47" s="268"/>
      <c r="R47" s="133"/>
    </row>
    <row r="48" spans="2:18" ht="30" customHeight="1" x14ac:dyDescent="0.3">
      <c r="B48" s="268"/>
      <c r="C48" s="139" t="s">
        <v>280</v>
      </c>
      <c r="D48" s="265"/>
      <c r="E48" s="266"/>
      <c r="F48" s="266"/>
      <c r="G48" s="266"/>
      <c r="H48" s="266"/>
      <c r="I48" s="266"/>
      <c r="J48" s="266"/>
      <c r="K48" s="266"/>
      <c r="L48" s="266"/>
      <c r="M48" s="267"/>
      <c r="O48" s="140"/>
      <c r="R48" s="133"/>
    </row>
    <row r="49" spans="2:18" ht="19.95" customHeight="1" thickBot="1" x14ac:dyDescent="0.35">
      <c r="B49" s="268"/>
      <c r="R49" s="133"/>
    </row>
    <row r="50" spans="2:18" ht="19.95" customHeight="1" thickBot="1" x14ac:dyDescent="0.35">
      <c r="B50" s="268"/>
      <c r="C50" s="132" t="s">
        <v>285</v>
      </c>
      <c r="D50" s="135"/>
      <c r="E50" s="135"/>
      <c r="F50" s="135"/>
      <c r="G50" s="135"/>
      <c r="H50" s="135"/>
      <c r="I50" s="135"/>
      <c r="J50" s="136"/>
      <c r="K50" s="136"/>
      <c r="L50" s="136"/>
      <c r="M50" s="137">
        <f>SUM(D50:L50)</f>
        <v>0</v>
      </c>
      <c r="O50" s="114" t="s">
        <v>279</v>
      </c>
      <c r="R50" s="133"/>
    </row>
    <row r="51" spans="2:18" ht="4.95" customHeight="1" x14ac:dyDescent="0.3">
      <c r="B51" s="268"/>
      <c r="R51" s="133"/>
    </row>
    <row r="52" spans="2:18" ht="30" customHeight="1" x14ac:dyDescent="0.3">
      <c r="B52" s="268"/>
      <c r="C52" s="139" t="s">
        <v>280</v>
      </c>
      <c r="D52" s="265"/>
      <c r="E52" s="266"/>
      <c r="F52" s="266"/>
      <c r="G52" s="266"/>
      <c r="H52" s="266"/>
      <c r="I52" s="266"/>
      <c r="J52" s="266"/>
      <c r="K52" s="266"/>
      <c r="L52" s="266"/>
      <c r="M52" s="267"/>
      <c r="O52" s="140"/>
      <c r="R52" s="133"/>
    </row>
    <row r="53" spans="2:18" ht="19.95" customHeight="1" thickBot="1" x14ac:dyDescent="0.35">
      <c r="B53" s="268"/>
      <c r="R53" s="133"/>
    </row>
    <row r="54" spans="2:18" ht="19.95" customHeight="1" thickBot="1" x14ac:dyDescent="0.35">
      <c r="B54" s="268"/>
      <c r="C54" s="132" t="s">
        <v>286</v>
      </c>
      <c r="D54" s="135"/>
      <c r="E54" s="135"/>
      <c r="F54" s="135"/>
      <c r="G54" s="135"/>
      <c r="H54" s="135"/>
      <c r="I54" s="135"/>
      <c r="J54" s="136"/>
      <c r="K54" s="136"/>
      <c r="L54" s="136"/>
      <c r="M54" s="137">
        <f>SUM(D54:L54)</f>
        <v>0</v>
      </c>
      <c r="O54" s="114" t="s">
        <v>279</v>
      </c>
      <c r="R54" s="133"/>
    </row>
    <row r="55" spans="2:18" ht="4.95" customHeight="1" x14ac:dyDescent="0.3">
      <c r="B55" s="268"/>
      <c r="R55" s="133"/>
    </row>
    <row r="56" spans="2:18" ht="30" customHeight="1" x14ac:dyDescent="0.3">
      <c r="B56" s="268"/>
      <c r="C56" s="139" t="s">
        <v>280</v>
      </c>
      <c r="D56" s="265"/>
      <c r="E56" s="266"/>
      <c r="F56" s="266"/>
      <c r="G56" s="266"/>
      <c r="H56" s="266"/>
      <c r="I56" s="266"/>
      <c r="J56" s="266"/>
      <c r="K56" s="266"/>
      <c r="L56" s="266"/>
      <c r="M56" s="267"/>
      <c r="O56" s="140"/>
      <c r="R56" s="133"/>
    </row>
    <row r="57" spans="2:18" ht="30" customHeight="1" x14ac:dyDescent="0.3">
      <c r="B57" s="268"/>
      <c r="C57" s="139"/>
      <c r="D57" s="270" t="s">
        <v>428</v>
      </c>
      <c r="E57" s="270"/>
      <c r="F57" s="270"/>
      <c r="G57" s="270"/>
      <c r="H57" s="270"/>
      <c r="I57" s="270"/>
      <c r="J57" s="270"/>
      <c r="K57" s="270"/>
      <c r="L57" s="270"/>
      <c r="M57" s="270"/>
      <c r="O57" s="199"/>
      <c r="R57" s="133"/>
    </row>
    <row r="58" spans="2:18" ht="19.95" customHeight="1" thickBot="1" x14ac:dyDescent="0.35">
      <c r="B58" s="268"/>
      <c r="R58" s="133"/>
    </row>
    <row r="59" spans="2:18" ht="19.95" customHeight="1" thickBot="1" x14ac:dyDescent="0.35">
      <c r="B59" s="268"/>
      <c r="C59" s="132" t="s">
        <v>287</v>
      </c>
      <c r="D59" s="135"/>
      <c r="E59" s="135"/>
      <c r="F59" s="135"/>
      <c r="G59" s="135"/>
      <c r="H59" s="135"/>
      <c r="I59" s="135"/>
      <c r="J59" s="136"/>
      <c r="K59" s="136"/>
      <c r="L59" s="136"/>
      <c r="M59" s="137">
        <f>SUM(D59:L59)</f>
        <v>0</v>
      </c>
      <c r="O59" s="114" t="s">
        <v>279</v>
      </c>
      <c r="R59" s="133"/>
    </row>
    <row r="60" spans="2:18" ht="4.95" customHeight="1" x14ac:dyDescent="0.3">
      <c r="B60" s="268"/>
      <c r="R60" s="133"/>
    </row>
    <row r="61" spans="2:18" ht="30" customHeight="1" x14ac:dyDescent="0.3">
      <c r="B61" s="268"/>
      <c r="C61" s="139" t="s">
        <v>280</v>
      </c>
      <c r="D61" s="265"/>
      <c r="E61" s="266"/>
      <c r="F61" s="266"/>
      <c r="G61" s="266"/>
      <c r="H61" s="266"/>
      <c r="I61" s="266"/>
      <c r="J61" s="266"/>
      <c r="K61" s="266"/>
      <c r="L61" s="266"/>
      <c r="M61" s="267"/>
      <c r="O61" s="140"/>
      <c r="R61" s="133"/>
    </row>
    <row r="62" spans="2:18" ht="19.95" customHeight="1" thickBot="1" x14ac:dyDescent="0.35">
      <c r="B62" s="268"/>
      <c r="R62" s="133"/>
    </row>
    <row r="63" spans="2:18" ht="19.95" customHeight="1" thickBot="1" x14ac:dyDescent="0.35">
      <c r="B63" s="268"/>
      <c r="C63" s="132" t="s">
        <v>288</v>
      </c>
      <c r="D63" s="135"/>
      <c r="E63" s="135"/>
      <c r="F63" s="135"/>
      <c r="G63" s="135"/>
      <c r="H63" s="135"/>
      <c r="I63" s="135"/>
      <c r="J63" s="136"/>
      <c r="K63" s="136"/>
      <c r="L63" s="136"/>
      <c r="M63" s="137">
        <f>SUM(D63:L63)</f>
        <v>0</v>
      </c>
      <c r="O63" s="114" t="s">
        <v>279</v>
      </c>
      <c r="R63" s="133"/>
    </row>
    <row r="64" spans="2:18" ht="4.95" customHeight="1" x14ac:dyDescent="0.3">
      <c r="B64" s="268"/>
      <c r="R64" s="133"/>
    </row>
    <row r="65" spans="2:18" ht="30" customHeight="1" x14ac:dyDescent="0.3">
      <c r="B65" s="268"/>
      <c r="C65" s="139" t="s">
        <v>280</v>
      </c>
      <c r="D65" s="265"/>
      <c r="E65" s="266"/>
      <c r="F65" s="266"/>
      <c r="G65" s="266"/>
      <c r="H65" s="266"/>
      <c r="I65" s="266"/>
      <c r="J65" s="266"/>
      <c r="K65" s="266"/>
      <c r="L65" s="266"/>
      <c r="M65" s="267"/>
      <c r="O65" s="140"/>
      <c r="R65" s="133"/>
    </row>
    <row r="66" spans="2:18" ht="30" customHeight="1" x14ac:dyDescent="0.3">
      <c r="B66" s="268"/>
      <c r="C66" s="139"/>
      <c r="D66" s="270" t="s">
        <v>427</v>
      </c>
      <c r="E66" s="270"/>
      <c r="F66" s="270"/>
      <c r="G66" s="270"/>
      <c r="H66" s="270"/>
      <c r="I66" s="270"/>
      <c r="J66" s="270"/>
      <c r="K66" s="270"/>
      <c r="L66" s="270"/>
      <c r="M66" s="270"/>
      <c r="O66" s="199"/>
      <c r="R66" s="133"/>
    </row>
    <row r="67" spans="2:18" ht="19.95" customHeight="1" thickBot="1" x14ac:dyDescent="0.35">
      <c r="B67" s="268"/>
      <c r="R67" s="133"/>
    </row>
    <row r="68" spans="2:18" ht="19.95" customHeight="1" thickBot="1" x14ac:dyDescent="0.35">
      <c r="B68" s="268"/>
      <c r="C68" s="132" t="s">
        <v>289</v>
      </c>
      <c r="D68" s="135"/>
      <c r="E68" s="135"/>
      <c r="F68" s="135"/>
      <c r="G68" s="135"/>
      <c r="H68" s="135"/>
      <c r="I68" s="135"/>
      <c r="J68" s="136"/>
      <c r="K68" s="136"/>
      <c r="L68" s="136"/>
      <c r="M68" s="137">
        <f>SUM(D68:L68)</f>
        <v>0</v>
      </c>
      <c r="O68" s="114" t="s">
        <v>279</v>
      </c>
      <c r="R68" s="133"/>
    </row>
    <row r="69" spans="2:18" ht="4.95" customHeight="1" x14ac:dyDescent="0.3">
      <c r="B69" s="268"/>
      <c r="R69" s="133"/>
    </row>
    <row r="70" spans="2:18" ht="30" customHeight="1" x14ac:dyDescent="0.3">
      <c r="B70" s="268"/>
      <c r="C70" s="139" t="s">
        <v>280</v>
      </c>
      <c r="D70" s="265"/>
      <c r="E70" s="266"/>
      <c r="F70" s="266"/>
      <c r="G70" s="266"/>
      <c r="H70" s="266"/>
      <c r="I70" s="266"/>
      <c r="J70" s="266"/>
      <c r="K70" s="266"/>
      <c r="L70" s="266"/>
      <c r="M70" s="267"/>
      <c r="O70" s="140"/>
      <c r="R70" s="133"/>
    </row>
    <row r="71" spans="2:18" ht="30" customHeight="1" x14ac:dyDescent="0.3">
      <c r="B71" s="268"/>
      <c r="C71" s="139"/>
      <c r="D71" s="270" t="s">
        <v>429</v>
      </c>
      <c r="E71" s="270"/>
      <c r="F71" s="270"/>
      <c r="G71" s="270"/>
      <c r="H71" s="270"/>
      <c r="I71" s="270"/>
      <c r="J71" s="270"/>
      <c r="K71" s="270"/>
      <c r="L71" s="270"/>
      <c r="M71" s="270"/>
      <c r="O71" s="199"/>
      <c r="R71" s="133"/>
    </row>
    <row r="72" spans="2:18" ht="19.95" customHeight="1" thickBot="1" x14ac:dyDescent="0.35">
      <c r="B72" s="268"/>
      <c r="R72" s="133"/>
    </row>
    <row r="73" spans="2:18" ht="19.95" customHeight="1" thickBot="1" x14ac:dyDescent="0.35">
      <c r="B73" s="268"/>
      <c r="D73" s="137">
        <f>SUM(D42,D46,D50,D54,D59,D63,D68)</f>
        <v>0</v>
      </c>
      <c r="E73" s="137">
        <f t="shared" ref="E73:L73" si="1">SUM(E42,E46,E50,E54,E59,E63,E68)</f>
        <v>0</v>
      </c>
      <c r="F73" s="137">
        <f t="shared" si="1"/>
        <v>0</v>
      </c>
      <c r="G73" s="137">
        <f t="shared" si="1"/>
        <v>0</v>
      </c>
      <c r="H73" s="137">
        <f t="shared" si="1"/>
        <v>0</v>
      </c>
      <c r="I73" s="137">
        <f t="shared" si="1"/>
        <v>0</v>
      </c>
      <c r="J73" s="137">
        <f t="shared" si="1"/>
        <v>0</v>
      </c>
      <c r="K73" s="137">
        <f t="shared" si="1"/>
        <v>0</v>
      </c>
      <c r="L73" s="137">
        <f t="shared" si="1"/>
        <v>0</v>
      </c>
      <c r="M73" s="137">
        <f>SUM(M42,M46,M50,M54,M59,M63,M68)</f>
        <v>0</v>
      </c>
      <c r="R73" s="133"/>
    </row>
    <row r="74" spans="2:18" ht="19.95" customHeight="1" x14ac:dyDescent="0.3">
      <c r="B74" s="268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R74" s="133"/>
    </row>
    <row r="75" spans="2:18" ht="19.95" customHeight="1" x14ac:dyDescent="0.3">
      <c r="B75" s="268"/>
      <c r="C75" s="198" t="s">
        <v>424</v>
      </c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R75" s="133"/>
    </row>
    <row r="76" spans="2:18" ht="19.95" customHeight="1" thickBot="1" x14ac:dyDescent="0.35">
      <c r="B76" s="269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4"/>
    </row>
    <row r="77" spans="2:18" ht="19.95" customHeight="1" thickBot="1" x14ac:dyDescent="0.35"/>
    <row r="78" spans="2:18" ht="35.4" customHeight="1" thickBot="1" x14ac:dyDescent="0.65">
      <c r="B78" s="247" t="s">
        <v>290</v>
      </c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9"/>
    </row>
    <row r="79" spans="2:18" ht="19.95" customHeight="1" x14ac:dyDescent="0.3">
      <c r="B79" s="148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50"/>
    </row>
    <row r="80" spans="2:18" ht="36.6" customHeight="1" x14ac:dyDescent="0.3">
      <c r="B80" s="151"/>
      <c r="D80" s="163" t="s">
        <v>299</v>
      </c>
      <c r="E80" s="129" t="s">
        <v>271</v>
      </c>
      <c r="F80" s="130" t="s">
        <v>272</v>
      </c>
      <c r="G80" s="130" t="s">
        <v>273</v>
      </c>
      <c r="H80" s="130" t="s">
        <v>274</v>
      </c>
      <c r="I80" s="130" t="s">
        <v>275</v>
      </c>
      <c r="J80" s="130" t="s">
        <v>276</v>
      </c>
      <c r="K80" s="197" t="s">
        <v>423</v>
      </c>
      <c r="L80" s="196" t="s">
        <v>422</v>
      </c>
      <c r="M80" s="131" t="s">
        <v>277</v>
      </c>
      <c r="R80" s="133"/>
    </row>
    <row r="81" spans="2:18" ht="4.95" customHeight="1" thickBot="1" x14ac:dyDescent="0.35">
      <c r="B81" s="151"/>
      <c r="R81" s="133"/>
    </row>
    <row r="82" spans="2:18" ht="19.95" customHeight="1" thickBot="1" x14ac:dyDescent="0.35">
      <c r="B82" s="151"/>
      <c r="D82" s="137">
        <f t="shared" ref="D82:M82" si="2">D32-D73</f>
        <v>0</v>
      </c>
      <c r="E82" s="137">
        <f t="shared" si="2"/>
        <v>0</v>
      </c>
      <c r="F82" s="137">
        <f t="shared" si="2"/>
        <v>0</v>
      </c>
      <c r="G82" s="137">
        <f t="shared" si="2"/>
        <v>0</v>
      </c>
      <c r="H82" s="137">
        <f t="shared" si="2"/>
        <v>0</v>
      </c>
      <c r="I82" s="137">
        <f t="shared" si="2"/>
        <v>0</v>
      </c>
      <c r="J82" s="137">
        <f t="shared" si="2"/>
        <v>0</v>
      </c>
      <c r="K82" s="137">
        <f t="shared" si="2"/>
        <v>0</v>
      </c>
      <c r="L82" s="137">
        <f t="shared" si="2"/>
        <v>0</v>
      </c>
      <c r="M82" s="137">
        <f t="shared" si="2"/>
        <v>0</v>
      </c>
      <c r="O82" s="152" t="str">
        <f>IF(M82&lt;0,"ATTENTION MONTANT NEGATIF !","")</f>
        <v/>
      </c>
      <c r="R82" s="133"/>
    </row>
    <row r="83" spans="2:18" ht="19.95" customHeight="1" thickBot="1" x14ac:dyDescent="0.35">
      <c r="B83" s="151"/>
      <c r="M83" s="149"/>
      <c r="R83" s="133"/>
    </row>
    <row r="84" spans="2:18" ht="26.4" thickBot="1" x14ac:dyDescent="0.55000000000000004">
      <c r="B84" s="151"/>
      <c r="C84" s="153"/>
      <c r="I84" s="154" t="s">
        <v>291</v>
      </c>
      <c r="J84" s="154"/>
      <c r="K84" s="154"/>
      <c r="M84" s="137">
        <f>IF(M82&gt;0,M82,0)</f>
        <v>0</v>
      </c>
      <c r="R84" s="133"/>
    </row>
    <row r="85" spans="2:18" ht="26.4" thickBot="1" x14ac:dyDescent="0.55000000000000004">
      <c r="B85" s="151"/>
      <c r="C85" s="155"/>
      <c r="H85" s="156"/>
      <c r="I85" s="156"/>
      <c r="J85" s="156"/>
      <c r="K85" s="156"/>
      <c r="R85" s="133"/>
    </row>
    <row r="86" spans="2:18" ht="26.4" customHeight="1" thickBot="1" x14ac:dyDescent="0.55000000000000004">
      <c r="B86" s="151"/>
      <c r="C86" s="155"/>
      <c r="F86" s="132"/>
      <c r="I86" s="154" t="s">
        <v>292</v>
      </c>
      <c r="J86" s="154"/>
      <c r="K86" s="154"/>
      <c r="M86" s="137">
        <f>M84*0.8</f>
        <v>0</v>
      </c>
      <c r="R86" s="133"/>
    </row>
    <row r="87" spans="2:18" x14ac:dyDescent="0.3">
      <c r="B87" s="151"/>
      <c r="C87" s="198" t="s">
        <v>424</v>
      </c>
      <c r="R87" s="133"/>
    </row>
    <row r="88" spans="2:18" ht="15" thickBot="1" x14ac:dyDescent="0.35">
      <c r="B88" s="157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4"/>
    </row>
    <row r="89" spans="2:18" ht="15" thickBot="1" x14ac:dyDescent="0.35"/>
    <row r="90" spans="2:18" ht="29.4" thickBot="1" x14ac:dyDescent="0.6">
      <c r="B90" s="253" t="s">
        <v>293</v>
      </c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5"/>
    </row>
    <row r="91" spans="2:18" ht="14.4" customHeight="1" x14ac:dyDescent="0.3">
      <c r="B91" s="256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8"/>
    </row>
    <row r="92" spans="2:18" ht="14.4" customHeight="1" x14ac:dyDescent="0.3">
      <c r="B92" s="259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1"/>
    </row>
    <row r="93" spans="2:18" ht="14.4" customHeight="1" x14ac:dyDescent="0.3">
      <c r="B93" s="259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0"/>
      <c r="Q93" s="261"/>
    </row>
    <row r="94" spans="2:18" ht="14.4" customHeight="1" x14ac:dyDescent="0.3">
      <c r="B94" s="259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1"/>
    </row>
    <row r="95" spans="2:18" ht="14.4" customHeight="1" x14ac:dyDescent="0.3">
      <c r="B95" s="259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1"/>
    </row>
    <row r="96" spans="2:18" ht="14.4" customHeight="1" x14ac:dyDescent="0.3">
      <c r="B96" s="259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/>
      <c r="O96" s="260"/>
      <c r="P96" s="260"/>
      <c r="Q96" s="261"/>
    </row>
    <row r="97" spans="2:18" ht="14.4" customHeight="1" x14ac:dyDescent="0.3">
      <c r="B97" s="259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/>
      <c r="O97" s="260"/>
      <c r="P97" s="260"/>
      <c r="Q97" s="261"/>
    </row>
    <row r="98" spans="2:18" ht="14.4" customHeight="1" x14ac:dyDescent="0.3">
      <c r="B98" s="259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1"/>
    </row>
    <row r="99" spans="2:18" ht="14.4" customHeight="1" x14ac:dyDescent="0.3">
      <c r="B99" s="259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1"/>
    </row>
    <row r="100" spans="2:18" ht="15" customHeight="1" thickBot="1" x14ac:dyDescent="0.35">
      <c r="B100" s="262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4"/>
    </row>
    <row r="101" spans="2:18" ht="15" thickBot="1" x14ac:dyDescent="0.35"/>
    <row r="102" spans="2:18" ht="31.8" thickBot="1" x14ac:dyDescent="0.65">
      <c r="B102" s="229" t="s">
        <v>411</v>
      </c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1"/>
    </row>
    <row r="103" spans="2:18" x14ac:dyDescent="0.3">
      <c r="B103" s="151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165"/>
      <c r="O103" s="165"/>
      <c r="P103" s="165"/>
      <c r="Q103" s="165"/>
      <c r="R103" s="133"/>
    </row>
    <row r="104" spans="2:18" x14ac:dyDescent="0.3">
      <c r="B104" s="151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165"/>
      <c r="O104" s="165"/>
      <c r="P104" s="165"/>
      <c r="Q104" s="165"/>
      <c r="R104" s="133"/>
    </row>
    <row r="105" spans="2:18" x14ac:dyDescent="0.3">
      <c r="B105" s="151"/>
      <c r="C105" s="205"/>
      <c r="D105" s="209" t="s">
        <v>430</v>
      </c>
      <c r="E105" s="209"/>
      <c r="F105" s="209"/>
      <c r="G105" s="209"/>
      <c r="H105" s="205"/>
      <c r="I105" s="205"/>
      <c r="J105" s="205"/>
      <c r="K105" s="205"/>
      <c r="L105" s="205"/>
      <c r="M105" s="205"/>
      <c r="N105" s="165"/>
      <c r="O105" s="165"/>
      <c r="P105" s="165"/>
      <c r="Q105" s="165"/>
      <c r="R105" s="133"/>
    </row>
    <row r="106" spans="2:18" x14ac:dyDescent="0.3">
      <c r="B106" s="151"/>
      <c r="C106" s="205"/>
      <c r="D106" s="209"/>
      <c r="E106" s="209"/>
      <c r="F106" s="209"/>
      <c r="G106" s="209"/>
      <c r="H106" s="205"/>
      <c r="I106" s="205"/>
      <c r="J106" s="205"/>
      <c r="K106" s="205"/>
      <c r="L106" s="205"/>
      <c r="M106" s="205"/>
      <c r="N106" s="165"/>
      <c r="O106" s="165"/>
      <c r="P106" s="165"/>
      <c r="Q106" s="165"/>
      <c r="R106" s="133"/>
    </row>
    <row r="107" spans="2:18" x14ac:dyDescent="0.3">
      <c r="B107" s="151"/>
      <c r="C107" s="205"/>
      <c r="D107" s="209"/>
      <c r="E107" s="209"/>
      <c r="F107" s="209"/>
      <c r="G107" s="209"/>
      <c r="H107" s="205"/>
      <c r="I107" s="205"/>
      <c r="J107" s="205"/>
      <c r="K107" s="205"/>
      <c r="L107" s="205"/>
      <c r="M107" s="205"/>
      <c r="N107" s="165"/>
      <c r="O107" s="165"/>
      <c r="P107" s="165"/>
      <c r="Q107" s="165"/>
      <c r="R107" s="133"/>
    </row>
    <row r="108" spans="2:18" x14ac:dyDescent="0.3">
      <c r="B108" s="151"/>
      <c r="C108" s="205"/>
      <c r="D108" s="209"/>
      <c r="E108" s="209"/>
      <c r="F108" s="209"/>
      <c r="G108" s="209"/>
      <c r="H108" s="206">
        <v>2018</v>
      </c>
      <c r="I108" s="206">
        <v>2019</v>
      </c>
      <c r="J108" s="206">
        <v>2020</v>
      </c>
      <c r="K108" s="206"/>
      <c r="L108" s="205"/>
      <c r="M108" s="205"/>
      <c r="N108" s="165"/>
      <c r="O108" s="165"/>
      <c r="P108" s="165"/>
      <c r="Q108" s="165"/>
      <c r="R108" s="133"/>
    </row>
    <row r="109" spans="2:18" x14ac:dyDescent="0.3">
      <c r="B109" s="151"/>
      <c r="C109" s="205"/>
      <c r="D109" s="209"/>
      <c r="E109" s="209"/>
      <c r="F109" s="207" t="s">
        <v>415</v>
      </c>
      <c r="G109" s="209"/>
      <c r="H109" s="206"/>
      <c r="I109" s="206"/>
      <c r="J109" s="206"/>
      <c r="K109" s="206"/>
      <c r="L109" s="205"/>
      <c r="M109" s="205"/>
      <c r="N109" s="165"/>
      <c r="O109" s="165"/>
      <c r="P109" s="165"/>
      <c r="Q109" s="165"/>
      <c r="R109" s="133"/>
    </row>
    <row r="110" spans="2:18" x14ac:dyDescent="0.3">
      <c r="B110" s="151"/>
      <c r="C110" s="205"/>
      <c r="D110" s="209"/>
      <c r="E110" s="209"/>
      <c r="F110" s="210" t="s">
        <v>416</v>
      </c>
      <c r="G110" s="211"/>
      <c r="H110" s="214"/>
      <c r="I110" s="214"/>
      <c r="J110" s="214"/>
      <c r="K110" s="201"/>
      <c r="L110" s="205"/>
      <c r="M110" s="205"/>
      <c r="N110" s="165"/>
      <c r="O110" s="165"/>
      <c r="P110" s="165"/>
      <c r="Q110" s="165"/>
      <c r="R110" s="133"/>
    </row>
    <row r="111" spans="2:18" x14ac:dyDescent="0.3">
      <c r="B111" s="151"/>
      <c r="C111" s="205"/>
      <c r="D111" s="209"/>
      <c r="E111" s="209"/>
      <c r="F111" s="210" t="s">
        <v>412</v>
      </c>
      <c r="G111" s="211"/>
      <c r="H111" s="214"/>
      <c r="I111" s="214"/>
      <c r="J111" s="214"/>
      <c r="K111" s="201"/>
      <c r="L111" s="205"/>
      <c r="M111" s="205"/>
      <c r="N111" s="165"/>
      <c r="O111" s="165"/>
      <c r="P111" s="165"/>
      <c r="Q111" s="165"/>
      <c r="R111" s="133"/>
    </row>
    <row r="112" spans="2:18" x14ac:dyDescent="0.3">
      <c r="B112" s="151"/>
      <c r="C112" s="205"/>
      <c r="D112" s="209"/>
      <c r="E112" s="209"/>
      <c r="F112" s="210" t="s">
        <v>414</v>
      </c>
      <c r="G112" s="211"/>
      <c r="H112" s="214"/>
      <c r="I112" s="214"/>
      <c r="J112" s="214"/>
      <c r="K112" s="201"/>
      <c r="L112" s="205"/>
      <c r="M112" s="205"/>
      <c r="N112" s="165"/>
      <c r="O112" s="165"/>
      <c r="P112" s="165"/>
      <c r="Q112" s="165"/>
      <c r="R112" s="133"/>
    </row>
    <row r="113" spans="2:18" x14ac:dyDescent="0.3">
      <c r="B113" s="151"/>
      <c r="C113" s="205"/>
      <c r="D113" s="232" t="s">
        <v>417</v>
      </c>
      <c r="E113" s="232"/>
      <c r="F113" s="232"/>
      <c r="G113" s="211"/>
      <c r="H113" s="214"/>
      <c r="I113" s="214"/>
      <c r="J113" s="214"/>
      <c r="K113" s="201"/>
      <c r="L113" s="205"/>
      <c r="M113" s="205"/>
      <c r="N113" s="165"/>
      <c r="O113" s="165"/>
      <c r="P113" s="165"/>
      <c r="Q113" s="165"/>
      <c r="R113" s="133"/>
    </row>
    <row r="114" spans="2:18" x14ac:dyDescent="0.3">
      <c r="B114" s="151"/>
      <c r="C114" s="205"/>
      <c r="D114" s="232" t="s">
        <v>417</v>
      </c>
      <c r="E114" s="232"/>
      <c r="F114" s="232"/>
      <c r="G114" s="211"/>
      <c r="H114" s="214"/>
      <c r="I114" s="214"/>
      <c r="J114" s="214"/>
      <c r="K114" s="201"/>
      <c r="L114" s="205"/>
      <c r="M114" s="205"/>
      <c r="N114" s="165"/>
      <c r="O114" s="165"/>
      <c r="P114" s="165"/>
      <c r="Q114" s="165"/>
      <c r="R114" s="133"/>
    </row>
    <row r="115" spans="2:18" x14ac:dyDescent="0.3">
      <c r="B115" s="151"/>
      <c r="C115" s="205"/>
      <c r="D115" s="209"/>
      <c r="E115" s="209"/>
      <c r="F115" s="210" t="s">
        <v>418</v>
      </c>
      <c r="G115" s="211"/>
      <c r="H115" s="214"/>
      <c r="I115" s="214"/>
      <c r="J115" s="214"/>
      <c r="K115" s="201"/>
      <c r="L115" s="205"/>
      <c r="M115" s="205"/>
      <c r="N115" s="165"/>
      <c r="O115" s="165"/>
      <c r="P115" s="165"/>
      <c r="Q115" s="165"/>
      <c r="R115" s="133"/>
    </row>
    <row r="116" spans="2:18" x14ac:dyDescent="0.3">
      <c r="B116" s="151"/>
      <c r="C116" s="205"/>
      <c r="D116" s="209"/>
      <c r="E116" s="209"/>
      <c r="F116" s="210" t="s">
        <v>413</v>
      </c>
      <c r="G116" s="211"/>
      <c r="H116" s="214"/>
      <c r="I116" s="214"/>
      <c r="J116" s="214"/>
      <c r="K116" s="201"/>
      <c r="L116" s="205"/>
      <c r="M116" s="205"/>
      <c r="N116" s="165"/>
      <c r="O116" s="165"/>
      <c r="P116" s="165"/>
      <c r="Q116" s="165"/>
      <c r="R116" s="133"/>
    </row>
    <row r="117" spans="2:18" x14ac:dyDescent="0.3">
      <c r="B117" s="151"/>
      <c r="C117" s="205"/>
      <c r="D117" s="232" t="s">
        <v>419</v>
      </c>
      <c r="E117" s="232"/>
      <c r="F117" s="232"/>
      <c r="G117" s="211"/>
      <c r="H117" s="214"/>
      <c r="I117" s="214"/>
      <c r="J117" s="214"/>
      <c r="K117" s="201"/>
      <c r="L117" s="205"/>
      <c r="M117" s="205"/>
      <c r="N117" s="165"/>
      <c r="O117" s="165"/>
      <c r="P117" s="165"/>
      <c r="Q117" s="165"/>
      <c r="R117" s="133"/>
    </row>
    <row r="118" spans="2:18" x14ac:dyDescent="0.3">
      <c r="B118" s="151"/>
      <c r="C118" s="205"/>
      <c r="D118" s="232" t="s">
        <v>419</v>
      </c>
      <c r="E118" s="232"/>
      <c r="F118" s="232"/>
      <c r="G118" s="211"/>
      <c r="H118" s="214"/>
      <c r="I118" s="214"/>
      <c r="J118" s="214"/>
      <c r="K118" s="201"/>
      <c r="L118" s="205"/>
      <c r="M118" s="205"/>
      <c r="N118" s="165"/>
      <c r="O118" s="165"/>
      <c r="P118" s="165"/>
      <c r="Q118" s="165"/>
      <c r="R118" s="133"/>
    </row>
    <row r="119" spans="2:18" x14ac:dyDescent="0.3">
      <c r="B119" s="151"/>
      <c r="C119" s="205"/>
      <c r="D119" s="209"/>
      <c r="E119" s="209"/>
      <c r="F119" s="193" t="s">
        <v>420</v>
      </c>
      <c r="G119" s="211"/>
      <c r="H119" s="214"/>
      <c r="I119" s="214"/>
      <c r="J119" s="214"/>
      <c r="K119" s="201"/>
      <c r="L119" s="205"/>
      <c r="M119" s="205"/>
      <c r="N119" s="165"/>
      <c r="O119" s="165"/>
      <c r="P119" s="165"/>
      <c r="Q119" s="165"/>
      <c r="R119" s="133"/>
    </row>
    <row r="120" spans="2:18" x14ac:dyDescent="0.3">
      <c r="B120" s="151"/>
      <c r="C120" s="205"/>
      <c r="D120" s="209"/>
      <c r="E120" s="209"/>
      <c r="F120" s="207" t="s">
        <v>421</v>
      </c>
      <c r="G120" s="207"/>
      <c r="H120" s="194">
        <f>SUM(H110:H119)</f>
        <v>0</v>
      </c>
      <c r="I120" s="194">
        <f>SUM(I110:I119)</f>
        <v>0</v>
      </c>
      <c r="J120" s="194">
        <f>SUM(J110:J119)</f>
        <v>0</v>
      </c>
      <c r="K120" s="195"/>
      <c r="L120" s="205"/>
      <c r="M120" s="205"/>
      <c r="N120" s="165"/>
      <c r="O120" s="165"/>
      <c r="P120" s="165"/>
      <c r="Q120" s="165"/>
      <c r="R120" s="133"/>
    </row>
    <row r="121" spans="2:18" x14ac:dyDescent="0.3">
      <c r="B121" s="151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165"/>
      <c r="O121" s="165"/>
      <c r="P121" s="165"/>
      <c r="Q121" s="165"/>
      <c r="R121" s="133"/>
    </row>
    <row r="122" spans="2:18" ht="15" thickBot="1" x14ac:dyDescent="0.35">
      <c r="B122" s="157"/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143"/>
      <c r="O122" s="143"/>
      <c r="P122" s="143"/>
      <c r="Q122" s="143"/>
      <c r="R122" s="144"/>
    </row>
    <row r="128" spans="2:18" x14ac:dyDescent="0.3"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</row>
    <row r="129" spans="3:13" x14ac:dyDescent="0.3"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</row>
  </sheetData>
  <sheetProtection algorithmName="SHA-512" hashValue="18TTlVmGAEiX/CGKi+9dzk/4o8vWyRxLYJD10Acr1t52mlFQLaxbAgwYKNyARQBjxvsKwIkIsNnCsiHRJIOLNA==" saltValue="bjFHg9vBSGKJuQ+VYTREOw==" spinCount="100000" sheet="1" objects="1" scenarios="1"/>
  <mergeCells count="30">
    <mergeCell ref="D25:M25"/>
    <mergeCell ref="D30:M30"/>
    <mergeCell ref="D57:M57"/>
    <mergeCell ref="D66:M66"/>
    <mergeCell ref="D71:M71"/>
    <mergeCell ref="B78:R78"/>
    <mergeCell ref="B90:Q90"/>
    <mergeCell ref="B91:Q100"/>
    <mergeCell ref="D29:M29"/>
    <mergeCell ref="B38:R38"/>
    <mergeCell ref="B40:B76"/>
    <mergeCell ref="D44:M44"/>
    <mergeCell ref="D48:M48"/>
    <mergeCell ref="D52:M52"/>
    <mergeCell ref="D56:M56"/>
    <mergeCell ref="D61:M61"/>
    <mergeCell ref="D65:M65"/>
    <mergeCell ref="D70:M70"/>
    <mergeCell ref="B5:G6"/>
    <mergeCell ref="D24:M24"/>
    <mergeCell ref="B9:G9"/>
    <mergeCell ref="C14:G14"/>
    <mergeCell ref="C15:G15"/>
    <mergeCell ref="B12:G12"/>
    <mergeCell ref="B17:R18"/>
    <mergeCell ref="B102:R102"/>
    <mergeCell ref="D113:F113"/>
    <mergeCell ref="D114:F114"/>
    <mergeCell ref="D117:F117"/>
    <mergeCell ref="D118:F118"/>
  </mergeCell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88"/>
  <sheetViews>
    <sheetView showGridLines="0" zoomScale="80" zoomScaleNormal="80" workbookViewId="0">
      <pane ySplit="9" topLeftCell="A10" activePane="bottomLeft" state="frozen"/>
      <selection pane="bottomLeft" activeCell="G15" sqref="G15"/>
    </sheetView>
  </sheetViews>
  <sheetFormatPr defaultColWidth="9.109375" defaultRowHeight="14.4" x14ac:dyDescent="0.3"/>
  <cols>
    <col min="1" max="1" width="3.109375" style="46" bestFit="1" customWidth="1"/>
    <col min="2" max="2" width="2.6640625" style="49" customWidth="1"/>
    <col min="3" max="3" width="3.6640625" style="49" customWidth="1"/>
    <col min="4" max="4" width="5" style="49" customWidth="1"/>
    <col min="5" max="5" width="4.6640625" style="49" customWidth="1"/>
    <col min="6" max="6" width="4" style="49" customWidth="1"/>
    <col min="7" max="7" width="32.5546875" style="49" customWidth="1"/>
    <col min="8" max="8" width="8.33203125" style="49" customWidth="1"/>
    <col min="9" max="9" width="14.88671875" style="49" customWidth="1"/>
    <col min="10" max="10" width="11" style="49" customWidth="1"/>
    <col min="11" max="11" width="6" style="49" customWidth="1"/>
    <col min="12" max="13" width="5.5546875" style="49" customWidth="1"/>
    <col min="14" max="14" width="3.6640625" style="49" customWidth="1"/>
    <col min="15" max="15" width="5.5546875" style="49" customWidth="1"/>
    <col min="16" max="16" width="6.88671875" style="49" customWidth="1"/>
    <col min="17" max="17" width="5" style="49" customWidth="1"/>
    <col min="18" max="18" width="24.33203125" style="49" bestFit="1" customWidth="1"/>
    <col min="19" max="16384" width="9.109375" style="49"/>
  </cols>
  <sheetData>
    <row r="1" spans="1:20" s="4" customFormat="1" ht="15" x14ac:dyDescent="0.25">
      <c r="I1" s="5"/>
      <c r="L1" s="219" t="s">
        <v>255</v>
      </c>
      <c r="M1" s="219"/>
      <c r="N1" s="219"/>
      <c r="O1" s="219"/>
      <c r="P1" s="219"/>
      <c r="S1" s="167"/>
      <c r="T1" s="177"/>
    </row>
    <row r="2" spans="1:20" s="4" customFormat="1" ht="13.8" x14ac:dyDescent="0.25">
      <c r="I2" s="5"/>
      <c r="L2" s="219" t="s">
        <v>252</v>
      </c>
      <c r="M2" s="219"/>
      <c r="N2" s="219"/>
      <c r="O2" s="219"/>
      <c r="P2" s="219"/>
    </row>
    <row r="3" spans="1:20" s="4" customFormat="1" ht="13.8" x14ac:dyDescent="0.25">
      <c r="I3" s="5"/>
      <c r="L3" s="219" t="s">
        <v>253</v>
      </c>
      <c r="M3" s="219"/>
      <c r="N3" s="219"/>
      <c r="O3" s="219"/>
      <c r="P3" s="219"/>
    </row>
    <row r="4" spans="1:20" s="4" customFormat="1" ht="13.8" x14ac:dyDescent="0.25">
      <c r="I4" s="5"/>
    </row>
    <row r="5" spans="1:20" s="4" customFormat="1" ht="15.6" x14ac:dyDescent="0.25">
      <c r="A5" s="7"/>
      <c r="B5" s="7" t="str">
        <f>'Marche à suivre'!A8</f>
        <v>Indemnisation des pertes financières des acteurs et actrices culturel.le.s</v>
      </c>
      <c r="I5" s="5"/>
    </row>
    <row r="6" spans="1:20" s="4" customFormat="1" ht="15.6" x14ac:dyDescent="0.25">
      <c r="A6" s="7"/>
      <c r="B6" s="7" t="str">
        <f>'Marche à suivre'!A9</f>
        <v>Aide-mémoire pour les requérant.e.s et formulaire de dépôt de demande</v>
      </c>
      <c r="I6" s="5"/>
    </row>
    <row r="7" spans="1:20" s="33" customFormat="1" ht="8.25" customHeight="1" x14ac:dyDescent="0.25">
      <c r="A7" s="40"/>
    </row>
    <row r="8" spans="1:20" s="33" customFormat="1" ht="4.5" customHeight="1" thickBot="1" x14ac:dyDescent="0.3">
      <c r="A8" s="40"/>
    </row>
    <row r="9" spans="1:20" s="33" customFormat="1" ht="21.6" thickBot="1" x14ac:dyDescent="0.45">
      <c r="A9" s="40"/>
      <c r="B9" s="54" t="s">
        <v>152</v>
      </c>
      <c r="M9" s="171" t="s">
        <v>302</v>
      </c>
      <c r="N9" s="172"/>
      <c r="O9" s="173" t="s">
        <v>305</v>
      </c>
      <c r="P9" s="174" t="str">
        <f>IF(Demande!L12="","",Demande!L12)</f>
        <v/>
      </c>
    </row>
    <row r="10" spans="1:20" s="33" customFormat="1" ht="6.75" customHeight="1" x14ac:dyDescent="0.25">
      <c r="A10" s="40"/>
    </row>
    <row r="11" spans="1:20" s="33" customFormat="1" ht="15.6" x14ac:dyDescent="0.3">
      <c r="A11" s="40"/>
      <c r="B11" s="34" t="s">
        <v>209</v>
      </c>
    </row>
    <row r="12" spans="1:20" s="19" customFormat="1" ht="23.25" customHeight="1" x14ac:dyDescent="0.25">
      <c r="C12" s="21" t="s">
        <v>154</v>
      </c>
      <c r="D12" s="55" t="s">
        <v>210</v>
      </c>
    </row>
    <row r="13" spans="1:20" s="19" customFormat="1" ht="23.25" customHeight="1" x14ac:dyDescent="0.25">
      <c r="C13" s="21" t="s">
        <v>157</v>
      </c>
      <c r="D13" s="55" t="s">
        <v>407</v>
      </c>
    </row>
    <row r="14" spans="1:20" s="33" customFormat="1" ht="13.2" x14ac:dyDescent="0.25">
      <c r="A14" s="40"/>
    </row>
    <row r="15" spans="1:20" s="57" customFormat="1" ht="22.5" customHeight="1" x14ac:dyDescent="0.25">
      <c r="A15" s="56"/>
      <c r="B15" s="55" t="s">
        <v>211</v>
      </c>
      <c r="D15" s="55"/>
      <c r="E15" s="55"/>
      <c r="G15" s="80"/>
      <c r="I15" s="274"/>
      <c r="J15" s="274"/>
      <c r="K15" s="33"/>
      <c r="L15" s="33"/>
      <c r="M15" s="33"/>
    </row>
    <row r="16" spans="1:20" s="33" customFormat="1" ht="13.2" x14ac:dyDescent="0.25">
      <c r="A16" s="40"/>
      <c r="B16" s="58"/>
      <c r="D16" s="58"/>
      <c r="E16" s="58"/>
      <c r="G16" s="59" t="s">
        <v>212</v>
      </c>
      <c r="H16" s="58"/>
      <c r="I16" s="60" t="s">
        <v>213</v>
      </c>
    </row>
    <row r="17" spans="1:16" s="33" customFormat="1" ht="6.75" customHeight="1" x14ac:dyDescent="0.25">
      <c r="A17" s="40"/>
    </row>
    <row r="18" spans="1:16" s="33" customFormat="1" ht="5.25" customHeight="1" x14ac:dyDescent="0.25">
      <c r="A18" s="40"/>
    </row>
    <row r="19" spans="1:16" s="33" customFormat="1" ht="15.6" x14ac:dyDescent="0.3">
      <c r="A19" s="40"/>
      <c r="B19" s="34" t="s">
        <v>214</v>
      </c>
      <c r="I19" s="72" t="s">
        <v>328</v>
      </c>
    </row>
    <row r="20" spans="1:16" s="33" customFormat="1" ht="3.75" customHeight="1" x14ac:dyDescent="0.25">
      <c r="A20" s="40"/>
      <c r="B20" s="61"/>
      <c r="I20" s="70"/>
      <c r="J20" s="70"/>
      <c r="K20" s="70"/>
      <c r="L20" s="70"/>
      <c r="M20" s="70"/>
      <c r="N20" s="70"/>
    </row>
    <row r="21" spans="1:16" s="33" customFormat="1" ht="15" x14ac:dyDescent="0.25">
      <c r="A21" s="40"/>
      <c r="B21" s="61"/>
      <c r="D21" s="288" t="str">
        <f>IF(Demande!A1&gt;0,"Veuillez remplir tous les champs obligatoires","")</f>
        <v>Veuillez remplir tous les champs obligatoires</v>
      </c>
      <c r="E21" s="288"/>
      <c r="F21" s="288"/>
      <c r="G21" s="288"/>
      <c r="I21" s="283"/>
      <c r="J21" s="283"/>
      <c r="K21" s="283"/>
      <c r="L21" s="283"/>
      <c r="M21" s="70"/>
      <c r="N21" s="70"/>
    </row>
    <row r="22" spans="1:16" s="33" customFormat="1" ht="13.2" x14ac:dyDescent="0.25">
      <c r="A22" s="40"/>
      <c r="B22" s="61"/>
      <c r="D22" s="288"/>
      <c r="E22" s="288"/>
      <c r="F22" s="288"/>
      <c r="G22" s="288"/>
      <c r="I22" s="60" t="s">
        <v>250</v>
      </c>
      <c r="J22" s="70"/>
      <c r="K22" s="70"/>
      <c r="L22" s="70"/>
      <c r="M22" s="70"/>
      <c r="N22" s="70"/>
    </row>
    <row r="23" spans="1:16" s="33" customFormat="1" ht="13.2" x14ac:dyDescent="0.25">
      <c r="A23" s="40"/>
      <c r="B23" s="61"/>
      <c r="D23" s="288"/>
      <c r="E23" s="288"/>
      <c r="F23" s="288"/>
      <c r="G23" s="288"/>
      <c r="I23" s="70"/>
      <c r="J23" s="70"/>
      <c r="K23" s="70"/>
      <c r="L23" s="70"/>
      <c r="M23" s="70"/>
      <c r="N23" s="70"/>
    </row>
    <row r="24" spans="1:16" s="33" customFormat="1" ht="15" x14ac:dyDescent="0.25">
      <c r="A24" s="40"/>
      <c r="B24" s="61"/>
      <c r="D24" s="288"/>
      <c r="E24" s="288"/>
      <c r="F24" s="288"/>
      <c r="G24" s="288"/>
      <c r="I24" s="283"/>
      <c r="J24" s="283"/>
      <c r="K24" s="283"/>
      <c r="L24" s="283"/>
      <c r="M24" s="70"/>
      <c r="N24" s="70"/>
    </row>
    <row r="25" spans="1:16" s="33" customFormat="1" ht="13.2" x14ac:dyDescent="0.25">
      <c r="A25" s="40"/>
      <c r="B25" s="61"/>
      <c r="D25" s="288"/>
      <c r="E25" s="288"/>
      <c r="F25" s="288"/>
      <c r="G25" s="288"/>
      <c r="I25" s="60" t="s">
        <v>247</v>
      </c>
      <c r="J25" s="70"/>
      <c r="K25" s="70"/>
      <c r="L25" s="70"/>
      <c r="M25" s="70"/>
      <c r="N25" s="70"/>
    </row>
    <row r="26" spans="1:16" s="33" customFormat="1" ht="10.5" customHeight="1" x14ac:dyDescent="0.25">
      <c r="A26" s="40"/>
      <c r="D26" s="289"/>
      <c r="E26" s="289"/>
      <c r="F26" s="289"/>
      <c r="G26" s="289"/>
      <c r="I26" s="70"/>
      <c r="J26" s="70"/>
      <c r="K26" s="70"/>
      <c r="L26" s="70"/>
      <c r="M26" s="70"/>
      <c r="N26" s="70"/>
    </row>
    <row r="27" spans="1:16" s="33" customFormat="1" ht="13.2" x14ac:dyDescent="0.25">
      <c r="A27" s="40"/>
      <c r="D27" s="61" t="s">
        <v>215</v>
      </c>
      <c r="I27" s="71" t="s">
        <v>249</v>
      </c>
      <c r="J27" s="70"/>
      <c r="K27" s="70"/>
      <c r="L27" s="70"/>
      <c r="M27" s="70"/>
      <c r="N27" s="70"/>
    </row>
    <row r="28" spans="1:16" s="33" customFormat="1" ht="13.2" x14ac:dyDescent="0.25">
      <c r="A28" s="40"/>
      <c r="I28" s="70"/>
      <c r="J28" s="70"/>
      <c r="K28" s="70"/>
      <c r="L28" s="70"/>
      <c r="M28" s="70"/>
      <c r="N28" s="70"/>
    </row>
    <row r="29" spans="1:16" s="33" customFormat="1" ht="13.8" thickBot="1" x14ac:dyDescent="0.3">
      <c r="A29" s="40"/>
    </row>
    <row r="30" spans="1:16" s="33" customFormat="1" ht="33.75" customHeight="1" x14ac:dyDescent="0.25">
      <c r="A30" s="40"/>
      <c r="C30" s="275" t="s">
        <v>216</v>
      </c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s="64" customFormat="1" ht="18" customHeight="1" x14ac:dyDescent="0.25">
      <c r="A31" s="62"/>
      <c r="B31" s="63"/>
      <c r="C31" s="278" t="s">
        <v>217</v>
      </c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80"/>
    </row>
    <row r="32" spans="1:16" s="33" customFormat="1" ht="30" customHeight="1" x14ac:dyDescent="0.3">
      <c r="A32" s="40"/>
      <c r="C32" s="82"/>
      <c r="D32" s="83" t="s">
        <v>154</v>
      </c>
      <c r="E32" s="281" t="s">
        <v>218</v>
      </c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2"/>
    </row>
    <row r="33" spans="1:21" s="33" customFormat="1" ht="16.8" x14ac:dyDescent="0.25">
      <c r="A33" s="40"/>
      <c r="C33" s="84"/>
      <c r="D33" s="85"/>
      <c r="E33" s="285" t="s">
        <v>219</v>
      </c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6"/>
    </row>
    <row r="34" spans="1:21" s="33" customFormat="1" ht="33" customHeight="1" x14ac:dyDescent="0.25">
      <c r="A34" s="40"/>
      <c r="C34" s="84"/>
      <c r="D34" s="85" t="s">
        <v>157</v>
      </c>
      <c r="E34" s="271" t="s">
        <v>220</v>
      </c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87"/>
    </row>
    <row r="35" spans="1:21" s="33" customFormat="1" ht="16.8" x14ac:dyDescent="0.25">
      <c r="A35" s="40"/>
      <c r="C35" s="84"/>
      <c r="D35" s="85" t="s">
        <v>160</v>
      </c>
      <c r="E35" s="271" t="s">
        <v>221</v>
      </c>
      <c r="F35" s="271"/>
      <c r="G35" s="271"/>
      <c r="H35" s="271"/>
      <c r="I35" s="86"/>
      <c r="J35" s="86"/>
      <c r="K35" s="86"/>
      <c r="L35" s="86"/>
      <c r="M35" s="86"/>
      <c r="N35" s="87" t="s">
        <v>222</v>
      </c>
      <c r="O35" s="86"/>
      <c r="P35" s="88"/>
    </row>
    <row r="36" spans="1:21" s="33" customFormat="1" ht="6.75" customHeight="1" x14ac:dyDescent="0.3">
      <c r="A36" s="40"/>
      <c r="B36" s="41"/>
      <c r="C36" s="91"/>
      <c r="D36" s="92"/>
      <c r="E36" s="93"/>
      <c r="F36" s="93"/>
      <c r="G36" s="92"/>
      <c r="H36" s="93"/>
      <c r="I36" s="93"/>
      <c r="J36" s="92"/>
      <c r="K36" s="92"/>
      <c r="L36" s="92"/>
      <c r="M36" s="92"/>
      <c r="N36" s="92"/>
      <c r="O36" s="92"/>
      <c r="P36" s="94"/>
    </row>
    <row r="37" spans="1:21" s="33" customFormat="1" ht="16.8" x14ac:dyDescent="0.25">
      <c r="A37" s="40"/>
      <c r="C37" s="84"/>
      <c r="D37" s="89">
        <v>3.1</v>
      </c>
      <c r="E37" s="284" t="s">
        <v>257</v>
      </c>
      <c r="F37" s="284"/>
      <c r="G37" s="284"/>
      <c r="H37" s="86"/>
      <c r="I37" s="86"/>
      <c r="J37" s="86"/>
      <c r="K37" s="86"/>
      <c r="L37" s="86"/>
      <c r="M37" s="86"/>
      <c r="N37" s="90" t="s">
        <v>223</v>
      </c>
      <c r="O37" s="86"/>
      <c r="P37" s="88"/>
    </row>
    <row r="38" spans="1:21" s="33" customFormat="1" ht="6.75" customHeight="1" x14ac:dyDescent="0.3">
      <c r="A38" s="40"/>
      <c r="B38" s="41"/>
      <c r="C38" s="91"/>
      <c r="D38" s="92"/>
      <c r="E38" s="93"/>
      <c r="F38" s="93"/>
      <c r="G38" s="92"/>
      <c r="H38" s="93"/>
      <c r="I38" s="93"/>
      <c r="J38" s="92"/>
      <c r="K38" s="92"/>
      <c r="L38" s="92"/>
      <c r="M38" s="92"/>
      <c r="N38" s="92"/>
      <c r="O38" s="92"/>
      <c r="P38" s="94"/>
    </row>
    <row r="39" spans="1:21" s="33" customFormat="1" ht="4.5" customHeight="1" x14ac:dyDescent="0.3">
      <c r="A39" s="40"/>
      <c r="B39" s="41"/>
      <c r="C39" s="91"/>
      <c r="D39" s="96"/>
      <c r="E39" s="93"/>
      <c r="F39" s="93"/>
      <c r="G39" s="92"/>
      <c r="H39" s="93"/>
      <c r="I39" s="93"/>
      <c r="J39" s="92"/>
      <c r="K39" s="92"/>
      <c r="L39" s="92"/>
      <c r="M39" s="92"/>
      <c r="N39" s="92"/>
      <c r="O39" s="92"/>
      <c r="P39" s="94"/>
    </row>
    <row r="40" spans="1:21" s="33" customFormat="1" ht="5.25" customHeight="1" x14ac:dyDescent="0.3">
      <c r="A40" s="40"/>
      <c r="B40" s="41"/>
      <c r="C40" s="91"/>
      <c r="D40" s="97"/>
      <c r="E40" s="98"/>
      <c r="F40" s="93"/>
      <c r="G40" s="92"/>
      <c r="H40" s="93"/>
      <c r="I40" s="93"/>
      <c r="J40" s="92"/>
      <c r="K40" s="92"/>
      <c r="L40" s="92"/>
      <c r="M40" s="92"/>
      <c r="N40" s="92"/>
      <c r="O40" s="92"/>
      <c r="P40" s="94"/>
      <c r="T40"/>
      <c r="U40"/>
    </row>
    <row r="41" spans="1:21" s="33" customFormat="1" ht="16.8" x14ac:dyDescent="0.3">
      <c r="A41" s="40"/>
      <c r="B41" s="41"/>
      <c r="C41" s="91"/>
      <c r="D41" s="97" t="s">
        <v>15</v>
      </c>
      <c r="E41" s="98" t="s">
        <v>245</v>
      </c>
      <c r="F41" s="93"/>
      <c r="G41" s="92"/>
      <c r="H41" s="93"/>
      <c r="I41" s="93"/>
      <c r="J41" s="92"/>
      <c r="K41" s="92"/>
      <c r="L41" s="92"/>
      <c r="M41" s="92"/>
      <c r="N41" s="81"/>
      <c r="O41" s="92"/>
      <c r="P41" s="94"/>
      <c r="T41"/>
      <c r="U41"/>
    </row>
    <row r="42" spans="1:21" s="33" customFormat="1" ht="16.8" x14ac:dyDescent="0.3">
      <c r="A42" s="40"/>
      <c r="B42" s="41"/>
      <c r="C42" s="91"/>
      <c r="D42" s="96"/>
      <c r="E42" s="93" t="s">
        <v>300</v>
      </c>
      <c r="F42" s="93"/>
      <c r="G42" s="92"/>
      <c r="I42" s="93"/>
      <c r="J42" s="92"/>
      <c r="K42" s="92"/>
      <c r="L42" s="92"/>
      <c r="M42" s="92"/>
      <c r="N42" s="92"/>
      <c r="O42" s="92"/>
      <c r="P42" s="94"/>
      <c r="T42"/>
      <c r="U42"/>
    </row>
    <row r="43" spans="1:21" s="33" customFormat="1" ht="4.5" customHeight="1" x14ac:dyDescent="0.3">
      <c r="A43" s="40"/>
      <c r="B43" s="41"/>
      <c r="C43" s="91"/>
      <c r="D43" s="96"/>
      <c r="E43" s="93"/>
      <c r="F43" s="93"/>
      <c r="G43" s="92"/>
      <c r="H43" s="93"/>
      <c r="I43" s="93"/>
      <c r="J43" s="92"/>
      <c r="K43" s="92"/>
      <c r="L43" s="92"/>
      <c r="M43" s="92"/>
      <c r="N43" s="92"/>
      <c r="O43" s="92"/>
      <c r="P43" s="94"/>
      <c r="T43"/>
      <c r="U43"/>
    </row>
    <row r="44" spans="1:21" s="33" customFormat="1" ht="16.8" x14ac:dyDescent="0.3">
      <c r="A44" s="40"/>
      <c r="B44" s="41"/>
      <c r="C44" s="91"/>
      <c r="D44" s="97" t="s">
        <v>15</v>
      </c>
      <c r="E44" s="98" t="s">
        <v>246</v>
      </c>
      <c r="F44" s="93"/>
      <c r="G44" s="92"/>
      <c r="H44" s="93"/>
      <c r="I44" s="93"/>
      <c r="J44" s="92"/>
      <c r="K44" s="92"/>
      <c r="L44" s="92"/>
      <c r="M44" s="92"/>
      <c r="N44" s="81"/>
      <c r="O44" s="92"/>
      <c r="P44" s="94"/>
      <c r="T44"/>
      <c r="U44"/>
    </row>
    <row r="45" spans="1:21" s="33" customFormat="1" ht="16.8" x14ac:dyDescent="0.3">
      <c r="A45" s="40"/>
      <c r="B45" s="41"/>
      <c r="C45" s="91"/>
      <c r="D45" s="96"/>
      <c r="E45" s="98" t="s">
        <v>301</v>
      </c>
      <c r="F45" s="93"/>
      <c r="G45" s="92"/>
      <c r="H45" s="93"/>
      <c r="I45" s="93"/>
      <c r="J45" s="92"/>
      <c r="K45" s="92"/>
      <c r="L45" s="92"/>
      <c r="M45" s="92"/>
      <c r="N45" s="92"/>
      <c r="O45" s="92"/>
      <c r="P45" s="94"/>
      <c r="T45"/>
      <c r="U45"/>
    </row>
    <row r="46" spans="1:21" s="33" customFormat="1" ht="6" customHeight="1" x14ac:dyDescent="0.3">
      <c r="A46" s="40"/>
      <c r="B46" s="41"/>
      <c r="C46" s="91"/>
      <c r="D46" s="96"/>
      <c r="E46" s="98"/>
      <c r="F46" s="93"/>
      <c r="G46" s="92"/>
      <c r="H46" s="93"/>
      <c r="I46" s="93"/>
      <c r="J46" s="92"/>
      <c r="K46" s="92"/>
      <c r="L46" s="92"/>
      <c r="M46" s="92"/>
      <c r="N46" s="92"/>
      <c r="O46" s="92"/>
      <c r="P46" s="94"/>
      <c r="T46"/>
      <c r="U46"/>
    </row>
    <row r="47" spans="1:21" s="33" customFormat="1" ht="16.8" x14ac:dyDescent="0.3">
      <c r="A47" s="40"/>
      <c r="B47" s="41"/>
      <c r="C47" s="91"/>
      <c r="D47" s="99">
        <v>3.2</v>
      </c>
      <c r="E47" s="100" t="s">
        <v>258</v>
      </c>
      <c r="F47" s="93"/>
      <c r="G47" s="92"/>
      <c r="H47" s="93"/>
      <c r="I47" s="93"/>
      <c r="J47" s="92"/>
      <c r="K47" s="92"/>
      <c r="L47" s="92"/>
      <c r="M47" s="92"/>
      <c r="N47" s="92"/>
      <c r="O47" s="92"/>
      <c r="P47" s="94"/>
      <c r="T47"/>
      <c r="U47"/>
    </row>
    <row r="48" spans="1:21" s="33" customFormat="1" ht="4.5" customHeight="1" x14ac:dyDescent="0.3">
      <c r="A48" s="40"/>
      <c r="B48" s="41"/>
      <c r="C48" s="91"/>
      <c r="D48" s="96"/>
      <c r="E48" s="93"/>
      <c r="F48" s="93"/>
      <c r="G48" s="92"/>
      <c r="H48" s="93"/>
      <c r="I48" s="93"/>
      <c r="J48" s="92"/>
      <c r="K48" s="92"/>
      <c r="L48" s="92"/>
      <c r="M48" s="92"/>
      <c r="N48" s="92"/>
      <c r="O48" s="92"/>
      <c r="P48" s="94"/>
      <c r="T48"/>
      <c r="U48"/>
    </row>
    <row r="49" spans="1:21" s="33" customFormat="1" ht="15.75" customHeight="1" x14ac:dyDescent="0.3">
      <c r="A49" s="40"/>
      <c r="B49" s="41"/>
      <c r="C49" s="91"/>
      <c r="D49" s="97" t="s">
        <v>15</v>
      </c>
      <c r="E49" s="272" t="s">
        <v>459</v>
      </c>
      <c r="F49" s="272"/>
      <c r="G49" s="272"/>
      <c r="H49" s="272"/>
      <c r="I49" s="272"/>
      <c r="J49" s="272"/>
      <c r="K49" s="92"/>
      <c r="L49" s="92"/>
      <c r="M49" s="92"/>
      <c r="N49" s="81"/>
      <c r="O49" s="92"/>
      <c r="P49" s="94"/>
      <c r="T49"/>
      <c r="U49"/>
    </row>
    <row r="50" spans="1:21" s="33" customFormat="1" ht="19.5" customHeight="1" x14ac:dyDescent="0.3">
      <c r="A50" s="40"/>
      <c r="B50" s="41"/>
      <c r="C50" s="91"/>
      <c r="D50" s="96"/>
      <c r="E50" s="93" t="s">
        <v>404</v>
      </c>
      <c r="F50" s="93"/>
      <c r="G50" s="92"/>
      <c r="H50" s="93"/>
      <c r="I50" s="93"/>
      <c r="J50" s="92"/>
      <c r="K50" s="92"/>
      <c r="L50" s="92"/>
      <c r="M50" s="92"/>
      <c r="N50" s="92"/>
      <c r="O50" s="92"/>
      <c r="P50" s="94"/>
      <c r="T50"/>
      <c r="U50"/>
    </row>
    <row r="51" spans="1:21" s="33" customFormat="1" ht="17.25" customHeight="1" x14ac:dyDescent="0.3">
      <c r="A51" s="40"/>
      <c r="B51" s="41"/>
      <c r="C51" s="91"/>
      <c r="D51" s="96"/>
      <c r="E51" s="93" t="s">
        <v>405</v>
      </c>
      <c r="F51" s="170"/>
      <c r="G51" s="170"/>
      <c r="H51" s="170"/>
      <c r="I51" s="170"/>
      <c r="J51" s="170"/>
      <c r="K51" s="170"/>
      <c r="L51" s="170"/>
      <c r="M51" s="170"/>
      <c r="N51" s="170"/>
      <c r="O51" s="92"/>
      <c r="P51" s="94"/>
      <c r="T51"/>
      <c r="U51"/>
    </row>
    <row r="52" spans="1:21" s="33" customFormat="1" ht="6" customHeight="1" x14ac:dyDescent="0.3">
      <c r="A52" s="40"/>
      <c r="B52" s="41"/>
      <c r="C52" s="91"/>
      <c r="D52" s="96"/>
      <c r="E52" s="93"/>
      <c r="F52" s="93"/>
      <c r="G52" s="92"/>
      <c r="H52" s="93"/>
      <c r="I52" s="93"/>
      <c r="J52" s="92"/>
      <c r="K52" s="92"/>
      <c r="L52" s="92"/>
      <c r="M52" s="92"/>
      <c r="N52" s="92"/>
      <c r="O52" s="92"/>
      <c r="P52" s="94"/>
      <c r="T52"/>
      <c r="U52"/>
    </row>
    <row r="53" spans="1:21" s="33" customFormat="1" ht="16.8" x14ac:dyDescent="0.3">
      <c r="A53" s="40"/>
      <c r="B53" s="41"/>
      <c r="C53" s="91"/>
      <c r="D53" s="95" t="s">
        <v>15</v>
      </c>
      <c r="E53" s="93" t="s">
        <v>242</v>
      </c>
      <c r="F53" s="92"/>
      <c r="G53" s="92"/>
      <c r="H53" s="93"/>
      <c r="I53" s="93"/>
      <c r="J53" s="92"/>
      <c r="K53" s="92"/>
      <c r="L53" s="92"/>
      <c r="M53" s="92"/>
      <c r="N53" s="92"/>
      <c r="O53" s="92"/>
      <c r="P53" s="94"/>
      <c r="T53"/>
      <c r="U53"/>
    </row>
    <row r="54" spans="1:21" s="33" customFormat="1" ht="16.8" x14ac:dyDescent="0.3">
      <c r="A54" s="40"/>
      <c r="B54" s="41"/>
      <c r="C54" s="91"/>
      <c r="D54" s="95"/>
      <c r="E54" s="93" t="s">
        <v>243</v>
      </c>
      <c r="F54" s="92"/>
      <c r="G54" s="92"/>
      <c r="H54" s="93"/>
      <c r="I54" s="93"/>
      <c r="J54" s="92"/>
      <c r="K54" s="92"/>
      <c r="L54" s="92"/>
      <c r="M54" s="92"/>
      <c r="N54" s="92"/>
      <c r="O54" s="92"/>
      <c r="P54" s="94"/>
      <c r="T54"/>
      <c r="U54"/>
    </row>
    <row r="55" spans="1:21" s="33" customFormat="1" ht="4.5" customHeight="1" x14ac:dyDescent="0.3">
      <c r="A55" s="40"/>
      <c r="B55" s="41"/>
      <c r="C55" s="91"/>
      <c r="D55" s="95"/>
      <c r="E55" s="93"/>
      <c r="F55" s="92"/>
      <c r="G55" s="92"/>
      <c r="H55" s="93"/>
      <c r="I55" s="93"/>
      <c r="J55" s="92"/>
      <c r="K55" s="92"/>
      <c r="L55" s="92"/>
      <c r="M55" s="92"/>
      <c r="N55" s="92"/>
      <c r="O55" s="92"/>
      <c r="P55" s="94"/>
      <c r="T55"/>
      <c r="U55"/>
    </row>
    <row r="56" spans="1:21" s="33" customFormat="1" ht="16.8" x14ac:dyDescent="0.3">
      <c r="A56" s="40"/>
      <c r="B56" s="41"/>
      <c r="C56" s="91"/>
      <c r="D56" s="96"/>
      <c r="E56" s="93" t="s">
        <v>15</v>
      </c>
      <c r="F56" s="92"/>
      <c r="G56" s="93" t="str">
        <f>Demande!C78</f>
        <v>Aide d'urgence auprès de Suisseculture Sociale</v>
      </c>
      <c r="H56" s="93"/>
      <c r="I56" s="93"/>
      <c r="J56" s="92"/>
      <c r="K56" s="92"/>
      <c r="L56" s="92"/>
      <c r="M56" s="92"/>
      <c r="N56" s="81"/>
      <c r="O56" s="92"/>
      <c r="P56" s="94"/>
      <c r="U56"/>
    </row>
    <row r="57" spans="1:21" s="33" customFormat="1" ht="4.5" customHeight="1" x14ac:dyDescent="0.3">
      <c r="A57" s="40"/>
      <c r="B57" s="41"/>
      <c r="C57" s="91"/>
      <c r="D57" s="95"/>
      <c r="E57" s="93"/>
      <c r="F57" s="92"/>
      <c r="G57" s="92"/>
      <c r="H57" s="93"/>
      <c r="I57" s="93"/>
      <c r="J57" s="92"/>
      <c r="K57" s="92"/>
      <c r="L57" s="92"/>
      <c r="M57" s="92"/>
      <c r="N57" s="92"/>
      <c r="O57" s="92"/>
      <c r="P57" s="94"/>
      <c r="U57"/>
    </row>
    <row r="58" spans="1:21" s="33" customFormat="1" ht="16.8" x14ac:dyDescent="0.3">
      <c r="A58" s="40"/>
      <c r="B58" s="41"/>
      <c r="C58" s="91"/>
      <c r="D58" s="96"/>
      <c r="E58" s="93" t="s">
        <v>15</v>
      </c>
      <c r="F58" s="92"/>
      <c r="G58" s="93" t="str">
        <f>Demande!C93</f>
        <v>Allocation perte de gain (APG)</v>
      </c>
      <c r="H58" s="93"/>
      <c r="I58" s="93"/>
      <c r="J58" s="92"/>
      <c r="K58" s="92"/>
      <c r="L58" s="92"/>
      <c r="M58" s="92"/>
      <c r="N58" s="81"/>
      <c r="O58" s="92"/>
      <c r="P58" s="94"/>
      <c r="T58"/>
      <c r="U58"/>
    </row>
    <row r="59" spans="1:21" s="33" customFormat="1" ht="4.5" customHeight="1" x14ac:dyDescent="0.3">
      <c r="A59" s="40"/>
      <c r="B59" s="41"/>
      <c r="C59" s="91"/>
      <c r="D59" s="95"/>
      <c r="E59" s="93"/>
      <c r="F59" s="92"/>
      <c r="G59" s="92"/>
      <c r="H59" s="93"/>
      <c r="I59" s="93"/>
      <c r="J59" s="92"/>
      <c r="K59" s="92"/>
      <c r="L59" s="92"/>
      <c r="M59" s="92"/>
      <c r="N59" s="92"/>
      <c r="O59" s="92"/>
      <c r="P59" s="94"/>
      <c r="T59"/>
      <c r="U59"/>
    </row>
    <row r="60" spans="1:21" s="33" customFormat="1" ht="16.8" x14ac:dyDescent="0.3">
      <c r="A60" s="40"/>
      <c r="B60" s="41"/>
      <c r="C60" s="91"/>
      <c r="D60" s="96"/>
      <c r="E60" s="93" t="s">
        <v>15</v>
      </c>
      <c r="F60" s="92"/>
      <c r="G60" s="93" t="str">
        <f>Demande!C108</f>
        <v>Assurance-chômage (en cas d'activité salariée parallèle)</v>
      </c>
      <c r="H60" s="93"/>
      <c r="I60" s="93"/>
      <c r="J60" s="92"/>
      <c r="K60" s="92"/>
      <c r="L60" s="92"/>
      <c r="M60" s="92"/>
      <c r="N60" s="81"/>
      <c r="O60" s="92"/>
      <c r="P60" s="94"/>
      <c r="T60"/>
      <c r="U60"/>
    </row>
    <row r="61" spans="1:21" s="33" customFormat="1" ht="4.5" customHeight="1" x14ac:dyDescent="0.3">
      <c r="A61" s="40"/>
      <c r="B61" s="41"/>
      <c r="C61" s="91"/>
      <c r="D61" s="95"/>
      <c r="E61" s="93"/>
      <c r="F61" s="92"/>
      <c r="G61" s="92"/>
      <c r="H61" s="93"/>
      <c r="I61" s="93"/>
      <c r="J61" s="92"/>
      <c r="K61" s="92"/>
      <c r="L61" s="92"/>
      <c r="M61" s="92"/>
      <c r="N61" s="92"/>
      <c r="O61" s="92"/>
      <c r="P61" s="94"/>
      <c r="T61"/>
      <c r="U61"/>
    </row>
    <row r="62" spans="1:21" s="33" customFormat="1" ht="16.8" x14ac:dyDescent="0.3">
      <c r="A62" s="40"/>
      <c r="B62" s="41"/>
      <c r="C62" s="91"/>
      <c r="D62" s="96"/>
      <c r="E62" s="93" t="s">
        <v>15</v>
      </c>
      <c r="F62" s="92"/>
      <c r="G62" s="93" t="str">
        <f>Demande!C123</f>
        <v>Réduction de l'horaire de travail des employé.e.s ("RHT")</v>
      </c>
      <c r="H62" s="93"/>
      <c r="I62" s="93"/>
      <c r="J62" s="92"/>
      <c r="K62" s="92"/>
      <c r="L62" s="92"/>
      <c r="M62" s="92"/>
      <c r="N62" s="81"/>
      <c r="O62" s="92"/>
      <c r="P62" s="94"/>
    </row>
    <row r="63" spans="1:21" s="33" customFormat="1" ht="4.5" customHeight="1" x14ac:dyDescent="0.3">
      <c r="A63" s="40"/>
      <c r="B63" s="41"/>
      <c r="C63" s="91"/>
      <c r="D63" s="95"/>
      <c r="E63" s="93"/>
      <c r="F63" s="92"/>
      <c r="G63" s="92"/>
      <c r="H63" s="93"/>
      <c r="I63" s="93"/>
      <c r="J63" s="92"/>
      <c r="K63" s="92"/>
      <c r="L63" s="92"/>
      <c r="M63" s="92"/>
      <c r="N63" s="92"/>
      <c r="O63" s="92"/>
      <c r="P63" s="94"/>
      <c r="S63" s="2"/>
      <c r="T63"/>
      <c r="U63"/>
    </row>
    <row r="64" spans="1:21" s="33" customFormat="1" ht="16.8" x14ac:dyDescent="0.3">
      <c r="A64" s="40"/>
      <c r="B64" s="41"/>
      <c r="C64" s="91"/>
      <c r="D64" s="96"/>
      <c r="E64" s="93" t="s">
        <v>15</v>
      </c>
      <c r="F64" s="92"/>
      <c r="G64" s="93" t="str">
        <f>Demande!C138</f>
        <v>Assurance privée</v>
      </c>
      <c r="H64" s="93"/>
      <c r="I64" s="93"/>
      <c r="J64" s="92"/>
      <c r="K64" s="92"/>
      <c r="L64" s="92"/>
      <c r="M64" s="92"/>
      <c r="N64" s="81"/>
      <c r="O64" s="92"/>
      <c r="P64" s="94"/>
      <c r="S64" s="2"/>
      <c r="T64"/>
      <c r="U64"/>
    </row>
    <row r="65" spans="1:21" s="33" customFormat="1" ht="4.5" customHeight="1" x14ac:dyDescent="0.3">
      <c r="A65" s="40"/>
      <c r="B65" s="41"/>
      <c r="C65" s="91"/>
      <c r="D65" s="95"/>
      <c r="E65" s="93"/>
      <c r="F65" s="92"/>
      <c r="G65" s="92"/>
      <c r="H65" s="93"/>
      <c r="I65" s="93"/>
      <c r="J65" s="92"/>
      <c r="K65" s="92"/>
      <c r="L65" s="92"/>
      <c r="M65" s="92"/>
      <c r="N65" s="92"/>
      <c r="O65" s="92"/>
      <c r="P65" s="94"/>
      <c r="S65"/>
      <c r="T65"/>
      <c r="U65"/>
    </row>
    <row r="66" spans="1:21" s="33" customFormat="1" ht="16.8" x14ac:dyDescent="0.3">
      <c r="A66" s="40"/>
      <c r="B66" s="41"/>
      <c r="C66" s="91"/>
      <c r="D66" s="96"/>
      <c r="E66" s="93" t="s">
        <v>15</v>
      </c>
      <c r="F66" s="92"/>
      <c r="G66" s="93" t="str">
        <f>Demande!C153</f>
        <v>Autres indemnités</v>
      </c>
      <c r="H66" s="93"/>
      <c r="I66" s="93"/>
      <c r="J66" s="92"/>
      <c r="K66" s="92"/>
      <c r="L66" s="92"/>
      <c r="M66" s="92"/>
      <c r="N66" s="81"/>
      <c r="O66" s="92"/>
      <c r="P66" s="94"/>
    </row>
    <row r="67" spans="1:21" s="33" customFormat="1" ht="6" customHeight="1" x14ac:dyDescent="0.3">
      <c r="A67" s="40"/>
      <c r="B67" s="41"/>
      <c r="C67" s="91"/>
      <c r="D67" s="96"/>
      <c r="E67" s="93"/>
      <c r="F67" s="92"/>
      <c r="G67" s="93"/>
      <c r="H67" s="93"/>
      <c r="I67" s="93"/>
      <c r="J67" s="92"/>
      <c r="K67" s="92"/>
      <c r="L67" s="92"/>
      <c r="M67" s="92"/>
      <c r="N67" s="186"/>
      <c r="O67" s="92"/>
      <c r="P67" s="94"/>
    </row>
    <row r="68" spans="1:21" s="33" customFormat="1" ht="4.5" customHeight="1" x14ac:dyDescent="0.3">
      <c r="A68" s="40"/>
      <c r="B68" s="41"/>
      <c r="C68" s="91"/>
      <c r="D68" s="95"/>
      <c r="E68" s="93"/>
      <c r="F68" s="92"/>
      <c r="G68" s="92"/>
      <c r="H68" s="93"/>
      <c r="I68" s="93"/>
      <c r="J68" s="92"/>
      <c r="K68" s="92"/>
      <c r="L68" s="92"/>
      <c r="M68" s="92"/>
      <c r="N68" s="92"/>
      <c r="O68" s="92"/>
      <c r="P68" s="94"/>
    </row>
    <row r="69" spans="1:21" s="33" customFormat="1" ht="16.8" x14ac:dyDescent="0.3">
      <c r="A69" s="40"/>
      <c r="B69" s="41"/>
      <c r="C69" s="91"/>
      <c r="D69" s="95" t="s">
        <v>15</v>
      </c>
      <c r="E69" s="93" t="s">
        <v>248</v>
      </c>
      <c r="F69" s="92"/>
      <c r="G69" s="92"/>
      <c r="H69" s="93"/>
      <c r="I69" s="93"/>
      <c r="J69" s="92"/>
      <c r="K69" s="92"/>
      <c r="L69" s="92"/>
      <c r="M69" s="92"/>
      <c r="N69" s="81"/>
      <c r="O69" s="92"/>
      <c r="P69" s="94"/>
    </row>
    <row r="70" spans="1:21" s="33" customFormat="1" ht="7.5" customHeight="1" x14ac:dyDescent="0.3">
      <c r="A70" s="40"/>
      <c r="B70" s="41"/>
      <c r="C70" s="91"/>
      <c r="D70" s="95"/>
      <c r="E70" s="93"/>
      <c r="F70" s="92"/>
      <c r="G70" s="92"/>
      <c r="H70" s="93"/>
      <c r="I70" s="93"/>
      <c r="J70" s="92"/>
      <c r="K70" s="92"/>
      <c r="L70" s="92"/>
      <c r="M70" s="92"/>
      <c r="N70" s="186"/>
      <c r="O70" s="92"/>
      <c r="P70" s="94"/>
    </row>
    <row r="71" spans="1:21" s="33" customFormat="1" ht="16.8" x14ac:dyDescent="0.3">
      <c r="A71" s="40"/>
      <c r="B71" s="41"/>
      <c r="C71" s="91"/>
      <c r="D71" s="95" t="s">
        <v>15</v>
      </c>
      <c r="E71" s="93" t="s">
        <v>433</v>
      </c>
      <c r="F71" s="92"/>
      <c r="G71" s="92"/>
      <c r="H71" s="93"/>
      <c r="I71" s="93"/>
      <c r="J71" s="92"/>
      <c r="K71" s="92"/>
      <c r="L71" s="92"/>
      <c r="M71" s="92"/>
      <c r="N71" s="81"/>
      <c r="O71" s="92"/>
      <c r="P71" s="94"/>
    </row>
    <row r="72" spans="1:21" s="33" customFormat="1" ht="4.5" customHeight="1" x14ac:dyDescent="0.3">
      <c r="A72" s="40"/>
      <c r="B72" s="41"/>
      <c r="C72" s="91"/>
      <c r="D72" s="95"/>
      <c r="E72" s="93"/>
      <c r="F72" s="92"/>
      <c r="G72" s="92"/>
      <c r="H72" s="93"/>
      <c r="I72" s="93"/>
      <c r="J72" s="92"/>
      <c r="K72" s="92"/>
      <c r="L72" s="92"/>
      <c r="M72" s="92"/>
      <c r="N72" s="92"/>
      <c r="O72" s="92"/>
      <c r="P72" s="94"/>
    </row>
    <row r="73" spans="1:21" s="33" customFormat="1" ht="16.5" customHeight="1" x14ac:dyDescent="0.3">
      <c r="A73" s="40"/>
      <c r="B73" s="41"/>
      <c r="C73" s="91"/>
      <c r="D73" s="95" t="s">
        <v>15</v>
      </c>
      <c r="E73" s="272" t="s">
        <v>241</v>
      </c>
      <c r="F73" s="272"/>
      <c r="G73" s="272"/>
      <c r="H73" s="272"/>
      <c r="I73" s="272"/>
      <c r="J73" s="272"/>
      <c r="K73" s="92"/>
      <c r="L73" s="92"/>
      <c r="M73" s="92"/>
      <c r="N73" s="81"/>
      <c r="O73" s="92"/>
      <c r="P73" s="94"/>
    </row>
    <row r="74" spans="1:21" s="33" customFormat="1" ht="16.5" customHeight="1" x14ac:dyDescent="0.3">
      <c r="A74" s="40"/>
      <c r="B74" s="41"/>
      <c r="C74" s="91"/>
      <c r="D74" s="95"/>
      <c r="E74" s="93" t="s">
        <v>434</v>
      </c>
      <c r="F74" s="101"/>
      <c r="G74" s="101"/>
      <c r="H74" s="101"/>
      <c r="I74" s="101"/>
      <c r="J74" s="101"/>
      <c r="K74" s="92"/>
      <c r="L74" s="92"/>
      <c r="M74" s="92"/>
      <c r="N74" s="92"/>
      <c r="O74" s="92"/>
      <c r="P74" s="94"/>
    </row>
    <row r="75" spans="1:21" s="33" customFormat="1" ht="5.25" customHeight="1" x14ac:dyDescent="0.3">
      <c r="A75" s="40"/>
      <c r="B75" s="41"/>
      <c r="C75" s="91"/>
      <c r="D75" s="95"/>
      <c r="E75" s="93"/>
      <c r="F75" s="101"/>
      <c r="G75" s="101"/>
      <c r="H75" s="101"/>
      <c r="I75" s="101"/>
      <c r="J75" s="101"/>
      <c r="K75" s="92"/>
      <c r="L75" s="92"/>
      <c r="M75" s="92"/>
      <c r="N75" s="92"/>
      <c r="O75" s="92"/>
      <c r="P75" s="94"/>
    </row>
    <row r="76" spans="1:21" s="33" customFormat="1" ht="16.5" customHeight="1" x14ac:dyDescent="0.3">
      <c r="A76" s="40"/>
      <c r="B76" s="41"/>
      <c r="C76" s="91"/>
      <c r="D76" s="95" t="s">
        <v>15</v>
      </c>
      <c r="E76" s="98" t="s">
        <v>244</v>
      </c>
      <c r="F76" s="101"/>
      <c r="G76" s="101"/>
      <c r="H76" s="101"/>
      <c r="I76" s="101"/>
      <c r="J76" s="101"/>
      <c r="K76" s="92"/>
      <c r="L76" s="92"/>
      <c r="M76" s="92"/>
      <c r="N76" s="81"/>
      <c r="O76" s="92"/>
      <c r="P76" s="94"/>
    </row>
    <row r="77" spans="1:21" s="33" customFormat="1" ht="16.5" customHeight="1" x14ac:dyDescent="0.3">
      <c r="A77" s="40"/>
      <c r="B77" s="41"/>
      <c r="C77" s="91"/>
      <c r="D77" s="95"/>
      <c r="E77" s="93" t="s">
        <v>435</v>
      </c>
      <c r="F77" s="101"/>
      <c r="G77" s="101"/>
      <c r="H77" s="101"/>
      <c r="I77" s="101"/>
      <c r="J77" s="101"/>
      <c r="K77" s="92"/>
      <c r="L77" s="92"/>
      <c r="M77" s="92"/>
      <c r="N77" s="92"/>
      <c r="O77" s="92"/>
      <c r="P77" s="94"/>
    </row>
    <row r="78" spans="1:21" s="33" customFormat="1" ht="16.5" customHeight="1" x14ac:dyDescent="0.3">
      <c r="A78" s="40"/>
      <c r="B78" s="41"/>
      <c r="C78" s="91"/>
      <c r="D78" s="95"/>
      <c r="E78" s="93"/>
      <c r="F78" s="101"/>
      <c r="G78" s="101"/>
      <c r="H78" s="101"/>
      <c r="I78" s="101"/>
      <c r="J78" s="101"/>
      <c r="K78" s="92"/>
      <c r="L78" s="92"/>
      <c r="M78" s="92"/>
      <c r="N78" s="92"/>
      <c r="O78" s="92"/>
      <c r="P78" s="94"/>
    </row>
    <row r="79" spans="1:21" s="33" customFormat="1" ht="5.25" customHeight="1" x14ac:dyDescent="0.3">
      <c r="A79" s="40"/>
      <c r="B79" s="41"/>
      <c r="C79" s="91"/>
      <c r="D79" s="95"/>
      <c r="E79" s="93"/>
      <c r="F79" s="101"/>
      <c r="G79" s="101"/>
      <c r="H79" s="101"/>
      <c r="I79" s="101"/>
      <c r="J79" s="101"/>
      <c r="K79" s="92"/>
      <c r="L79" s="92"/>
      <c r="M79" s="92"/>
      <c r="N79" s="92"/>
      <c r="O79" s="92"/>
      <c r="P79" s="94"/>
    </row>
    <row r="80" spans="1:21" ht="15.6" x14ac:dyDescent="0.3">
      <c r="C80" s="102"/>
      <c r="D80" s="95" t="s">
        <v>15</v>
      </c>
      <c r="E80" s="93" t="s">
        <v>224</v>
      </c>
      <c r="F80" s="103"/>
      <c r="G80" s="273"/>
      <c r="H80" s="273"/>
      <c r="I80" s="273"/>
      <c r="J80" s="273"/>
      <c r="K80" s="273"/>
      <c r="L80" s="103"/>
      <c r="M80" s="103"/>
      <c r="N80" s="81"/>
      <c r="O80" s="103"/>
      <c r="P80" s="104"/>
    </row>
    <row r="81" spans="1:16" ht="15.6" x14ac:dyDescent="0.3">
      <c r="C81" s="102"/>
      <c r="D81" s="93"/>
      <c r="E81" s="93"/>
      <c r="F81" s="103"/>
      <c r="G81" s="105" t="s">
        <v>225</v>
      </c>
      <c r="H81" s="103"/>
      <c r="I81" s="103"/>
      <c r="J81" s="103"/>
      <c r="K81" s="103"/>
      <c r="L81" s="103"/>
      <c r="M81" s="103"/>
      <c r="N81" s="103"/>
      <c r="O81" s="103"/>
      <c r="P81" s="104"/>
    </row>
    <row r="82" spans="1:16" s="33" customFormat="1" ht="3" customHeight="1" thickBot="1" x14ac:dyDescent="0.35">
      <c r="A82" s="40"/>
      <c r="B82" s="41"/>
      <c r="C82" s="66"/>
      <c r="D82" s="67"/>
      <c r="E82" s="68"/>
      <c r="F82" s="68"/>
      <c r="G82" s="67"/>
      <c r="H82" s="68"/>
      <c r="I82" s="68"/>
      <c r="J82" s="67"/>
      <c r="K82" s="67"/>
      <c r="L82" s="67"/>
      <c r="M82" s="67"/>
      <c r="N82" s="67"/>
      <c r="O82" s="67"/>
      <c r="P82" s="69"/>
    </row>
    <row r="87" spans="1:16" ht="15.6" x14ac:dyDescent="0.3">
      <c r="E87" s="39"/>
      <c r="F87"/>
      <c r="G87"/>
    </row>
    <row r="88" spans="1:16" ht="15.6" x14ac:dyDescent="0.3">
      <c r="E88" s="39"/>
      <c r="F88"/>
      <c r="G88"/>
    </row>
  </sheetData>
  <sheetProtection algorithmName="SHA-512" hashValue="VZAHzwh4gYHSk9UF/9KhfgPwPsJpWQWHb+Ow+NKLlbfzpLxxJzUlIUAJlpV4SIh5s98+F+U8T8a2LZM8QW+Qwg==" saltValue="VKia0SWpyD0I034fowcSaw==" spinCount="100000" sheet="1" selectLockedCells="1"/>
  <mergeCells count="17">
    <mergeCell ref="G80:K80"/>
    <mergeCell ref="I15:J15"/>
    <mergeCell ref="C30:P30"/>
    <mergeCell ref="C31:P31"/>
    <mergeCell ref="E32:P32"/>
    <mergeCell ref="I21:L21"/>
    <mergeCell ref="I24:L24"/>
    <mergeCell ref="E37:G37"/>
    <mergeCell ref="E73:J73"/>
    <mergeCell ref="E33:P33"/>
    <mergeCell ref="E34:P34"/>
    <mergeCell ref="D21:G26"/>
    <mergeCell ref="E35:H35"/>
    <mergeCell ref="E49:J49"/>
    <mergeCell ref="L3:P3"/>
    <mergeCell ref="L2:P2"/>
    <mergeCell ref="L1:P1"/>
  </mergeCells>
  <conditionalFormatting sqref="D21:G26">
    <cfRule type="expression" dxfId="1" priority="1">
      <formula>$D$21="Veuillez remplir tous les champs obligatoires"</formula>
    </cfRule>
  </conditionalFormatting>
  <dataValidations count="2">
    <dataValidation type="custom" allowBlank="1" showInputMessage="1" showErrorMessage="1" errorTitle="Choix" error="Tapez x si applicable_x000a_sinon laisser vide _x000a_(touche Suppr. / Delete)" sqref="N71 N80:N81 N56 N60 N58 N62 N64 N73 N41 N44 N76 N49 N66:N70" xr:uid="{00000000-0002-0000-0400-000000000000}">
      <formula1>OR(N41="x",N41="X")</formula1>
    </dataValidation>
    <dataValidation type="date" allowBlank="1" showInputMessage="1" showErrorMessage="1" errorTitle="Date" sqref="I15:J15" xr:uid="{00000000-0002-0000-0400-000001000000}">
      <formula1>1</formula1>
      <formula2>44927</formula2>
    </dataValidation>
  </dataValidations>
  <hyperlinks>
    <hyperlink ref="C31:P31" r:id="rId1" display=" culture.occs@etat.ge.ch" xr:uid="{00000000-0004-0000-0400-000000000000}"/>
    <hyperlink ref="L1" location="'Marche à suivre'!A1" display="Aller à la Marche à suivre" xr:uid="{00000000-0004-0000-0400-000001000000}"/>
    <hyperlink ref="L2" location="'Aide-mémoire'!A1" display="Aller à l'Aide-mémoire" xr:uid="{00000000-0004-0000-0400-000002000000}"/>
    <hyperlink ref="L3" location="Demande!A1" display="Aller à la Demande" xr:uid="{00000000-0004-0000-0400-000003000000}"/>
  </hyperlinks>
  <pageMargins left="0.70866141732283472" right="0.70866141732283472" top="0.74803149606299213" bottom="0.74803149606299213" header="0.31496062992125984" footer="0.31496062992125984"/>
  <pageSetup paperSize="9" scale="68" orientation="portrait" r:id="rId2"/>
  <headerFooter>
    <oddFooter>&amp;L&amp;F&amp;C&amp;A&amp;R&amp;P/&amp;N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V4"/>
  <sheetViews>
    <sheetView workbookViewId="0">
      <selection activeCell="L4" sqref="L4"/>
    </sheetView>
  </sheetViews>
  <sheetFormatPr defaultColWidth="8.88671875" defaultRowHeight="13.2" x14ac:dyDescent="0.25"/>
  <cols>
    <col min="2" max="4" width="11.44140625" customWidth="1"/>
    <col min="5" max="5" width="12.88671875" bestFit="1" customWidth="1"/>
    <col min="6" max="6" width="18.6640625" bestFit="1" customWidth="1"/>
    <col min="7" max="7" width="8.6640625" bestFit="1" customWidth="1"/>
    <col min="8" max="8" width="8" bestFit="1" customWidth="1"/>
    <col min="9" max="9" width="12.109375" bestFit="1" customWidth="1"/>
    <col min="10" max="10" width="20.44140625" bestFit="1" customWidth="1"/>
    <col min="12" max="13" width="10.109375" bestFit="1" customWidth="1"/>
    <col min="17" max="17" width="35.6640625" style="188" customWidth="1"/>
    <col min="18" max="22" width="9.109375" style="188"/>
    <col min="26" max="26" width="10.109375" bestFit="1" customWidth="1"/>
    <col min="27" max="27" width="12.5546875" customWidth="1"/>
    <col min="28" max="28" width="10.109375" bestFit="1" customWidth="1"/>
    <col min="32" max="32" width="11.88671875" customWidth="1"/>
    <col min="34" max="34" width="10.109375" bestFit="1" customWidth="1"/>
    <col min="38" max="38" width="10.109375" bestFit="1" customWidth="1"/>
    <col min="40" max="40" width="10.109375" bestFit="1" customWidth="1"/>
    <col min="44" max="46" width="10.109375" bestFit="1" customWidth="1"/>
    <col min="50" max="50" width="10.109375" bestFit="1" customWidth="1"/>
    <col min="52" max="52" width="10.109375" bestFit="1" customWidth="1"/>
    <col min="57" max="57" width="10.109375" bestFit="1" customWidth="1"/>
    <col min="59" max="59" width="10.109375" bestFit="1" customWidth="1"/>
  </cols>
  <sheetData>
    <row r="1" spans="1:74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 s="188">
        <v>17</v>
      </c>
      <c r="R1" s="188">
        <v>18</v>
      </c>
      <c r="S1" s="188">
        <v>19</v>
      </c>
      <c r="T1" s="188">
        <v>20</v>
      </c>
      <c r="U1" s="188">
        <v>21</v>
      </c>
      <c r="V1" s="188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</row>
    <row r="2" spans="1:74" ht="15" customHeight="1" x14ac:dyDescent="0.25">
      <c r="A2" t="s">
        <v>330</v>
      </c>
      <c r="B2" t="s">
        <v>331</v>
      </c>
      <c r="C2" t="s">
        <v>332</v>
      </c>
      <c r="D2" t="s">
        <v>333</v>
      </c>
      <c r="E2" s="36" t="s">
        <v>334</v>
      </c>
      <c r="F2" s="36" t="s">
        <v>335</v>
      </c>
      <c r="G2" s="36" t="s">
        <v>336</v>
      </c>
      <c r="H2" s="36" t="s">
        <v>337</v>
      </c>
      <c r="I2" s="36" t="s">
        <v>338</v>
      </c>
      <c r="J2" s="36" t="s">
        <v>339</v>
      </c>
      <c r="K2" s="36" t="s">
        <v>340</v>
      </c>
      <c r="L2" s="36" t="s">
        <v>341</v>
      </c>
      <c r="M2" s="36" t="s">
        <v>342</v>
      </c>
      <c r="N2" s="36" t="s">
        <v>343</v>
      </c>
      <c r="O2" s="36" t="s">
        <v>344</v>
      </c>
      <c r="P2" s="36" t="s">
        <v>345</v>
      </c>
      <c r="Q2" s="189" t="s">
        <v>346</v>
      </c>
      <c r="R2" s="189" t="s">
        <v>347</v>
      </c>
      <c r="S2" s="189" t="s">
        <v>348</v>
      </c>
      <c r="T2" s="189" t="s">
        <v>349</v>
      </c>
      <c r="U2" s="189" t="s">
        <v>350</v>
      </c>
      <c r="V2" s="189" t="s">
        <v>351</v>
      </c>
      <c r="W2" s="36" t="s">
        <v>352</v>
      </c>
      <c r="X2" t="s">
        <v>353</v>
      </c>
      <c r="Y2" s="36" t="s">
        <v>354</v>
      </c>
      <c r="Z2" t="s">
        <v>355</v>
      </c>
      <c r="AA2" t="s">
        <v>356</v>
      </c>
      <c r="AB2" t="s">
        <v>357</v>
      </c>
      <c r="AC2" t="s">
        <v>358</v>
      </c>
      <c r="AD2" t="s">
        <v>359</v>
      </c>
      <c r="AE2" t="s">
        <v>360</v>
      </c>
      <c r="AF2" t="s">
        <v>361</v>
      </c>
      <c r="AG2" t="s">
        <v>362</v>
      </c>
      <c r="AH2" t="s">
        <v>363</v>
      </c>
      <c r="AI2" t="s">
        <v>364</v>
      </c>
      <c r="AJ2" t="s">
        <v>365</v>
      </c>
      <c r="AK2" t="s">
        <v>366</v>
      </c>
      <c r="AL2" t="s">
        <v>367</v>
      </c>
      <c r="AM2" t="s">
        <v>368</v>
      </c>
      <c r="AN2" t="s">
        <v>369</v>
      </c>
      <c r="AO2" t="s">
        <v>370</v>
      </c>
      <c r="AP2" t="s">
        <v>371</v>
      </c>
      <c r="AQ2" t="s">
        <v>372</v>
      </c>
      <c r="AR2" t="s">
        <v>373</v>
      </c>
      <c r="AS2" t="s">
        <v>374</v>
      </c>
      <c r="AT2" t="s">
        <v>375</v>
      </c>
      <c r="AU2" t="s">
        <v>376</v>
      </c>
      <c r="AV2" t="s">
        <v>377</v>
      </c>
      <c r="AW2" t="s">
        <v>378</v>
      </c>
      <c r="AX2" t="s">
        <v>379</v>
      </c>
      <c r="AY2" t="s">
        <v>380</v>
      </c>
      <c r="AZ2" t="s">
        <v>381</v>
      </c>
      <c r="BA2" t="s">
        <v>382</v>
      </c>
      <c r="BB2" t="s">
        <v>383</v>
      </c>
      <c r="BC2" t="s">
        <v>384</v>
      </c>
      <c r="BD2" t="s">
        <v>385</v>
      </c>
      <c r="BE2" t="s">
        <v>386</v>
      </c>
      <c r="BF2" t="s">
        <v>387</v>
      </c>
      <c r="BG2" t="s">
        <v>388</v>
      </c>
      <c r="BH2" t="s">
        <v>389</v>
      </c>
      <c r="BI2" t="s">
        <v>390</v>
      </c>
      <c r="BJ2" t="s">
        <v>391</v>
      </c>
      <c r="BK2" t="s">
        <v>392</v>
      </c>
      <c r="BL2" t="s">
        <v>393</v>
      </c>
      <c r="BM2" t="s">
        <v>394</v>
      </c>
      <c r="BN2" t="s">
        <v>395</v>
      </c>
      <c r="BO2" t="s">
        <v>396</v>
      </c>
      <c r="BP2" t="s">
        <v>397</v>
      </c>
      <c r="BQ2" t="s">
        <v>398</v>
      </c>
      <c r="BR2" t="s">
        <v>399</v>
      </c>
      <c r="BS2" t="s">
        <v>400</v>
      </c>
      <c r="BT2" t="s">
        <v>401</v>
      </c>
      <c r="BU2" t="s">
        <v>402</v>
      </c>
      <c r="BV2" t="s">
        <v>403</v>
      </c>
    </row>
    <row r="3" spans="1:74" x14ac:dyDescent="0.25">
      <c r="A3" t="str">
        <f>LEFT(Demande!K12,LEN(Demande!K12)-1)</f>
        <v>IPFA</v>
      </c>
      <c r="B3" t="str">
        <f>(TEXT(Demande!L12,"0000"))</f>
        <v>0000</v>
      </c>
      <c r="C3" t="str">
        <f>A3&amp;B3</f>
        <v>IPFA0000</v>
      </c>
      <c r="D3" s="190">
        <f>Attestation!I15</f>
        <v>0</v>
      </c>
      <c r="E3">
        <f>Demande!$F$15</f>
        <v>0</v>
      </c>
      <c r="F3">
        <f>Demande!F19</f>
        <v>0</v>
      </c>
      <c r="G3">
        <f>Demande!$F$21</f>
        <v>0</v>
      </c>
      <c r="H3">
        <f>Demande!$F$23</f>
        <v>0</v>
      </c>
      <c r="I3">
        <f>Demande!$F$25</f>
        <v>0</v>
      </c>
      <c r="J3">
        <f>Demande!$F$27</f>
        <v>0</v>
      </c>
      <c r="K3">
        <f>Demande!$F$29</f>
        <v>0</v>
      </c>
      <c r="L3" s="190">
        <f>Demande!$H$33</f>
        <v>0</v>
      </c>
      <c r="M3" s="190">
        <f>Demande!$H$35</f>
        <v>0</v>
      </c>
      <c r="N3">
        <f>Demande!$F$39</f>
        <v>0</v>
      </c>
      <c r="O3">
        <f>Demande!$F$41</f>
        <v>0</v>
      </c>
      <c r="P3">
        <f>Demande!$G$44</f>
        <v>0</v>
      </c>
      <c r="Q3" s="188">
        <f>Demande!$K$52</f>
        <v>0</v>
      </c>
      <c r="R3" s="188">
        <f>Demande!$K$54</f>
        <v>0</v>
      </c>
      <c r="S3" s="188">
        <f>Demande!$K$56</f>
        <v>0</v>
      </c>
      <c r="T3" s="188">
        <f>Demande!$K$58</f>
        <v>0</v>
      </c>
      <c r="U3" s="188">
        <f>Demande!$K$60</f>
        <v>0</v>
      </c>
      <c r="V3" s="188">
        <f>Demande!$K$62</f>
        <v>0</v>
      </c>
      <c r="W3">
        <f>Demande!$C$66</f>
        <v>0</v>
      </c>
      <c r="X3">
        <f>Demande!$L$81</f>
        <v>0</v>
      </c>
      <c r="Y3">
        <f>Demande!$L$83</f>
        <v>0</v>
      </c>
      <c r="Z3" s="190">
        <f>Demande!$L$85</f>
        <v>0</v>
      </c>
      <c r="AA3" s="190">
        <f>Demande!$L$87</f>
        <v>0</v>
      </c>
      <c r="AB3" s="190">
        <f>Demande!$L$89</f>
        <v>0</v>
      </c>
      <c r="AC3">
        <f>Demande!$L$91</f>
        <v>0</v>
      </c>
      <c r="AD3">
        <f>Demande!$L$96</f>
        <v>0</v>
      </c>
      <c r="AE3">
        <f>Demande!$L$98</f>
        <v>0</v>
      </c>
      <c r="AF3" s="190">
        <f>Demande!$L$100</f>
        <v>0</v>
      </c>
      <c r="AG3">
        <f>Demande!$L$102</f>
        <v>0</v>
      </c>
      <c r="AH3" s="190">
        <f>Demande!$L$104</f>
        <v>0</v>
      </c>
      <c r="AI3">
        <f>Demande!$L$106</f>
        <v>0</v>
      </c>
      <c r="AJ3">
        <f>Demande!$L$111</f>
        <v>0</v>
      </c>
      <c r="AK3">
        <f>Demande!$L$113</f>
        <v>0</v>
      </c>
      <c r="AL3" s="190">
        <f>Demande!$L$115</f>
        <v>0</v>
      </c>
      <c r="AM3">
        <f>Demande!$L$117</f>
        <v>0</v>
      </c>
      <c r="AN3" s="190">
        <f>Demande!$L$119</f>
        <v>0</v>
      </c>
      <c r="AO3">
        <f>Demande!$L$121</f>
        <v>0</v>
      </c>
      <c r="AP3">
        <f>Demande!$L$126</f>
        <v>0</v>
      </c>
      <c r="AQ3">
        <f>Demande!$L$128</f>
        <v>0</v>
      </c>
      <c r="AR3" s="190">
        <f>Demande!$L$130</f>
        <v>0</v>
      </c>
      <c r="AS3" s="190">
        <f>Demande!$L$132</f>
        <v>0</v>
      </c>
      <c r="AT3" s="190">
        <f>Demande!$L$134</f>
        <v>0</v>
      </c>
      <c r="AU3">
        <f>Demande!$L$136</f>
        <v>0</v>
      </c>
      <c r="AV3">
        <f>Demande!$L$141</f>
        <v>0</v>
      </c>
      <c r="AW3">
        <f>Demande!$L$143</f>
        <v>0</v>
      </c>
      <c r="AX3" s="190">
        <f>Demande!$L$145</f>
        <v>0</v>
      </c>
      <c r="AY3">
        <f>Demande!$L$147</f>
        <v>0</v>
      </c>
      <c r="AZ3" s="190">
        <f>Demande!$L$149</f>
        <v>0</v>
      </c>
      <c r="BA3">
        <f>Demande!$L$151</f>
        <v>0</v>
      </c>
      <c r="BB3">
        <f>Demande!$L$155</f>
        <v>0</v>
      </c>
      <c r="BC3">
        <f>Demande!$G$156</f>
        <v>0</v>
      </c>
      <c r="BD3">
        <f>Demande!$L$158</f>
        <v>0</v>
      </c>
      <c r="BE3" s="190">
        <f>Demande!$L$160</f>
        <v>0</v>
      </c>
      <c r="BF3">
        <f>Demande!$L$162</f>
        <v>0</v>
      </c>
      <c r="BG3" s="190">
        <f>Demande!$L$164</f>
        <v>0</v>
      </c>
      <c r="BH3">
        <f>Demande!$L$166</f>
        <v>0</v>
      </c>
      <c r="BI3">
        <f>Demande!$C$175</f>
        <v>0</v>
      </c>
      <c r="BJ3">
        <f>Demande!$C$180</f>
        <v>0</v>
      </c>
      <c r="BK3">
        <f>Demande!$C$185</f>
        <v>0</v>
      </c>
      <c r="BL3">
        <f>Demande!$C$190</f>
        <v>0</v>
      </c>
      <c r="BM3">
        <f>Demande!$I$194</f>
        <v>0</v>
      </c>
      <c r="BN3">
        <f>Demande!$E$198</f>
        <v>0</v>
      </c>
      <c r="BO3">
        <f>Demande!$I$198</f>
        <v>0</v>
      </c>
      <c r="BP3">
        <f>Demande!$C$210</f>
        <v>0</v>
      </c>
      <c r="BQ3">
        <f>Demande!$C$215</f>
        <v>0</v>
      </c>
      <c r="BR3">
        <f>Demande!$C$223</f>
        <v>0</v>
      </c>
      <c r="BS3">
        <f>Demande!$L$232</f>
        <v>0</v>
      </c>
      <c r="BT3">
        <f>Demande!$L$234</f>
        <v>0</v>
      </c>
      <c r="BU3">
        <f>Demande!$I$237</f>
        <v>0</v>
      </c>
      <c r="BV3">
        <f>Demande!$C$241</f>
        <v>0</v>
      </c>
    </row>
    <row r="4" spans="1:74" x14ac:dyDescent="0.25">
      <c r="A4" t="str">
        <f>IF(A3=0,"",A3)</f>
        <v>IPFA</v>
      </c>
      <c r="B4" t="str">
        <f t="shared" ref="B4:BM4" si="0">IF(B3=0,"",B3)</f>
        <v>0000</v>
      </c>
      <c r="C4" t="str">
        <f t="shared" si="0"/>
        <v>IPFA0000</v>
      </c>
      <c r="D4" t="str">
        <f t="shared" si="0"/>
        <v/>
      </c>
      <c r="E4" t="str">
        <f t="shared" si="0"/>
        <v/>
      </c>
      <c r="F4" t="str">
        <f t="shared" si="0"/>
        <v/>
      </c>
      <c r="G4" t="str">
        <f t="shared" si="0"/>
        <v/>
      </c>
      <c r="H4" t="str">
        <f t="shared" si="0"/>
        <v/>
      </c>
      <c r="I4" t="str">
        <f t="shared" si="0"/>
        <v/>
      </c>
      <c r="J4" t="str">
        <f t="shared" si="0"/>
        <v/>
      </c>
      <c r="K4" t="str">
        <f t="shared" si="0"/>
        <v/>
      </c>
      <c r="L4" t="str">
        <f t="shared" si="0"/>
        <v/>
      </c>
      <c r="M4" t="str">
        <f t="shared" si="0"/>
        <v/>
      </c>
      <c r="N4" t="str">
        <f t="shared" si="0"/>
        <v/>
      </c>
      <c r="O4" t="str">
        <f t="shared" si="0"/>
        <v/>
      </c>
      <c r="P4" t="str">
        <f t="shared" si="0"/>
        <v/>
      </c>
      <c r="Q4" s="188" t="str">
        <f t="shared" si="0"/>
        <v/>
      </c>
      <c r="R4" s="188" t="str">
        <f t="shared" si="0"/>
        <v/>
      </c>
      <c r="S4" s="188" t="str">
        <f t="shared" si="0"/>
        <v/>
      </c>
      <c r="T4" s="188" t="str">
        <f t="shared" si="0"/>
        <v/>
      </c>
      <c r="U4" s="188" t="str">
        <f t="shared" si="0"/>
        <v/>
      </c>
      <c r="V4" s="188" t="str">
        <f t="shared" si="0"/>
        <v/>
      </c>
      <c r="W4" t="str">
        <f t="shared" si="0"/>
        <v/>
      </c>
      <c r="X4" t="str">
        <f t="shared" si="0"/>
        <v/>
      </c>
      <c r="Y4" t="str">
        <f t="shared" si="0"/>
        <v/>
      </c>
      <c r="Z4" t="str">
        <f t="shared" si="0"/>
        <v/>
      </c>
      <c r="AA4" t="str">
        <f t="shared" si="0"/>
        <v/>
      </c>
      <c r="AB4" t="str">
        <f t="shared" si="0"/>
        <v/>
      </c>
      <c r="AC4" t="str">
        <f t="shared" si="0"/>
        <v/>
      </c>
      <c r="AD4" t="str">
        <f t="shared" si="0"/>
        <v/>
      </c>
      <c r="AE4" t="str">
        <f t="shared" si="0"/>
        <v/>
      </c>
      <c r="AF4" t="str">
        <f t="shared" si="0"/>
        <v/>
      </c>
      <c r="AG4" t="str">
        <f t="shared" si="0"/>
        <v/>
      </c>
      <c r="AH4" t="str">
        <f t="shared" si="0"/>
        <v/>
      </c>
      <c r="AI4" t="str">
        <f t="shared" si="0"/>
        <v/>
      </c>
      <c r="AJ4" t="str">
        <f t="shared" si="0"/>
        <v/>
      </c>
      <c r="AK4" t="str">
        <f t="shared" si="0"/>
        <v/>
      </c>
      <c r="AL4" t="str">
        <f t="shared" si="0"/>
        <v/>
      </c>
      <c r="AM4" t="str">
        <f t="shared" si="0"/>
        <v/>
      </c>
      <c r="AN4" t="str">
        <f t="shared" si="0"/>
        <v/>
      </c>
      <c r="AO4" t="str">
        <f t="shared" si="0"/>
        <v/>
      </c>
      <c r="AP4" t="str">
        <f t="shared" si="0"/>
        <v/>
      </c>
      <c r="AQ4" t="str">
        <f t="shared" si="0"/>
        <v/>
      </c>
      <c r="AR4" t="str">
        <f t="shared" si="0"/>
        <v/>
      </c>
      <c r="AS4" t="str">
        <f t="shared" si="0"/>
        <v/>
      </c>
      <c r="AT4" t="str">
        <f t="shared" si="0"/>
        <v/>
      </c>
      <c r="AU4" t="str">
        <f t="shared" si="0"/>
        <v/>
      </c>
      <c r="AV4" t="str">
        <f t="shared" si="0"/>
        <v/>
      </c>
      <c r="AW4" t="str">
        <f t="shared" si="0"/>
        <v/>
      </c>
      <c r="AX4" t="str">
        <f t="shared" si="0"/>
        <v/>
      </c>
      <c r="AY4" t="str">
        <f t="shared" si="0"/>
        <v/>
      </c>
      <c r="AZ4" t="str">
        <f t="shared" si="0"/>
        <v/>
      </c>
      <c r="BA4" t="str">
        <f t="shared" si="0"/>
        <v/>
      </c>
      <c r="BB4" t="str">
        <f t="shared" si="0"/>
        <v/>
      </c>
      <c r="BC4" t="str">
        <f t="shared" si="0"/>
        <v/>
      </c>
      <c r="BD4" t="str">
        <f t="shared" si="0"/>
        <v/>
      </c>
      <c r="BE4" t="str">
        <f t="shared" si="0"/>
        <v/>
      </c>
      <c r="BF4" t="str">
        <f t="shared" si="0"/>
        <v/>
      </c>
      <c r="BG4" t="str">
        <f t="shared" si="0"/>
        <v/>
      </c>
      <c r="BH4" t="str">
        <f t="shared" si="0"/>
        <v/>
      </c>
      <c r="BI4" t="str">
        <f t="shared" si="0"/>
        <v/>
      </c>
      <c r="BJ4" t="str">
        <f t="shared" si="0"/>
        <v/>
      </c>
      <c r="BK4" t="str">
        <f t="shared" si="0"/>
        <v/>
      </c>
      <c r="BL4" t="str">
        <f t="shared" si="0"/>
        <v/>
      </c>
      <c r="BM4" t="str">
        <f t="shared" si="0"/>
        <v/>
      </c>
      <c r="BN4" t="str">
        <f t="shared" ref="BN4:BV4" si="1">IF(BN3=0,"",BN3)</f>
        <v/>
      </c>
      <c r="BO4" t="str">
        <f t="shared" si="1"/>
        <v/>
      </c>
      <c r="BP4" t="str">
        <f t="shared" si="1"/>
        <v/>
      </c>
      <c r="BQ4" t="str">
        <f t="shared" si="1"/>
        <v/>
      </c>
      <c r="BR4" t="str">
        <f t="shared" si="1"/>
        <v/>
      </c>
      <c r="BS4" t="str">
        <f t="shared" si="1"/>
        <v/>
      </c>
      <c r="BT4" t="str">
        <f t="shared" si="1"/>
        <v/>
      </c>
      <c r="BU4" t="str">
        <f t="shared" si="1"/>
        <v/>
      </c>
      <c r="BV4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Marche à suivre</vt:lpstr>
      <vt:lpstr>Aide-mémoire</vt:lpstr>
      <vt:lpstr>Demande</vt:lpstr>
      <vt:lpstr>Calcul Dommage</vt:lpstr>
      <vt:lpstr>Attestation</vt:lpstr>
      <vt:lpstr>Data_IPFA</vt:lpstr>
      <vt:lpstr>'Aide-mémoire'!Print_Area</vt:lpstr>
      <vt:lpstr>Attestation!Print_Area</vt:lpstr>
      <vt:lpstr>Demande!Print_Area</vt:lpstr>
      <vt:lpstr>'Marche à suivre'!Print_Area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Rui Ferreira Caseiro</cp:lastModifiedBy>
  <cp:lastPrinted>2020-05-20T19:36:41Z</cp:lastPrinted>
  <dcterms:created xsi:type="dcterms:W3CDTF">2020-04-19T11:17:51Z</dcterms:created>
  <dcterms:modified xsi:type="dcterms:W3CDTF">2020-06-07T22:09:12Z</dcterms:modified>
</cp:coreProperties>
</file>