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Diplomes\Diplômes_total\2024\"/>
    </mc:Choice>
  </mc:AlternateContent>
  <bookViews>
    <workbookView xWindow="360" yWindow="432" windowWidth="25440" windowHeight="11988"/>
  </bookViews>
  <sheets>
    <sheet name="2024" sheetId="28" r:id="rId1"/>
    <sheet name="2023" sheetId="27" r:id="rId2"/>
    <sheet name="2022" sheetId="26" r:id="rId3"/>
    <sheet name="2021" sheetId="25" r:id="rId4"/>
    <sheet name="2020" sheetId="24" r:id="rId5"/>
    <sheet name="2019" sheetId="23" r:id="rId6"/>
    <sheet name="2018" sheetId="22" r:id="rId7"/>
    <sheet name="2017" sheetId="21" r:id="rId8"/>
    <sheet name="2016" sheetId="20" r:id="rId9"/>
    <sheet name="2015" sheetId="19" r:id="rId10"/>
    <sheet name="2014" sheetId="2" r:id="rId11"/>
    <sheet name="2013" sheetId="17" r:id="rId12"/>
  </sheets>
  <externalReferences>
    <externalReference r:id="rId13"/>
  </externalReferences>
  <definedNames>
    <definedName name="_xlnm.Print_Area" localSheetId="11">'2013'!$A$1:$I$32</definedName>
    <definedName name="_xlnm.Print_Area" localSheetId="10">'2014'!$A$1:$I$32</definedName>
    <definedName name="_xlnm.Print_Area" localSheetId="9">'2015'!$A$1:$I$32</definedName>
    <definedName name="_xlnm.Print_Area" localSheetId="8">'2016'!$A$1:$I$35</definedName>
    <definedName name="_xlnm.Print_Area" localSheetId="7">'2017'!$A$1:$I$33</definedName>
    <definedName name="_xlnm.Print_Area" localSheetId="6">'2018'!$A$1:$I$33</definedName>
    <definedName name="_xlnm.Print_Area" localSheetId="5">'2019'!$A$1:$I$33</definedName>
    <definedName name="_xlnm.Print_Area" localSheetId="4">'2020'!$A$1:$I$33</definedName>
    <definedName name="_xlnm.Print_Area" localSheetId="3">'2021'!$A$1:$I$33</definedName>
    <definedName name="_xlnm.Print_Area" localSheetId="2">'2022'!$A$1:$I$33</definedName>
    <definedName name="_xlnm.Print_Area" localSheetId="1">'2023'!$A$1:$I$33</definedName>
    <definedName name="_xlnm.Print_Area" localSheetId="0">'2024'!$A$1:$I$34</definedName>
  </definedNames>
  <calcPr calcId="162913"/>
</workbook>
</file>

<file path=xl/calcChain.xml><?xml version="1.0" encoding="utf-8"?>
<calcChain xmlns="http://schemas.openxmlformats.org/spreadsheetml/2006/main">
  <c r="B10" i="27" l="1"/>
  <c r="F23" i="28" l="1"/>
  <c r="E23" i="28"/>
  <c r="D23" i="28"/>
  <c r="C23" i="28"/>
  <c r="B23" i="28"/>
  <c r="I19" i="28"/>
  <c r="H19" i="28"/>
  <c r="G19" i="28"/>
  <c r="F19" i="28"/>
  <c r="E19" i="28"/>
  <c r="D19" i="28"/>
  <c r="C19" i="28"/>
  <c r="B19" i="28"/>
  <c r="I11" i="28"/>
  <c r="H11" i="28"/>
  <c r="G11" i="28"/>
  <c r="F11" i="28"/>
  <c r="E11" i="28"/>
  <c r="D11" i="28"/>
  <c r="C11" i="28"/>
  <c r="B11" i="28"/>
  <c r="G10" i="28"/>
  <c r="B10" i="28" l="1"/>
  <c r="B27" i="28" s="1"/>
  <c r="H10" i="28"/>
  <c r="I10" i="28"/>
  <c r="C10" i="28"/>
  <c r="C27" i="28" s="1"/>
  <c r="D10" i="28"/>
  <c r="D27" i="28" s="1"/>
  <c r="E10" i="28"/>
  <c r="E27" i="28" s="1"/>
  <c r="F10" i="28"/>
  <c r="F27" i="28" s="1"/>
  <c r="F23" i="27"/>
  <c r="E23" i="27"/>
  <c r="D23" i="27"/>
  <c r="C23" i="27"/>
  <c r="B23" i="27"/>
  <c r="I19" i="27"/>
  <c r="H19" i="27"/>
  <c r="G19" i="27"/>
  <c r="F19" i="27"/>
  <c r="E19" i="27"/>
  <c r="D19" i="27"/>
  <c r="C19" i="27"/>
  <c r="B19" i="27"/>
  <c r="I11" i="27"/>
  <c r="H11" i="27"/>
  <c r="H10" i="27" s="1"/>
  <c r="G11" i="27"/>
  <c r="F11" i="27"/>
  <c r="F10" i="27" s="1"/>
  <c r="F27" i="27" s="1"/>
  <c r="E11" i="27"/>
  <c r="E10" i="27" s="1"/>
  <c r="D11" i="27"/>
  <c r="D10" i="27" s="1"/>
  <c r="C11" i="27"/>
  <c r="B11" i="27"/>
  <c r="B27" i="27" s="1"/>
  <c r="I10" i="27" l="1"/>
  <c r="E27" i="27"/>
  <c r="C10" i="27"/>
  <c r="C27" i="27" s="1"/>
  <c r="G10" i="27"/>
  <c r="D27" i="27"/>
  <c r="B10" i="26"/>
  <c r="B16" i="26" l="1"/>
  <c r="F23" i="26"/>
  <c r="E23" i="26"/>
  <c r="D23" i="26"/>
  <c r="C23" i="26"/>
  <c r="B23" i="26"/>
  <c r="I19" i="26"/>
  <c r="H19" i="26"/>
  <c r="G19" i="26"/>
  <c r="F19" i="26"/>
  <c r="E19" i="26"/>
  <c r="D19" i="26"/>
  <c r="C19" i="26"/>
  <c r="B19" i="26"/>
  <c r="I11" i="26"/>
  <c r="I10" i="26" s="1"/>
  <c r="H11" i="26"/>
  <c r="H10" i="26" s="1"/>
  <c r="G11" i="26"/>
  <c r="G10" i="26" s="1"/>
  <c r="F11" i="26"/>
  <c r="E11" i="26"/>
  <c r="E10" i="26" s="1"/>
  <c r="D11" i="26"/>
  <c r="D10" i="26" s="1"/>
  <c r="C11" i="26"/>
  <c r="C10" i="26" s="1"/>
  <c r="C27" i="26" s="1"/>
  <c r="B11" i="26"/>
  <c r="F10" i="26"/>
  <c r="E27" i="26" l="1"/>
  <c r="F27" i="26"/>
  <c r="D27" i="26"/>
  <c r="F23" i="25"/>
  <c r="E23" i="25"/>
  <c r="D23" i="25"/>
  <c r="C23" i="25"/>
  <c r="B23" i="25"/>
  <c r="I19" i="25"/>
  <c r="H19" i="25"/>
  <c r="G19" i="25"/>
  <c r="F19" i="25"/>
  <c r="E19" i="25"/>
  <c r="D19" i="25"/>
  <c r="C19" i="25"/>
  <c r="B19" i="25"/>
  <c r="I11" i="25"/>
  <c r="H11" i="25"/>
  <c r="H10" i="25" s="1"/>
  <c r="G11" i="25"/>
  <c r="F11" i="25"/>
  <c r="F10" i="25" s="1"/>
  <c r="E11" i="25"/>
  <c r="E10" i="25" s="1"/>
  <c r="D11" i="25"/>
  <c r="D10" i="25" s="1"/>
  <c r="C11" i="25"/>
  <c r="B11" i="25"/>
  <c r="B10" i="25" s="1"/>
  <c r="I10" i="25"/>
  <c r="B27" i="26" l="1"/>
  <c r="C10" i="25"/>
  <c r="C27" i="25" s="1"/>
  <c r="G10" i="25"/>
  <c r="D27" i="25"/>
  <c r="E27" i="25"/>
  <c r="B27" i="25"/>
  <c r="F27" i="25"/>
  <c r="F23" i="24" l="1"/>
  <c r="E23" i="24"/>
  <c r="D23" i="24"/>
  <c r="C23" i="24"/>
  <c r="B23" i="24"/>
  <c r="I19" i="24"/>
  <c r="H19" i="24"/>
  <c r="G19" i="24"/>
  <c r="F19" i="24"/>
  <c r="E19" i="24"/>
  <c r="D19" i="24"/>
  <c r="C19" i="24"/>
  <c r="B19" i="24"/>
  <c r="I11" i="24"/>
  <c r="H11" i="24"/>
  <c r="H10" i="24" s="1"/>
  <c r="G11" i="24"/>
  <c r="F11" i="24"/>
  <c r="E11" i="24"/>
  <c r="E10" i="24" s="1"/>
  <c r="D11" i="24"/>
  <c r="D10" i="24" s="1"/>
  <c r="C11" i="24"/>
  <c r="B11" i="24"/>
  <c r="I10" i="24"/>
  <c r="B27" i="24" l="1"/>
  <c r="B10" i="24"/>
  <c r="G10" i="24"/>
  <c r="F10" i="24"/>
  <c r="F27" i="24" s="1"/>
  <c r="C10" i="24"/>
  <c r="C27" i="24" s="1"/>
  <c r="E27" i="24"/>
  <c r="D27" i="24"/>
  <c r="C19" i="23"/>
  <c r="C11" i="23"/>
  <c r="I19" i="23"/>
  <c r="H19" i="23"/>
  <c r="G19" i="23"/>
  <c r="F19" i="23"/>
  <c r="E19" i="23"/>
  <c r="D19" i="23"/>
  <c r="B19" i="23"/>
  <c r="F23" i="23" l="1"/>
  <c r="E23" i="23"/>
  <c r="D23" i="23"/>
  <c r="C23" i="23"/>
  <c r="B23" i="23"/>
  <c r="I11" i="23"/>
  <c r="I10" i="23" s="1"/>
  <c r="H11" i="23"/>
  <c r="H10" i="23" s="1"/>
  <c r="F11" i="23"/>
  <c r="F10" i="23" s="1"/>
  <c r="E11" i="23"/>
  <c r="E10" i="23" s="1"/>
  <c r="C10" i="23"/>
  <c r="G11" i="23"/>
  <c r="G10" i="23" s="1"/>
  <c r="D11" i="23"/>
  <c r="D10" i="23" s="1"/>
  <c r="B11" i="23"/>
  <c r="B10" i="23" s="1"/>
  <c r="B27" i="23" l="1"/>
  <c r="D27" i="23"/>
  <c r="C27" i="23"/>
  <c r="F27" i="23"/>
  <c r="E27" i="23"/>
  <c r="I16" i="22"/>
  <c r="H16" i="22"/>
  <c r="G16" i="22"/>
  <c r="F16" i="22"/>
  <c r="E16" i="22"/>
  <c r="D16" i="22"/>
  <c r="C16" i="22"/>
  <c r="I11" i="22" l="1"/>
  <c r="H11" i="22"/>
  <c r="G11" i="22"/>
  <c r="F11" i="22"/>
  <c r="E11" i="22"/>
  <c r="D11" i="22"/>
  <c r="C11" i="22"/>
  <c r="B11" i="22"/>
  <c r="F23" i="22" l="1"/>
  <c r="E23" i="22"/>
  <c r="D23" i="22"/>
  <c r="C23" i="22"/>
  <c r="B23" i="22"/>
  <c r="I10" i="22"/>
  <c r="H10" i="22"/>
  <c r="G10" i="22"/>
  <c r="F10" i="22"/>
  <c r="E10" i="22"/>
  <c r="D10" i="22"/>
  <c r="C10" i="22"/>
  <c r="B10" i="22"/>
  <c r="B27" i="22" s="1"/>
  <c r="E27" i="22" l="1"/>
  <c r="F27" i="22"/>
  <c r="C27" i="22"/>
  <c r="D27" i="22"/>
  <c r="B10" i="21"/>
  <c r="B23" i="20"/>
  <c r="B23" i="21"/>
  <c r="B10" i="20"/>
  <c r="F23" i="21"/>
  <c r="E23" i="21"/>
  <c r="D23" i="21"/>
  <c r="C23" i="21"/>
  <c r="I10" i="21"/>
  <c r="H10" i="21"/>
  <c r="G10" i="21"/>
  <c r="F10" i="21"/>
  <c r="E10" i="21"/>
  <c r="D10" i="21"/>
  <c r="C10" i="21"/>
  <c r="B27" i="21" l="1"/>
  <c r="B27" i="20"/>
  <c r="C27" i="21"/>
  <c r="D27" i="21"/>
  <c r="E27" i="21"/>
  <c r="F27" i="21"/>
  <c r="F23" i="20" l="1"/>
  <c r="E23" i="20"/>
  <c r="D23" i="20"/>
  <c r="C23" i="20"/>
  <c r="I10" i="20"/>
  <c r="H10" i="20"/>
  <c r="G10" i="20"/>
  <c r="F10" i="20"/>
  <c r="E10" i="20"/>
  <c r="D10" i="20"/>
  <c r="C10" i="20"/>
  <c r="C27" i="20" l="1"/>
  <c r="E27" i="20"/>
  <c r="F27" i="20"/>
  <c r="D27" i="20"/>
  <c r="B22" i="19"/>
  <c r="F22" i="19" l="1"/>
  <c r="E22" i="19"/>
  <c r="D22" i="19"/>
  <c r="C22" i="19"/>
  <c r="I10" i="19"/>
  <c r="H10" i="19"/>
  <c r="G10" i="19"/>
  <c r="F10" i="19"/>
  <c r="E10" i="19"/>
  <c r="D10" i="19"/>
  <c r="C10" i="19"/>
  <c r="B10" i="19"/>
  <c r="B26" i="19" s="1"/>
  <c r="C26" i="19" l="1"/>
  <c r="D26" i="19"/>
  <c r="E26" i="19"/>
  <c r="F26" i="19"/>
  <c r="F23" i="2" l="1"/>
  <c r="E23" i="2"/>
  <c r="D23" i="2"/>
  <c r="C23" i="2"/>
  <c r="B23" i="2"/>
</calcChain>
</file>

<file path=xl/sharedStrings.xml><?xml version="1.0" encoding="utf-8"?>
<sst xmlns="http://schemas.openxmlformats.org/spreadsheetml/2006/main" count="651" uniqueCount="66">
  <si>
    <t>Catégorie socioprofessionnelle</t>
  </si>
  <si>
    <t>Total</t>
  </si>
  <si>
    <t>Masculin</t>
  </si>
  <si>
    <t>Féminin</t>
  </si>
  <si>
    <t>Service de la recherche en éducation (SRED)</t>
  </si>
  <si>
    <t>Annuaire statistique</t>
  </si>
  <si>
    <t>Suisse</t>
  </si>
  <si>
    <t>Étrangère</t>
  </si>
  <si>
    <t>Année civile 2014</t>
  </si>
  <si>
    <t>Sources : SRED / Base de données scolaires (nBDS) / Etat au 31.12. - Université de Genève / Etat en novembre.</t>
  </si>
  <si>
    <t>Cadres supérieurs et dirigeants</t>
  </si>
  <si>
    <t>Ouvriers, divers et sans indication</t>
  </si>
  <si>
    <t>Enseignement public</t>
  </si>
  <si>
    <t>Maturité gymnasiale</t>
  </si>
  <si>
    <t>Certificat de culture générale</t>
  </si>
  <si>
    <t>Maturité spécialisée</t>
  </si>
  <si>
    <t>Maturité professionnelle</t>
  </si>
  <si>
    <t>Enseignement privé</t>
  </si>
  <si>
    <t>Maturité suisse</t>
  </si>
  <si>
    <t>Diplôme professionnel supérieur (ES)</t>
  </si>
  <si>
    <t>-</t>
  </si>
  <si>
    <t>Diplôme HES</t>
  </si>
  <si>
    <t>Diplôme de 
l'Université de Genève 
(y compris institut)</t>
  </si>
  <si>
    <t>Petits indépendants, employés, cadres intermédiaires</t>
  </si>
  <si>
    <t>Total des titres délivrés</t>
  </si>
  <si>
    <t xml:space="preserve">  </t>
  </si>
  <si>
    <t>Année civile 2013</t>
  </si>
  <si>
    <t>Année civile 2015</t>
  </si>
  <si>
    <t>Certificats de niveau secondaire II (CITE 3 &amp; 4)</t>
  </si>
  <si>
    <t>Enseignement secondaire II et tertiaire</t>
  </si>
  <si>
    <t>Nationalité</t>
  </si>
  <si>
    <t>Année civile 2016</t>
  </si>
  <si>
    <t>Année civile 2017</t>
  </si>
  <si>
    <t>Titres délivrés dans le canton de Genève selon le sexe, la nationalité et la catégorie socioprofessionnelle</t>
  </si>
  <si>
    <t>Sexe</t>
  </si>
  <si>
    <r>
      <t xml:space="preserve">Diplômes étrangers et certificat fédéral de capacité (CFC) </t>
    </r>
    <r>
      <rPr>
        <vertAlign val="superscript"/>
        <sz val="9"/>
        <color indexed="8"/>
        <rFont val="Arial Narrow"/>
        <family val="2"/>
      </rPr>
      <t>(2)</t>
    </r>
  </si>
  <si>
    <r>
      <t xml:space="preserve">Diplômes étrangers et certificat fédéral de capacité (CFC) </t>
    </r>
    <r>
      <rPr>
        <vertAlign val="superscript"/>
        <sz val="9"/>
        <color indexed="8"/>
        <rFont val="Arial Narrow"/>
        <family val="2"/>
      </rPr>
      <t>(3)</t>
    </r>
  </si>
  <si>
    <t>Certificats professionnels pour adultes</t>
  </si>
  <si>
    <t>Date de mise à jour: avril 2018</t>
  </si>
  <si>
    <r>
      <t xml:space="preserve">Attestations de formation élémentaire (AFE) et professionnelle (AFP) </t>
    </r>
    <r>
      <rPr>
        <vertAlign val="superscript"/>
        <sz val="9"/>
        <color indexed="8"/>
        <rFont val="Arial Narrow"/>
        <family val="2"/>
      </rPr>
      <t>(1)</t>
    </r>
  </si>
  <si>
    <r>
      <t xml:space="preserve">Certificat fédéral de capacité (CFC) et diplôme professionnel </t>
    </r>
    <r>
      <rPr>
        <vertAlign val="superscript"/>
        <sz val="9"/>
        <color indexed="8"/>
        <rFont val="Arial Narrow"/>
        <family val="2"/>
      </rPr>
      <t>(1)</t>
    </r>
  </si>
  <si>
    <r>
      <t xml:space="preserve">Certificat d'examen complémentaire (Dubs) </t>
    </r>
    <r>
      <rPr>
        <vertAlign val="superscript"/>
        <sz val="9"/>
        <color indexed="8"/>
        <rFont val="Arial Narrow"/>
        <family val="2"/>
      </rPr>
      <t>(2)</t>
    </r>
  </si>
  <si>
    <t>(2) Les certificats d'examen complémentaire sont recensés dans la base de données scolaires à partir de la rentrée 2016.</t>
  </si>
  <si>
    <t xml:space="preserve">(4) Depuis la rentrée 2016, l'Institut de hautes études internationales et du développement (IHEID) ne fait plus partie de l'Université de Genève et n'est plus pris en compte dans la statistique. </t>
  </si>
  <si>
    <t>(3) Diplômes étrangers: baccalauréat international, baccalauréat français, High school diploma, etc. CFC: y compris ceux obtenus à l'issue d'une formation réalisée uniquement en entreprise.</t>
  </si>
  <si>
    <t>Diplôme de l'Université de Genève</t>
  </si>
  <si>
    <t>Diplômes de niveau tertiaire (CITE 5 à 8)</t>
  </si>
  <si>
    <r>
      <t xml:space="preserve">Diplôme de l'Université de Genève </t>
    </r>
    <r>
      <rPr>
        <vertAlign val="superscript"/>
        <sz val="9"/>
        <color theme="1"/>
        <rFont val="Arial Narrow"/>
        <family val="2"/>
      </rPr>
      <t>(4)</t>
    </r>
  </si>
  <si>
    <t>Certificat d'examen complémentaire (Dubs)</t>
  </si>
  <si>
    <t>(2) Diplômes étrangers: baccalauréat international, baccalauréat français, High school diploma, etc. CFC: y compris ceux obtenus à l'issue d'une formation réalisée uniquement en entreprise.</t>
  </si>
  <si>
    <t>Année civile 2018</t>
  </si>
  <si>
    <r>
      <t xml:space="preserve">Attestations de formation professionnelle (AFP) </t>
    </r>
    <r>
      <rPr>
        <vertAlign val="superscript"/>
        <sz val="9"/>
        <color indexed="8"/>
        <rFont val="Arial Narrow"/>
        <family val="2"/>
      </rPr>
      <t>(1)</t>
    </r>
  </si>
  <si>
    <t>Année civile 2019</t>
  </si>
  <si>
    <t>Année civile 2020</t>
  </si>
  <si>
    <t>Date de mise à jour : janvier 2022</t>
  </si>
  <si>
    <t>Année civile 2021</t>
  </si>
  <si>
    <t>(1) Y compris les diplômes des élèves en système dual sous contrat à Genève et fréquentant une école hors canton.</t>
  </si>
  <si>
    <t>Mise à jour : novembre 2022</t>
  </si>
  <si>
    <t>Année civile 2022</t>
  </si>
  <si>
    <t>Année civile 2023</t>
  </si>
  <si>
    <t>T15.02.1.07</t>
  </si>
  <si>
    <t>Année civile 2024</t>
  </si>
  <si>
    <t>Données publiées le 29/04/2025</t>
  </si>
  <si>
    <t>Données révisées le 29/04/2025</t>
  </si>
  <si>
    <r>
      <t xml:space="preserve">Maturité gymnasiale </t>
    </r>
    <r>
      <rPr>
        <vertAlign val="superscript"/>
        <sz val="9"/>
        <color indexed="8"/>
        <rFont val="Arial Narrow"/>
        <family val="2"/>
      </rPr>
      <t>(2)</t>
    </r>
  </si>
  <si>
    <t>(2) Y compris la maturité suisse.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</si>
</sst>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10"/>
      <name val="Arial"/>
      <family val="2"/>
    </font>
    <font>
      <vertAlign val="superscript"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i/>
      <sz val="9"/>
      <color theme="1"/>
      <name val="Arial Narrow"/>
      <family val="2"/>
    </font>
    <font>
      <sz val="8"/>
      <name val="Arial Narrow"/>
      <family val="2"/>
    </font>
    <font>
      <vertAlign val="superscript"/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theme="3" tint="0.59996337778862885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138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wrapText="1"/>
    </xf>
    <xf numFmtId="0" fontId="11" fillId="0" borderId="11" xfId="1" applyFont="1" applyFill="1" applyBorder="1" applyAlignment="1">
      <alignment horizontal="right" vertical="center" wrapText="1"/>
    </xf>
    <xf numFmtId="0" fontId="11" fillId="0" borderId="12" xfId="1" applyFont="1" applyFill="1" applyBorder="1" applyAlignment="1">
      <alignment horizontal="right" vertical="center" wrapText="1"/>
    </xf>
    <xf numFmtId="0" fontId="11" fillId="0" borderId="13" xfId="3" applyFont="1" applyFill="1" applyBorder="1" applyAlignment="1">
      <alignment horizontal="right" vertical="center" wrapText="1"/>
    </xf>
    <xf numFmtId="0" fontId="11" fillId="0" borderId="14" xfId="3" applyFont="1" applyFill="1" applyBorder="1" applyAlignment="1">
      <alignment horizontal="right" vertical="center" wrapText="1"/>
    </xf>
    <xf numFmtId="0" fontId="11" fillId="0" borderId="15" xfId="2" applyFont="1" applyFill="1" applyBorder="1" applyAlignment="1">
      <alignment horizontal="right" vertical="center" wrapText="1"/>
    </xf>
    <xf numFmtId="0" fontId="11" fillId="0" borderId="16" xfId="2" applyFont="1" applyFill="1" applyBorder="1" applyAlignment="1">
      <alignment horizontal="right" vertical="center" wrapText="1"/>
    </xf>
    <xf numFmtId="0" fontId="11" fillId="0" borderId="17" xfId="2" applyFont="1" applyFill="1" applyBorder="1" applyAlignment="1">
      <alignment horizontal="right" vertical="center" wrapText="1"/>
    </xf>
    <xf numFmtId="0" fontId="10" fillId="0" borderId="18" xfId="1" applyFont="1" applyBorder="1" applyAlignment="1"/>
    <xf numFmtId="0" fontId="2" fillId="0" borderId="0" xfId="0" applyFont="1" applyFill="1" applyAlignment="1"/>
    <xf numFmtId="0" fontId="11" fillId="0" borderId="0" xfId="1" applyFont="1" applyBorder="1" applyAlignment="1">
      <alignment horizontal="left" wrapText="1"/>
    </xf>
    <xf numFmtId="3" fontId="11" fillId="0" borderId="1" xfId="1" applyNumberFormat="1" applyFont="1" applyBorder="1" applyAlignment="1">
      <alignment horizontal="right"/>
    </xf>
    <xf numFmtId="3" fontId="11" fillId="0" borderId="23" xfId="1" applyNumberFormat="1" applyFont="1" applyBorder="1" applyAlignment="1">
      <alignment horizontal="right"/>
    </xf>
    <xf numFmtId="3" fontId="11" fillId="0" borderId="24" xfId="1" applyNumberFormat="1" applyFont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3" fontId="11" fillId="0" borderId="25" xfId="1" applyNumberFormat="1" applyFont="1" applyBorder="1" applyAlignment="1">
      <alignment horizontal="right"/>
    </xf>
    <xf numFmtId="3" fontId="10" fillId="0" borderId="19" xfId="1" applyNumberFormat="1" applyFont="1" applyFill="1" applyBorder="1" applyAlignment="1">
      <alignment horizontal="right"/>
    </xf>
    <xf numFmtId="3" fontId="10" fillId="0" borderId="20" xfId="1" applyNumberFormat="1" applyFont="1" applyFill="1" applyBorder="1" applyAlignment="1">
      <alignment horizontal="right"/>
    </xf>
    <xf numFmtId="3" fontId="10" fillId="0" borderId="21" xfId="1" applyNumberFormat="1" applyFont="1" applyFill="1" applyBorder="1" applyAlignment="1">
      <alignment horizontal="right"/>
    </xf>
    <xf numFmtId="0" fontId="2" fillId="0" borderId="26" xfId="0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26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20" xfId="1" applyNumberFormat="1" applyFont="1" applyFill="1" applyBorder="1" applyAlignment="1">
      <alignment horizontal="right" wrapText="1"/>
    </xf>
    <xf numFmtId="3" fontId="10" fillId="0" borderId="21" xfId="1" applyNumberFormat="1" applyFont="1" applyFill="1" applyBorder="1" applyAlignment="1">
      <alignment horizontal="right" wrapText="1"/>
    </xf>
    <xf numFmtId="3" fontId="10" fillId="0" borderId="21" xfId="3" applyNumberFormat="1" applyFont="1" applyFill="1" applyBorder="1" applyAlignment="1">
      <alignment horizontal="right" wrapText="1"/>
    </xf>
    <xf numFmtId="3" fontId="10" fillId="0" borderId="18" xfId="2" applyNumberFormat="1" applyFont="1" applyFill="1" applyBorder="1" applyAlignment="1">
      <alignment horizontal="right" wrapText="1"/>
    </xf>
    <xf numFmtId="3" fontId="10" fillId="0" borderId="22" xfId="2" applyNumberFormat="1" applyFont="1" applyFill="1" applyBorder="1" applyAlignment="1">
      <alignment horizontal="right" wrapText="1"/>
    </xf>
    <xf numFmtId="0" fontId="15" fillId="0" borderId="0" xfId="0" applyFont="1" applyFill="1" applyAlignment="1"/>
    <xf numFmtId="0" fontId="14" fillId="0" borderId="2" xfId="1" applyFont="1" applyBorder="1" applyAlignment="1">
      <alignment wrapText="1"/>
    </xf>
    <xf numFmtId="3" fontId="14" fillId="0" borderId="4" xfId="1" applyNumberFormat="1" applyFont="1" applyBorder="1" applyAlignment="1">
      <alignment horizontal="right"/>
    </xf>
    <xf numFmtId="3" fontId="14" fillId="0" borderId="27" xfId="1" applyNumberFormat="1" applyFont="1" applyBorder="1" applyAlignment="1">
      <alignment horizontal="right"/>
    </xf>
    <xf numFmtId="3" fontId="14" fillId="0" borderId="28" xfId="1" applyNumberFormat="1" applyFont="1" applyBorder="1" applyAlignment="1">
      <alignment horizontal="right"/>
    </xf>
    <xf numFmtId="3" fontId="14" fillId="0" borderId="2" xfId="1" applyNumberFormat="1" applyFont="1" applyBorder="1" applyAlignment="1">
      <alignment horizontal="right"/>
    </xf>
    <xf numFmtId="3" fontId="14" fillId="0" borderId="29" xfId="1" applyNumberFormat="1" applyFont="1" applyBorder="1" applyAlignment="1">
      <alignment horizontal="right"/>
    </xf>
    <xf numFmtId="0" fontId="14" fillId="0" borderId="0" xfId="1" applyFont="1" applyBorder="1" applyAlignment="1">
      <alignment wrapText="1"/>
    </xf>
    <xf numFmtId="3" fontId="14" fillId="0" borderId="1" xfId="1" applyNumberFormat="1" applyFont="1" applyBorder="1" applyAlignment="1">
      <alignment horizontal="right"/>
    </xf>
    <xf numFmtId="3" fontId="14" fillId="0" borderId="23" xfId="1" applyNumberFormat="1" applyFont="1" applyBorder="1" applyAlignment="1">
      <alignment horizontal="right"/>
    </xf>
    <xf numFmtId="3" fontId="14" fillId="0" borderId="24" xfId="1" applyNumberFormat="1" applyFont="1" applyBorder="1" applyAlignment="1">
      <alignment horizontal="right"/>
    </xf>
    <xf numFmtId="3" fontId="14" fillId="0" borderId="0" xfId="1" applyNumberFormat="1" applyFont="1" applyBorder="1" applyAlignment="1">
      <alignment horizontal="right"/>
    </xf>
    <xf numFmtId="3" fontId="14" fillId="0" borderId="25" xfId="1" applyNumberFormat="1" applyFont="1" applyBorder="1" applyAlignment="1">
      <alignment horizontal="right"/>
    </xf>
    <xf numFmtId="3" fontId="3" fillId="0" borderId="19" xfId="0" applyNumberFormat="1" applyFont="1" applyFill="1" applyBorder="1" applyAlignment="1"/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3" fontId="10" fillId="0" borderId="19" xfId="1" applyNumberFormat="1" applyFont="1" applyFill="1" applyBorder="1" applyAlignment="1">
      <alignment horizontal="right" wrapText="1"/>
    </xf>
    <xf numFmtId="0" fontId="14" fillId="0" borderId="2" xfId="1" applyFont="1" applyBorder="1" applyAlignment="1">
      <alignment vertical="center"/>
    </xf>
    <xf numFmtId="3" fontId="14" fillId="0" borderId="4" xfId="1" applyNumberFormat="1" applyFont="1" applyBorder="1" applyAlignment="1">
      <alignment horizontal="right" vertical="center"/>
    </xf>
    <xf numFmtId="3" fontId="14" fillId="0" borderId="27" xfId="1" applyNumberFormat="1" applyFont="1" applyBorder="1" applyAlignment="1">
      <alignment horizontal="right" vertical="center"/>
    </xf>
    <xf numFmtId="3" fontId="14" fillId="0" borderId="28" xfId="1" applyNumberFormat="1" applyFont="1" applyBorder="1" applyAlignment="1">
      <alignment horizontal="right" vertical="center"/>
    </xf>
    <xf numFmtId="3" fontId="14" fillId="0" borderId="2" xfId="1" applyNumberFormat="1" applyFont="1" applyBorder="1" applyAlignment="1">
      <alignment horizontal="right" vertical="center"/>
    </xf>
    <xf numFmtId="3" fontId="14" fillId="0" borderId="29" xfId="1" applyNumberFormat="1" applyFont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34" xfId="0" applyFont="1" applyFill="1" applyBorder="1" applyAlignment="1"/>
    <xf numFmtId="0" fontId="4" fillId="0" borderId="0" xfId="0" applyFont="1" applyBorder="1" applyAlignment="1">
      <alignment vertical="center"/>
    </xf>
    <xf numFmtId="3" fontId="10" fillId="0" borderId="20" xfId="3" applyNumberFormat="1" applyFont="1" applyFill="1" applyBorder="1" applyAlignment="1">
      <alignment horizontal="right" wrapText="1"/>
    </xf>
    <xf numFmtId="3" fontId="11" fillId="0" borderId="18" xfId="1" applyNumberFormat="1" applyFont="1" applyFill="1" applyBorder="1" applyAlignment="1">
      <alignment horizontal="right"/>
    </xf>
    <xf numFmtId="3" fontId="11" fillId="0" borderId="22" xfId="1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1" fillId="0" borderId="0" xfId="1" applyFont="1" applyBorder="1" applyAlignment="1">
      <alignment horizontal="left" vertical="center" wrapText="1"/>
    </xf>
    <xf numFmtId="3" fontId="3" fillId="0" borderId="35" xfId="0" applyNumberFormat="1" applyFont="1" applyFill="1" applyBorder="1" applyAlignment="1"/>
    <xf numFmtId="3" fontId="3" fillId="0" borderId="36" xfId="0" applyNumberFormat="1" applyFont="1" applyFill="1" applyBorder="1" applyAlignment="1"/>
    <xf numFmtId="3" fontId="3" fillId="0" borderId="34" xfId="0" applyNumberFormat="1" applyFont="1" applyFill="1" applyBorder="1" applyAlignment="1"/>
    <xf numFmtId="3" fontId="2" fillId="0" borderId="37" xfId="0" applyNumberFormat="1" applyFont="1" applyFill="1" applyBorder="1" applyAlignment="1">
      <alignment horizontal="right"/>
    </xf>
    <xf numFmtId="3" fontId="2" fillId="0" borderId="38" xfId="0" applyNumberFormat="1" applyFont="1" applyFill="1" applyBorder="1" applyAlignment="1">
      <alignment horizontal="right"/>
    </xf>
    <xf numFmtId="0" fontId="9" fillId="0" borderId="0" xfId="0" applyFont="1" applyFill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16" fillId="0" borderId="0" xfId="0" quotePrefix="1" applyFont="1" applyFill="1" applyAlignment="1">
      <alignment horizontal="left" vertical="top"/>
    </xf>
    <xf numFmtId="3" fontId="11" fillId="0" borderId="1" xfId="1" applyNumberFormat="1" applyFont="1" applyFill="1" applyBorder="1" applyAlignment="1">
      <alignment horizontal="right"/>
    </xf>
    <xf numFmtId="3" fontId="11" fillId="0" borderId="23" xfId="1" applyNumberFormat="1" applyFont="1" applyFill="1" applyBorder="1" applyAlignment="1">
      <alignment horizontal="right"/>
    </xf>
    <xf numFmtId="3" fontId="11" fillId="0" borderId="24" xfId="1" applyNumberFormat="1" applyFont="1" applyFill="1" applyBorder="1" applyAlignment="1">
      <alignment horizontal="right"/>
    </xf>
    <xf numFmtId="3" fontId="11" fillId="0" borderId="0" xfId="1" applyNumberFormat="1" applyFont="1" applyFill="1" applyBorder="1" applyAlignment="1">
      <alignment horizontal="right"/>
    </xf>
    <xf numFmtId="3" fontId="11" fillId="0" borderId="25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2" fillId="0" borderId="2" xfId="0" applyFont="1" applyBorder="1" applyAlignment="1">
      <alignment wrapText="1"/>
    </xf>
    <xf numFmtId="3" fontId="2" fillId="0" borderId="4" xfId="0" applyNumberFormat="1" applyFont="1" applyBorder="1" applyAlignment="1"/>
    <xf numFmtId="3" fontId="2" fillId="0" borderId="27" xfId="0" applyNumberFormat="1" applyFont="1" applyBorder="1" applyAlignment="1"/>
    <xf numFmtId="3" fontId="2" fillId="0" borderId="28" xfId="0" applyNumberFormat="1" applyFont="1" applyBorder="1" applyAlignment="1"/>
    <xf numFmtId="0" fontId="2" fillId="0" borderId="2" xfId="0" applyFont="1" applyBorder="1" applyAlignment="1"/>
    <xf numFmtId="0" fontId="4" fillId="0" borderId="3" xfId="0" applyFont="1" applyFill="1" applyBorder="1" applyAlignment="1">
      <alignment horizontal="right" vertical="center"/>
    </xf>
    <xf numFmtId="0" fontId="2" fillId="0" borderId="39" xfId="0" applyFont="1" applyBorder="1" applyAlignment="1">
      <alignment wrapText="1"/>
    </xf>
    <xf numFmtId="3" fontId="2" fillId="0" borderId="40" xfId="0" applyNumberFormat="1" applyFont="1" applyBorder="1" applyAlignment="1"/>
    <xf numFmtId="3" fontId="2" fillId="0" borderId="41" xfId="0" applyNumberFormat="1" applyFont="1" applyBorder="1" applyAlignment="1"/>
    <xf numFmtId="3" fontId="2" fillId="0" borderId="42" xfId="0" applyNumberFormat="1" applyFont="1" applyBorder="1" applyAlignment="1"/>
    <xf numFmtId="3" fontId="2" fillId="0" borderId="39" xfId="0" applyNumberFormat="1" applyFont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0" fontId="11" fillId="0" borderId="0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3" fontId="2" fillId="0" borderId="4" xfId="0" applyNumberFormat="1" applyFont="1" applyFill="1" applyBorder="1" applyAlignment="1"/>
    <xf numFmtId="3" fontId="2" fillId="0" borderId="27" xfId="0" applyNumberFormat="1" applyFont="1" applyFill="1" applyBorder="1" applyAlignment="1"/>
    <xf numFmtId="3" fontId="2" fillId="0" borderId="28" xfId="0" applyNumberFormat="1" applyFont="1" applyFill="1" applyBorder="1" applyAlignment="1"/>
    <xf numFmtId="0" fontId="2" fillId="0" borderId="3" xfId="0" applyFont="1" applyFill="1" applyBorder="1" applyAlignment="1">
      <alignment horizontal="right" vertical="center"/>
    </xf>
    <xf numFmtId="3" fontId="2" fillId="0" borderId="0" xfId="0" applyNumberFormat="1" applyFont="1" applyFill="1" applyAlignment="1"/>
    <xf numFmtId="3" fontId="14" fillId="0" borderId="23" xfId="1" applyNumberFormat="1" applyFont="1" applyFill="1" applyBorder="1" applyAlignment="1">
      <alignment horizontal="right"/>
    </xf>
    <xf numFmtId="3" fontId="14" fillId="0" borderId="24" xfId="1" applyNumberFormat="1" applyFont="1" applyFill="1" applyBorder="1" applyAlignment="1">
      <alignment horizontal="right"/>
    </xf>
    <xf numFmtId="3" fontId="14" fillId="0" borderId="0" xfId="1" applyNumberFormat="1" applyFont="1" applyFill="1" applyBorder="1" applyAlignment="1">
      <alignment horizontal="right"/>
    </xf>
    <xf numFmtId="3" fontId="14" fillId="0" borderId="25" xfId="1" applyNumberFormat="1" applyFont="1" applyFill="1" applyBorder="1" applyAlignment="1">
      <alignment horizontal="right"/>
    </xf>
    <xf numFmtId="3" fontId="14" fillId="0" borderId="27" xfId="1" applyNumberFormat="1" applyFont="1" applyFill="1" applyBorder="1" applyAlignment="1">
      <alignment horizontal="right"/>
    </xf>
    <xf numFmtId="3" fontId="14" fillId="0" borderId="28" xfId="1" applyNumberFormat="1" applyFont="1" applyFill="1" applyBorder="1" applyAlignment="1">
      <alignment horizontal="right"/>
    </xf>
    <xf numFmtId="3" fontId="14" fillId="0" borderId="2" xfId="1" applyNumberFormat="1" applyFont="1" applyFill="1" applyBorder="1" applyAlignment="1">
      <alignment horizontal="right"/>
    </xf>
    <xf numFmtId="3" fontId="14" fillId="0" borderId="29" xfId="1" applyNumberFormat="1" applyFont="1" applyFill="1" applyBorder="1" applyAlignment="1">
      <alignment horizontal="right"/>
    </xf>
    <xf numFmtId="3" fontId="14" fillId="0" borderId="27" xfId="1" applyNumberFormat="1" applyFont="1" applyFill="1" applyBorder="1" applyAlignment="1">
      <alignment horizontal="right" vertical="center"/>
    </xf>
    <xf numFmtId="3" fontId="14" fillId="0" borderId="28" xfId="1" applyNumberFormat="1" applyFont="1" applyFill="1" applyBorder="1" applyAlignment="1">
      <alignment horizontal="right" vertical="center"/>
    </xf>
    <xf numFmtId="3" fontId="14" fillId="0" borderId="2" xfId="1" applyNumberFormat="1" applyFont="1" applyFill="1" applyBorder="1" applyAlignment="1">
      <alignment horizontal="right" vertical="center"/>
    </xf>
    <xf numFmtId="3" fontId="14" fillId="0" borderId="29" xfId="1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/>
    </xf>
    <xf numFmtId="3" fontId="2" fillId="0" borderId="29" xfId="0" applyNumberFormat="1" applyFont="1" applyFill="1" applyBorder="1" applyAlignment="1">
      <alignment horizontal="right"/>
    </xf>
    <xf numFmtId="0" fontId="11" fillId="0" borderId="5" xfId="1" applyFont="1" applyFill="1" applyBorder="1" applyAlignment="1">
      <alignment horizontal="left" wrapText="1"/>
    </xf>
    <xf numFmtId="0" fontId="11" fillId="0" borderId="9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4">
    <cellStyle name="Normal" xfId="0" builtinId="0"/>
    <cellStyle name="Normal_5.2.Collèges" xfId="2"/>
    <cellStyle name="Normal_Feuil1" xfId="1"/>
    <cellStyle name="Normal_Feuil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855" y="38966"/>
          <a:ext cx="82665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O0884/16_Stat/Annuaire/Travail/Diplomes/Dipl&#244;mes_total/V&#233;rif_diplomes_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2018"/>
      <sheetName val="SecII_2017"/>
      <sheetName val="Teriaire_2017"/>
      <sheetName val="Feuil8"/>
      <sheetName val="Feuil9"/>
      <sheetName val="Feuil10"/>
      <sheetName val="Feuil11"/>
      <sheetName val="Feuil12"/>
      <sheetName val="Feuil13"/>
      <sheetName val="Feuil14"/>
    </sheetNames>
    <sheetDataSet>
      <sheetData sheetId="0">
        <row r="9">
          <cell r="E9">
            <v>11</v>
          </cell>
          <cell r="F9">
            <v>11</v>
          </cell>
          <cell r="G9">
            <v>18</v>
          </cell>
          <cell r="H9">
            <v>4</v>
          </cell>
          <cell r="I9">
            <v>3</v>
          </cell>
          <cell r="J9">
            <v>8</v>
          </cell>
          <cell r="K9">
            <v>11</v>
          </cell>
        </row>
        <row r="10">
          <cell r="E10">
            <v>1340</v>
          </cell>
          <cell r="F10">
            <v>927</v>
          </cell>
          <cell r="G10">
            <v>1646</v>
          </cell>
          <cell r="H10">
            <v>621</v>
          </cell>
          <cell r="I10">
            <v>242</v>
          </cell>
          <cell r="J10">
            <v>974</v>
          </cell>
          <cell r="K10">
            <v>1051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showZeros="0" tabSelected="1" zoomScaleNormal="100" workbookViewId="0">
      <pane ySplit="9" topLeftCell="A10" activePane="bottomLeft" state="frozen"/>
      <selection activeCell="I6" sqref="I6"/>
      <selection pane="bottomLeft" activeCell="L32" sqref="L32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11" s="1" customFormat="1" ht="22.5" customHeight="1" x14ac:dyDescent="0.25">
      <c r="A1" s="5" t="s">
        <v>4</v>
      </c>
    </row>
    <row r="2" spans="1:11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11" s="1" customFormat="1" ht="15" customHeight="1" x14ac:dyDescent="0.25"/>
    <row r="4" spans="1:11" s="8" customFormat="1" ht="15" customHeight="1" x14ac:dyDescent="0.25">
      <c r="A4" s="7" t="s">
        <v>29</v>
      </c>
    </row>
    <row r="5" spans="1:11" s="8" customFormat="1" ht="15" customHeight="1" x14ac:dyDescent="0.25">
      <c r="A5" s="89" t="s">
        <v>33</v>
      </c>
      <c r="I5" s="9" t="s">
        <v>60</v>
      </c>
    </row>
    <row r="6" spans="1:11" s="8" customFormat="1" ht="15" customHeight="1" x14ac:dyDescent="0.25">
      <c r="A6" s="10" t="s">
        <v>61</v>
      </c>
    </row>
    <row r="7" spans="1:11" s="10" customFormat="1" ht="15" customHeight="1" thickBot="1" x14ac:dyDescent="0.3"/>
    <row r="8" spans="1:11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11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11" s="23" customFormat="1" ht="18" customHeight="1" x14ac:dyDescent="0.3">
      <c r="A10" s="22" t="s">
        <v>28</v>
      </c>
      <c r="B10" s="61">
        <f>B11+B19+B22</f>
        <v>8221</v>
      </c>
      <c r="C10" s="40">
        <f t="shared" ref="C10:I10" si="0">C11+C19+C22</f>
        <v>4018</v>
      </c>
      <c r="D10" s="41">
        <f t="shared" si="0"/>
        <v>4203</v>
      </c>
      <c r="E10" s="72">
        <f t="shared" si="0"/>
        <v>5113</v>
      </c>
      <c r="F10" s="42">
        <f t="shared" si="0"/>
        <v>3108</v>
      </c>
      <c r="G10" s="43">
        <f t="shared" si="0"/>
        <v>1601</v>
      </c>
      <c r="H10" s="44">
        <f t="shared" si="0"/>
        <v>3187</v>
      </c>
      <c r="I10" s="43">
        <f t="shared" si="0"/>
        <v>3433</v>
      </c>
      <c r="K10" s="116"/>
    </row>
    <row r="11" spans="1:11" s="45" customFormat="1" ht="18" customHeight="1" x14ac:dyDescent="0.3">
      <c r="A11" s="52" t="s">
        <v>12</v>
      </c>
      <c r="B11" s="53">
        <f>SUM(B12:B18)</f>
        <v>6216</v>
      </c>
      <c r="C11" s="117">
        <f>SUM(C12:C18)</f>
        <v>3045</v>
      </c>
      <c r="D11" s="118">
        <f t="shared" ref="D11:I11" si="1">SUM(D12:D18)</f>
        <v>3171</v>
      </c>
      <c r="E11" s="117">
        <f t="shared" si="1"/>
        <v>4521</v>
      </c>
      <c r="F11" s="118">
        <f t="shared" si="1"/>
        <v>1695</v>
      </c>
      <c r="G11" s="119">
        <f t="shared" si="1"/>
        <v>1142</v>
      </c>
      <c r="H11" s="120">
        <f t="shared" si="1"/>
        <v>2755</v>
      </c>
      <c r="I11" s="119">
        <f t="shared" si="1"/>
        <v>2319</v>
      </c>
      <c r="K11" s="116"/>
    </row>
    <row r="12" spans="1:11" s="23" customFormat="1" ht="13.5" customHeight="1" x14ac:dyDescent="0.3">
      <c r="A12" s="24" t="s">
        <v>13</v>
      </c>
      <c r="B12" s="25">
        <v>1700</v>
      </c>
      <c r="C12" s="93">
        <v>707</v>
      </c>
      <c r="D12" s="94">
        <v>993</v>
      </c>
      <c r="E12" s="93">
        <v>1417</v>
      </c>
      <c r="F12" s="94">
        <v>283</v>
      </c>
      <c r="G12" s="95">
        <v>591</v>
      </c>
      <c r="H12" s="96">
        <v>807</v>
      </c>
      <c r="I12" s="95">
        <v>302</v>
      </c>
      <c r="K12" s="116"/>
    </row>
    <row r="13" spans="1:11" s="23" customFormat="1" ht="13.5" customHeight="1" x14ac:dyDescent="0.3">
      <c r="A13" s="24" t="s">
        <v>14</v>
      </c>
      <c r="B13" s="25">
        <v>949</v>
      </c>
      <c r="C13" s="93">
        <v>352</v>
      </c>
      <c r="D13" s="94">
        <v>597</v>
      </c>
      <c r="E13" s="93">
        <v>668</v>
      </c>
      <c r="F13" s="94">
        <v>281</v>
      </c>
      <c r="G13" s="95">
        <v>133</v>
      </c>
      <c r="H13" s="96">
        <v>438</v>
      </c>
      <c r="I13" s="95">
        <v>378</v>
      </c>
      <c r="K13" s="116"/>
    </row>
    <row r="14" spans="1:11" s="23" customFormat="1" ht="13.5" customHeight="1" x14ac:dyDescent="0.3">
      <c r="A14" s="24" t="s">
        <v>15</v>
      </c>
      <c r="B14" s="25">
        <v>514</v>
      </c>
      <c r="C14" s="93">
        <v>167</v>
      </c>
      <c r="D14" s="94">
        <v>347</v>
      </c>
      <c r="E14" s="93">
        <v>367</v>
      </c>
      <c r="F14" s="94">
        <v>147</v>
      </c>
      <c r="G14" s="95">
        <v>70</v>
      </c>
      <c r="H14" s="96">
        <v>242</v>
      </c>
      <c r="I14" s="95">
        <v>202</v>
      </c>
      <c r="K14" s="116"/>
    </row>
    <row r="15" spans="1:11" s="23" customFormat="1" ht="13.5" customHeight="1" x14ac:dyDescent="0.3">
      <c r="A15" s="83" t="s">
        <v>51</v>
      </c>
      <c r="B15" s="25">
        <v>213</v>
      </c>
      <c r="C15" s="93">
        <v>114</v>
      </c>
      <c r="D15" s="94">
        <v>99</v>
      </c>
      <c r="E15" s="93">
        <v>80</v>
      </c>
      <c r="F15" s="94">
        <v>133</v>
      </c>
      <c r="G15" s="95">
        <v>13</v>
      </c>
      <c r="H15" s="96">
        <v>52</v>
      </c>
      <c r="I15" s="95">
        <v>148</v>
      </c>
      <c r="K15" s="116"/>
    </row>
    <row r="16" spans="1:11" s="23" customFormat="1" ht="13.5" customHeight="1" x14ac:dyDescent="0.3">
      <c r="A16" s="110" t="s">
        <v>40</v>
      </c>
      <c r="B16" s="92">
        <v>2150</v>
      </c>
      <c r="C16" s="93">
        <v>1308</v>
      </c>
      <c r="D16" s="94">
        <v>842</v>
      </c>
      <c r="E16" s="93">
        <v>1447</v>
      </c>
      <c r="F16" s="94">
        <v>703</v>
      </c>
      <c r="G16" s="95">
        <v>223</v>
      </c>
      <c r="H16" s="96">
        <v>891</v>
      </c>
      <c r="I16" s="95">
        <v>1036</v>
      </c>
      <c r="K16" s="116"/>
    </row>
    <row r="17" spans="1:11" s="23" customFormat="1" ht="13.5" customHeight="1" x14ac:dyDescent="0.3">
      <c r="A17" s="24" t="s">
        <v>16</v>
      </c>
      <c r="B17" s="25">
        <v>606</v>
      </c>
      <c r="C17" s="93">
        <v>359</v>
      </c>
      <c r="D17" s="94">
        <v>247</v>
      </c>
      <c r="E17" s="93">
        <v>472</v>
      </c>
      <c r="F17" s="94">
        <v>134</v>
      </c>
      <c r="G17" s="95">
        <v>96</v>
      </c>
      <c r="H17" s="96">
        <v>287</v>
      </c>
      <c r="I17" s="95">
        <v>223</v>
      </c>
      <c r="K17" s="116"/>
    </row>
    <row r="18" spans="1:11" s="23" customFormat="1" ht="13.5" customHeight="1" x14ac:dyDescent="0.3">
      <c r="A18" s="83" t="s">
        <v>48</v>
      </c>
      <c r="B18" s="25">
        <v>84</v>
      </c>
      <c r="C18" s="93">
        <v>38</v>
      </c>
      <c r="D18" s="94">
        <v>46</v>
      </c>
      <c r="E18" s="93">
        <v>70</v>
      </c>
      <c r="F18" s="94">
        <v>14</v>
      </c>
      <c r="G18" s="95">
        <v>16</v>
      </c>
      <c r="H18" s="96">
        <v>38</v>
      </c>
      <c r="I18" s="95">
        <v>30</v>
      </c>
      <c r="K18" s="116"/>
    </row>
    <row r="19" spans="1:11" s="45" customFormat="1" ht="18" customHeight="1" x14ac:dyDescent="0.3">
      <c r="A19" s="46" t="s">
        <v>17</v>
      </c>
      <c r="B19" s="47">
        <f>SUM(B20:B21)</f>
        <v>1278</v>
      </c>
      <c r="C19" s="121">
        <f>SUM(C20:C21)</f>
        <v>618</v>
      </c>
      <c r="D19" s="122">
        <f t="shared" ref="D19:I19" si="2">SUM(D20:D21)</f>
        <v>660</v>
      </c>
      <c r="E19" s="121">
        <f t="shared" si="2"/>
        <v>364</v>
      </c>
      <c r="F19" s="122">
        <f t="shared" si="2"/>
        <v>914</v>
      </c>
      <c r="G19" s="123">
        <f t="shared" si="2"/>
        <v>446</v>
      </c>
      <c r="H19" s="124">
        <f t="shared" si="2"/>
        <v>366</v>
      </c>
      <c r="I19" s="123">
        <f t="shared" si="2"/>
        <v>466</v>
      </c>
      <c r="K19" s="116"/>
    </row>
    <row r="20" spans="1:11" s="23" customFormat="1" ht="13.5" customHeight="1" x14ac:dyDescent="0.3">
      <c r="A20" s="24" t="s">
        <v>64</v>
      </c>
      <c r="B20" s="25">
        <v>165</v>
      </c>
      <c r="C20" s="93">
        <v>89</v>
      </c>
      <c r="D20" s="94">
        <v>76</v>
      </c>
      <c r="E20" s="93">
        <v>102</v>
      </c>
      <c r="F20" s="94">
        <v>63</v>
      </c>
      <c r="G20" s="95">
        <v>94</v>
      </c>
      <c r="H20" s="96">
        <v>57</v>
      </c>
      <c r="I20" s="95">
        <v>14</v>
      </c>
      <c r="K20" s="116"/>
    </row>
    <row r="21" spans="1:11" s="23" customFormat="1" ht="13.5" customHeight="1" x14ac:dyDescent="0.3">
      <c r="A21" s="83" t="s">
        <v>36</v>
      </c>
      <c r="B21" s="25">
        <v>1113</v>
      </c>
      <c r="C21" s="93">
        <v>529</v>
      </c>
      <c r="D21" s="94">
        <v>584</v>
      </c>
      <c r="E21" s="93">
        <v>262</v>
      </c>
      <c r="F21" s="94">
        <v>851</v>
      </c>
      <c r="G21" s="95">
        <v>352</v>
      </c>
      <c r="H21" s="96">
        <v>309</v>
      </c>
      <c r="I21" s="95">
        <v>452</v>
      </c>
      <c r="K21" s="116"/>
    </row>
    <row r="22" spans="1:11" s="68" customFormat="1" ht="18" customHeight="1" x14ac:dyDescent="0.3">
      <c r="A22" s="62" t="s">
        <v>37</v>
      </c>
      <c r="B22" s="63">
        <v>727</v>
      </c>
      <c r="C22" s="125">
        <v>355</v>
      </c>
      <c r="D22" s="126">
        <v>372</v>
      </c>
      <c r="E22" s="125">
        <v>228</v>
      </c>
      <c r="F22" s="126">
        <v>499</v>
      </c>
      <c r="G22" s="127">
        <v>13</v>
      </c>
      <c r="H22" s="128">
        <v>66</v>
      </c>
      <c r="I22" s="127">
        <v>648</v>
      </c>
      <c r="K22" s="116"/>
    </row>
    <row r="23" spans="1:11" s="23" customFormat="1" ht="18" customHeight="1" x14ac:dyDescent="0.3">
      <c r="A23" s="22" t="s">
        <v>46</v>
      </c>
      <c r="B23" s="30">
        <f>B24+B25+B26</f>
        <v>7044</v>
      </c>
      <c r="C23" s="31">
        <f>C24+C25+C26</f>
        <v>2688</v>
      </c>
      <c r="D23" s="32">
        <f>D24+D25+D26</f>
        <v>4356</v>
      </c>
      <c r="E23" s="31">
        <f>E24+E25+E26</f>
        <v>4363</v>
      </c>
      <c r="F23" s="32">
        <f>F24+F25+F26</f>
        <v>2681</v>
      </c>
      <c r="G23" s="73" t="s">
        <v>20</v>
      </c>
      <c r="H23" s="74" t="s">
        <v>20</v>
      </c>
      <c r="I23" s="73" t="s">
        <v>20</v>
      </c>
      <c r="K23" s="116"/>
    </row>
    <row r="24" spans="1:11" s="45" customFormat="1" ht="18" customHeight="1" x14ac:dyDescent="0.3">
      <c r="A24" s="24" t="s">
        <v>19</v>
      </c>
      <c r="B24" s="92">
        <v>217</v>
      </c>
      <c r="C24" s="93">
        <v>87</v>
      </c>
      <c r="D24" s="94">
        <v>130</v>
      </c>
      <c r="E24" s="93">
        <v>175</v>
      </c>
      <c r="F24" s="94">
        <v>42</v>
      </c>
      <c r="G24" s="95" t="s">
        <v>20</v>
      </c>
      <c r="H24" s="96" t="s">
        <v>20</v>
      </c>
      <c r="I24" s="95" t="s">
        <v>20</v>
      </c>
      <c r="K24" s="116"/>
    </row>
    <row r="25" spans="1:11" s="45" customFormat="1" ht="18" customHeight="1" x14ac:dyDescent="0.3">
      <c r="A25" s="98" t="s">
        <v>21</v>
      </c>
      <c r="B25" s="112">
        <v>1584</v>
      </c>
      <c r="C25" s="113">
        <v>731</v>
      </c>
      <c r="D25" s="114">
        <v>853</v>
      </c>
      <c r="E25" s="113">
        <v>887</v>
      </c>
      <c r="F25" s="114">
        <v>697</v>
      </c>
      <c r="G25" s="129" t="s">
        <v>20</v>
      </c>
      <c r="H25" s="130" t="s">
        <v>20</v>
      </c>
      <c r="I25" s="129" t="s">
        <v>20</v>
      </c>
      <c r="K25" s="116"/>
    </row>
    <row r="26" spans="1:11" s="45" customFormat="1" ht="18" customHeight="1" x14ac:dyDescent="0.3">
      <c r="A26" s="98" t="s">
        <v>45</v>
      </c>
      <c r="B26" s="112">
        <v>5243</v>
      </c>
      <c r="C26" s="113">
        <v>1870</v>
      </c>
      <c r="D26" s="114">
        <v>3373</v>
      </c>
      <c r="E26" s="113">
        <v>3301</v>
      </c>
      <c r="F26" s="114">
        <v>1942</v>
      </c>
      <c r="G26" s="129" t="s">
        <v>20</v>
      </c>
      <c r="H26" s="130" t="s">
        <v>20</v>
      </c>
      <c r="I26" s="129" t="s">
        <v>20</v>
      </c>
      <c r="K26" s="116"/>
    </row>
    <row r="27" spans="1:11" s="23" customFormat="1" ht="18" customHeight="1" thickBot="1" x14ac:dyDescent="0.35">
      <c r="A27" s="70" t="s">
        <v>24</v>
      </c>
      <c r="B27" s="58">
        <f>B23+B10</f>
        <v>15265</v>
      </c>
      <c r="C27" s="59">
        <f>C23+C10</f>
        <v>6706</v>
      </c>
      <c r="D27" s="60">
        <f>D23+D10</f>
        <v>8559</v>
      </c>
      <c r="E27" s="59">
        <f>E23+E10</f>
        <v>9476</v>
      </c>
      <c r="F27" s="60">
        <f>F23+F10</f>
        <v>5789</v>
      </c>
      <c r="G27" s="75" t="s">
        <v>20</v>
      </c>
      <c r="H27" s="76" t="s">
        <v>20</v>
      </c>
      <c r="I27" s="75" t="s">
        <v>20</v>
      </c>
      <c r="J27" s="39"/>
      <c r="K27" s="116"/>
    </row>
    <row r="28" spans="1:11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1" s="11" customFormat="1" ht="13.5" customHeight="1" x14ac:dyDescent="0.3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1" s="11" customFormat="1" ht="13.5" customHeight="1" x14ac:dyDescent="0.3">
      <c r="A30" s="82" t="s">
        <v>65</v>
      </c>
      <c r="B30" s="12"/>
      <c r="C30" s="12"/>
      <c r="D30" s="12"/>
      <c r="E30" s="12"/>
      <c r="F30" s="12"/>
      <c r="G30" s="12"/>
      <c r="H30" s="12"/>
      <c r="I30" s="12"/>
      <c r="J30" s="12"/>
    </row>
    <row r="31" spans="1:11" s="11" customFormat="1" ht="13.5" customHeight="1" x14ac:dyDescent="0.3">
      <c r="A31" s="82" t="s">
        <v>44</v>
      </c>
      <c r="B31" s="12"/>
      <c r="C31" s="12"/>
      <c r="D31" s="12"/>
      <c r="E31" s="12"/>
      <c r="F31" s="12"/>
      <c r="G31" s="12"/>
      <c r="H31" s="12"/>
      <c r="I31" s="12"/>
      <c r="J31" s="14"/>
    </row>
    <row r="32" spans="1:11" s="8" customFormat="1" ht="13.5" customHeight="1" x14ac:dyDescent="0.25"/>
    <row r="33" spans="1:9" s="8" customFormat="1" ht="13.5" customHeight="1" x14ac:dyDescent="0.25">
      <c r="A33" s="2" t="s">
        <v>9</v>
      </c>
      <c r="I33" s="97" t="s">
        <v>62</v>
      </c>
    </row>
    <row r="34" spans="1:9" s="8" customFormat="1" ht="13.5" customHeight="1" thickBot="1" x14ac:dyDescent="0.3">
      <c r="A34" s="3"/>
      <c r="B34" s="4"/>
      <c r="C34" s="4"/>
      <c r="D34" s="4"/>
      <c r="E34" s="4"/>
      <c r="F34" s="4"/>
      <c r="G34" s="4"/>
      <c r="H34" s="4"/>
      <c r="I34" s="115"/>
    </row>
    <row r="35" spans="1:9" s="1" customFormat="1" ht="13.5" customHeight="1" x14ac:dyDescent="0.25"/>
    <row r="36" spans="1:9" s="1" customFormat="1" ht="13.5" customHeight="1" x14ac:dyDescent="0.25">
      <c r="A36"/>
    </row>
    <row r="37" spans="1:9" s="1" customFormat="1" ht="13.5" customHeight="1" x14ac:dyDescent="0.25"/>
    <row r="38" spans="1:9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" customHeight="1" x14ac:dyDescent="0.25">
      <c r="A1" s="5" t="s">
        <v>4</v>
      </c>
    </row>
    <row r="2" spans="1:9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" customHeight="1" x14ac:dyDescent="0.25"/>
    <row r="4" spans="1:9" s="8" customFormat="1" ht="15" customHeight="1" x14ac:dyDescent="0.25">
      <c r="A4" s="7" t="s">
        <v>29</v>
      </c>
    </row>
    <row r="5" spans="1:9" s="8" customFormat="1" ht="15" customHeight="1" x14ac:dyDescent="0.25">
      <c r="A5" s="89" t="s">
        <v>33</v>
      </c>
      <c r="I5" s="9" t="s">
        <v>60</v>
      </c>
    </row>
    <row r="6" spans="1:9" s="8" customFormat="1" ht="15" customHeight="1" x14ac:dyDescent="0.25">
      <c r="A6" s="10" t="s">
        <v>27</v>
      </c>
    </row>
    <row r="7" spans="1:9" s="10" customFormat="1" ht="15" customHeight="1" thickBot="1" x14ac:dyDescent="0.3"/>
    <row r="8" spans="1:9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9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3">
      <c r="A10" s="22" t="s">
        <v>28</v>
      </c>
      <c r="B10" s="61">
        <f t="shared" ref="B10:I10" si="0">B11+B18+B21</f>
        <v>7079</v>
      </c>
      <c r="C10" s="40">
        <f t="shared" si="0"/>
        <v>3540</v>
      </c>
      <c r="D10" s="41">
        <f t="shared" si="0"/>
        <v>3539</v>
      </c>
      <c r="E10" s="72">
        <f t="shared" si="0"/>
        <v>4687</v>
      </c>
      <c r="F10" s="42">
        <f t="shared" si="0"/>
        <v>2392</v>
      </c>
      <c r="G10" s="43">
        <f t="shared" si="0"/>
        <v>1354</v>
      </c>
      <c r="H10" s="44">
        <f t="shared" si="0"/>
        <v>2886</v>
      </c>
      <c r="I10" s="43">
        <f t="shared" si="0"/>
        <v>2839</v>
      </c>
    </row>
    <row r="11" spans="1:9" s="45" customFormat="1" ht="18" customHeight="1" x14ac:dyDescent="0.3">
      <c r="A11" s="52" t="s">
        <v>12</v>
      </c>
      <c r="B11" s="53">
        <v>5645</v>
      </c>
      <c r="C11" s="54">
        <v>2832</v>
      </c>
      <c r="D11" s="55">
        <v>2813</v>
      </c>
      <c r="E11" s="54">
        <v>4223</v>
      </c>
      <c r="F11" s="55">
        <v>1422</v>
      </c>
      <c r="G11" s="56">
        <v>956</v>
      </c>
      <c r="H11" s="57">
        <v>2565</v>
      </c>
      <c r="I11" s="56">
        <v>2124</v>
      </c>
    </row>
    <row r="12" spans="1:9" s="23" customFormat="1" ht="13.5" customHeight="1" x14ac:dyDescent="0.3">
      <c r="A12" s="24" t="s">
        <v>13</v>
      </c>
      <c r="B12" s="25">
        <v>1589</v>
      </c>
      <c r="C12" s="26">
        <v>703</v>
      </c>
      <c r="D12" s="27">
        <v>886</v>
      </c>
      <c r="E12" s="26">
        <v>1341</v>
      </c>
      <c r="F12" s="27">
        <v>248</v>
      </c>
      <c r="G12" s="28">
        <v>491</v>
      </c>
      <c r="H12" s="29">
        <v>757</v>
      </c>
      <c r="I12" s="28">
        <v>341</v>
      </c>
    </row>
    <row r="13" spans="1:9" s="23" customFormat="1" ht="13.5" customHeight="1" x14ac:dyDescent="0.3">
      <c r="A13" s="24" t="s">
        <v>14</v>
      </c>
      <c r="B13" s="25">
        <v>711</v>
      </c>
      <c r="C13" s="26">
        <v>250</v>
      </c>
      <c r="D13" s="27">
        <v>461</v>
      </c>
      <c r="E13" s="26">
        <v>490</v>
      </c>
      <c r="F13" s="27">
        <v>221</v>
      </c>
      <c r="G13" s="28">
        <v>85</v>
      </c>
      <c r="H13" s="29">
        <v>311</v>
      </c>
      <c r="I13" s="28">
        <v>315</v>
      </c>
    </row>
    <row r="14" spans="1:9" s="23" customFormat="1" ht="13.5" customHeight="1" x14ac:dyDescent="0.3">
      <c r="A14" s="24" t="s">
        <v>15</v>
      </c>
      <c r="B14" s="25">
        <v>363</v>
      </c>
      <c r="C14" s="26">
        <v>112</v>
      </c>
      <c r="D14" s="27">
        <v>251</v>
      </c>
      <c r="E14" s="26">
        <v>265</v>
      </c>
      <c r="F14" s="27">
        <v>98</v>
      </c>
      <c r="G14" s="28">
        <v>39</v>
      </c>
      <c r="H14" s="29">
        <v>197</v>
      </c>
      <c r="I14" s="28">
        <v>127</v>
      </c>
    </row>
    <row r="15" spans="1:9" s="23" customFormat="1" ht="13.5" customHeight="1" x14ac:dyDescent="0.3">
      <c r="A15" s="83" t="s">
        <v>39</v>
      </c>
      <c r="B15" s="25">
        <v>191</v>
      </c>
      <c r="C15" s="26">
        <v>109</v>
      </c>
      <c r="D15" s="27">
        <v>82</v>
      </c>
      <c r="E15" s="26">
        <v>83</v>
      </c>
      <c r="F15" s="27">
        <v>108</v>
      </c>
      <c r="G15" s="28">
        <v>12</v>
      </c>
      <c r="H15" s="29">
        <v>50</v>
      </c>
      <c r="I15" s="28">
        <v>129</v>
      </c>
    </row>
    <row r="16" spans="1:9" s="23" customFormat="1" ht="13.5" customHeight="1" x14ac:dyDescent="0.3">
      <c r="A16" s="83" t="s">
        <v>40</v>
      </c>
      <c r="B16" s="25">
        <v>2138</v>
      </c>
      <c r="C16" s="26">
        <v>1273</v>
      </c>
      <c r="D16" s="27">
        <v>865</v>
      </c>
      <c r="E16" s="26">
        <v>1548</v>
      </c>
      <c r="F16" s="27">
        <v>590</v>
      </c>
      <c r="G16" s="28">
        <v>241</v>
      </c>
      <c r="H16" s="29">
        <v>923</v>
      </c>
      <c r="I16" s="28">
        <v>974</v>
      </c>
    </row>
    <row r="17" spans="1:10" s="23" customFormat="1" ht="13.5" customHeight="1" x14ac:dyDescent="0.3">
      <c r="A17" s="24" t="s">
        <v>16</v>
      </c>
      <c r="B17" s="25">
        <v>653</v>
      </c>
      <c r="C17" s="26">
        <v>385</v>
      </c>
      <c r="D17" s="27">
        <v>268</v>
      </c>
      <c r="E17" s="26">
        <v>496</v>
      </c>
      <c r="F17" s="27">
        <v>157</v>
      </c>
      <c r="G17" s="28">
        <v>88</v>
      </c>
      <c r="H17" s="29">
        <v>327</v>
      </c>
      <c r="I17" s="28">
        <v>238</v>
      </c>
    </row>
    <row r="18" spans="1:10" s="45" customFormat="1" ht="18" customHeight="1" x14ac:dyDescent="0.3">
      <c r="A18" s="46" t="s">
        <v>17</v>
      </c>
      <c r="B18" s="47">
        <v>835</v>
      </c>
      <c r="C18" s="48">
        <v>465</v>
      </c>
      <c r="D18" s="49">
        <v>370</v>
      </c>
      <c r="E18" s="48">
        <v>228</v>
      </c>
      <c r="F18" s="49">
        <v>607</v>
      </c>
      <c r="G18" s="50">
        <v>388</v>
      </c>
      <c r="H18" s="51">
        <v>281</v>
      </c>
      <c r="I18" s="50">
        <v>166</v>
      </c>
    </row>
    <row r="19" spans="1:10" s="23" customFormat="1" ht="13.5" customHeight="1" x14ac:dyDescent="0.3">
      <c r="A19" s="24" t="s">
        <v>18</v>
      </c>
      <c r="B19" s="25">
        <v>93</v>
      </c>
      <c r="C19" s="26">
        <v>58</v>
      </c>
      <c r="D19" s="27">
        <v>35</v>
      </c>
      <c r="E19" s="26">
        <v>63</v>
      </c>
      <c r="F19" s="27">
        <v>30</v>
      </c>
      <c r="G19" s="28">
        <v>53</v>
      </c>
      <c r="H19" s="29">
        <v>32</v>
      </c>
      <c r="I19" s="28">
        <v>8</v>
      </c>
    </row>
    <row r="20" spans="1:10" s="23" customFormat="1" ht="13.5" customHeight="1" x14ac:dyDescent="0.3">
      <c r="A20" s="83" t="s">
        <v>35</v>
      </c>
      <c r="B20" s="25">
        <v>742</v>
      </c>
      <c r="C20" s="26">
        <v>407</v>
      </c>
      <c r="D20" s="27">
        <v>335</v>
      </c>
      <c r="E20" s="26">
        <v>165</v>
      </c>
      <c r="F20" s="27">
        <v>577</v>
      </c>
      <c r="G20" s="28">
        <v>335</v>
      </c>
      <c r="H20" s="29">
        <v>249</v>
      </c>
      <c r="I20" s="28">
        <v>158</v>
      </c>
    </row>
    <row r="21" spans="1:10" s="68" customFormat="1" ht="18" customHeight="1" x14ac:dyDescent="0.25">
      <c r="A21" s="62" t="s">
        <v>37</v>
      </c>
      <c r="B21" s="63">
        <v>599</v>
      </c>
      <c r="C21" s="64">
        <v>243</v>
      </c>
      <c r="D21" s="65">
        <v>356</v>
      </c>
      <c r="E21" s="64">
        <v>236</v>
      </c>
      <c r="F21" s="65">
        <v>363</v>
      </c>
      <c r="G21" s="66">
        <v>10</v>
      </c>
      <c r="H21" s="67">
        <v>40</v>
      </c>
      <c r="I21" s="66">
        <v>549</v>
      </c>
    </row>
    <row r="22" spans="1:10" s="23" customFormat="1" ht="18" customHeight="1" x14ac:dyDescent="0.3">
      <c r="A22" s="22" t="s">
        <v>46</v>
      </c>
      <c r="B22" s="30">
        <f>B23+B24+B25</f>
        <v>6137</v>
      </c>
      <c r="C22" s="31">
        <f>C23+C24+C25</f>
        <v>2363</v>
      </c>
      <c r="D22" s="32">
        <f>D23+D24+D25</f>
        <v>3774</v>
      </c>
      <c r="E22" s="31">
        <f>E23+E24+E25</f>
        <v>3740</v>
      </c>
      <c r="F22" s="32">
        <f>F23+F24+F25</f>
        <v>2397</v>
      </c>
      <c r="G22" s="73" t="s">
        <v>20</v>
      </c>
      <c r="H22" s="74" t="s">
        <v>20</v>
      </c>
      <c r="I22" s="73" t="s">
        <v>20</v>
      </c>
    </row>
    <row r="23" spans="1:10" s="23" customFormat="1" ht="18" customHeight="1" x14ac:dyDescent="0.3">
      <c r="A23" s="24" t="s">
        <v>19</v>
      </c>
      <c r="B23" s="92">
        <v>187</v>
      </c>
      <c r="C23" s="93">
        <v>68</v>
      </c>
      <c r="D23" s="94">
        <v>119</v>
      </c>
      <c r="E23" s="93">
        <v>137</v>
      </c>
      <c r="F23" s="94">
        <v>50</v>
      </c>
      <c r="G23" s="28" t="s">
        <v>20</v>
      </c>
      <c r="H23" s="29" t="s">
        <v>20</v>
      </c>
      <c r="I23" s="28" t="s">
        <v>20</v>
      </c>
    </row>
    <row r="24" spans="1:10" s="23" customFormat="1" ht="18" customHeight="1" x14ac:dyDescent="0.3">
      <c r="A24" s="98" t="s">
        <v>21</v>
      </c>
      <c r="B24" s="99">
        <v>1250</v>
      </c>
      <c r="C24" s="100">
        <v>532</v>
      </c>
      <c r="D24" s="101">
        <v>718</v>
      </c>
      <c r="E24" s="100">
        <v>659</v>
      </c>
      <c r="F24" s="101">
        <v>591</v>
      </c>
      <c r="G24" s="77" t="s">
        <v>20</v>
      </c>
      <c r="H24" s="78" t="s">
        <v>20</v>
      </c>
      <c r="I24" s="77" t="s">
        <v>20</v>
      </c>
    </row>
    <row r="25" spans="1:10" s="23" customFormat="1" ht="18" customHeight="1" x14ac:dyDescent="0.3">
      <c r="A25" s="102" t="s">
        <v>22</v>
      </c>
      <c r="B25" s="99">
        <v>4700</v>
      </c>
      <c r="C25" s="100">
        <v>1763</v>
      </c>
      <c r="D25" s="101">
        <v>2937</v>
      </c>
      <c r="E25" s="100">
        <v>2944</v>
      </c>
      <c r="F25" s="101">
        <v>1756</v>
      </c>
      <c r="G25" s="77" t="s">
        <v>20</v>
      </c>
      <c r="H25" s="78" t="s">
        <v>20</v>
      </c>
      <c r="I25" s="77" t="s">
        <v>20</v>
      </c>
    </row>
    <row r="26" spans="1:10" s="23" customFormat="1" ht="18" customHeight="1" thickBot="1" x14ac:dyDescent="0.35">
      <c r="A26" s="70" t="s">
        <v>24</v>
      </c>
      <c r="B26" s="58">
        <f>B22+B10</f>
        <v>13216</v>
      </c>
      <c r="C26" s="59">
        <f>C22+C10</f>
        <v>5903</v>
      </c>
      <c r="D26" s="60">
        <f>D22+D10</f>
        <v>7313</v>
      </c>
      <c r="E26" s="59">
        <f>E22+E10</f>
        <v>8427</v>
      </c>
      <c r="F26" s="60">
        <f>F22+F10</f>
        <v>4789</v>
      </c>
      <c r="G26" s="75" t="s">
        <v>20</v>
      </c>
      <c r="H26" s="76" t="s">
        <v>20</v>
      </c>
      <c r="I26" s="75" t="s">
        <v>20</v>
      </c>
      <c r="J26" s="39"/>
    </row>
    <row r="27" spans="1:10" s="10" customFormat="1" ht="13.5" customHeight="1" thickTop="1" x14ac:dyDescent="0.2">
      <c r="A27" s="69"/>
      <c r="B27" s="13"/>
      <c r="C27" s="13"/>
      <c r="D27" s="13"/>
      <c r="E27" s="13"/>
      <c r="F27" s="13"/>
      <c r="G27" s="13"/>
      <c r="H27" s="13"/>
      <c r="I27" s="13"/>
      <c r="J27" s="12"/>
    </row>
    <row r="28" spans="1:10" s="10" customFormat="1" ht="13.5" customHeight="1" x14ac:dyDescent="0.2">
      <c r="A28" s="82" t="s">
        <v>56</v>
      </c>
      <c r="B28" s="12"/>
      <c r="C28" s="12"/>
      <c r="D28" s="12"/>
      <c r="E28" s="12"/>
      <c r="F28" s="12"/>
      <c r="G28" s="12"/>
      <c r="H28" s="12"/>
      <c r="I28" s="12"/>
      <c r="J28" s="12"/>
    </row>
    <row r="29" spans="1:10" s="10" customFormat="1" ht="13.5" customHeight="1" x14ac:dyDescent="0.2">
      <c r="A29" s="82" t="s">
        <v>49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8" customFormat="1" ht="13.5" customHeight="1" x14ac:dyDescent="0.25"/>
    <row r="31" spans="1:10" s="8" customFormat="1" ht="13.5" customHeight="1" x14ac:dyDescent="0.25">
      <c r="A31" s="2" t="s">
        <v>9</v>
      </c>
      <c r="I31" s="97" t="s">
        <v>38</v>
      </c>
    </row>
    <row r="32" spans="1:10" s="8" customFormat="1" ht="13.5" customHeight="1" thickBot="1" x14ac:dyDescent="0.3">
      <c r="A32" s="3"/>
      <c r="B32" s="4"/>
      <c r="C32" s="4"/>
      <c r="D32" s="4"/>
      <c r="E32" s="4"/>
      <c r="F32" s="4"/>
      <c r="G32" s="4"/>
      <c r="H32" s="4"/>
      <c r="I32" s="4"/>
    </row>
    <row r="33" spans="1:12" s="1" customFormat="1" ht="13.5" customHeight="1" x14ac:dyDescent="0.25"/>
    <row r="34" spans="1:12" s="1" customFormat="1" ht="13.5" customHeight="1" x14ac:dyDescent="0.25">
      <c r="A34"/>
    </row>
    <row r="35" spans="1:12" s="1" customFormat="1" ht="13.5" customHeight="1" x14ac:dyDescent="0.25">
      <c r="L35" s="1" t="s">
        <v>25</v>
      </c>
    </row>
    <row r="36" spans="1:12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" customHeight="1" x14ac:dyDescent="0.25">
      <c r="A1" s="5" t="s">
        <v>4</v>
      </c>
    </row>
    <row r="2" spans="1:9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" customHeight="1" x14ac:dyDescent="0.25"/>
    <row r="4" spans="1:9" s="8" customFormat="1" ht="15" customHeight="1" x14ac:dyDescent="0.25">
      <c r="A4" s="7" t="s">
        <v>29</v>
      </c>
    </row>
    <row r="5" spans="1:9" s="8" customFormat="1" ht="15" customHeight="1" x14ac:dyDescent="0.25">
      <c r="A5" s="89" t="s">
        <v>33</v>
      </c>
      <c r="I5" s="9" t="s">
        <v>60</v>
      </c>
    </row>
    <row r="6" spans="1:9" s="8" customFormat="1" ht="15" customHeight="1" x14ac:dyDescent="0.25">
      <c r="A6" s="10" t="s">
        <v>8</v>
      </c>
    </row>
    <row r="7" spans="1:9" s="10" customFormat="1" ht="15" customHeight="1" thickBot="1" x14ac:dyDescent="0.3"/>
    <row r="8" spans="1:9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9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3">
      <c r="A10" s="22" t="s">
        <v>28</v>
      </c>
      <c r="B10" s="61">
        <v>7068</v>
      </c>
      <c r="C10" s="40">
        <v>3284</v>
      </c>
      <c r="D10" s="41">
        <v>3784</v>
      </c>
      <c r="E10" s="72">
        <v>4636</v>
      </c>
      <c r="F10" s="42">
        <v>2432</v>
      </c>
      <c r="G10" s="43">
        <v>1376</v>
      </c>
      <c r="H10" s="44">
        <v>2794</v>
      </c>
      <c r="I10" s="43">
        <v>2898</v>
      </c>
    </row>
    <row r="11" spans="1:9" s="45" customFormat="1" ht="18" customHeight="1" x14ac:dyDescent="0.3">
      <c r="A11" s="52" t="s">
        <v>12</v>
      </c>
      <c r="B11" s="53">
        <v>5624</v>
      </c>
      <c r="C11" s="54">
        <v>2716</v>
      </c>
      <c r="D11" s="55">
        <v>2908</v>
      </c>
      <c r="E11" s="54">
        <v>4166</v>
      </c>
      <c r="F11" s="55">
        <v>1458</v>
      </c>
      <c r="G11" s="56">
        <v>938</v>
      </c>
      <c r="H11" s="57">
        <v>2503</v>
      </c>
      <c r="I11" s="56">
        <v>2183</v>
      </c>
    </row>
    <row r="12" spans="1:9" s="23" customFormat="1" ht="13.5" customHeight="1" x14ac:dyDescent="0.3">
      <c r="A12" s="24" t="s">
        <v>13</v>
      </c>
      <c r="B12" s="25">
        <v>1514</v>
      </c>
      <c r="C12" s="26">
        <v>635</v>
      </c>
      <c r="D12" s="27">
        <v>879</v>
      </c>
      <c r="E12" s="26">
        <v>1266</v>
      </c>
      <c r="F12" s="27">
        <v>248</v>
      </c>
      <c r="G12" s="28">
        <v>492</v>
      </c>
      <c r="H12" s="29">
        <v>735</v>
      </c>
      <c r="I12" s="28">
        <v>287</v>
      </c>
    </row>
    <row r="13" spans="1:9" s="23" customFormat="1" ht="13.5" customHeight="1" x14ac:dyDescent="0.3">
      <c r="A13" s="24" t="s">
        <v>14</v>
      </c>
      <c r="B13" s="25">
        <v>846</v>
      </c>
      <c r="C13" s="26">
        <v>302</v>
      </c>
      <c r="D13" s="27">
        <v>544</v>
      </c>
      <c r="E13" s="26">
        <v>592</v>
      </c>
      <c r="F13" s="27">
        <v>254</v>
      </c>
      <c r="G13" s="28">
        <v>94</v>
      </c>
      <c r="H13" s="29">
        <v>381</v>
      </c>
      <c r="I13" s="28">
        <v>371</v>
      </c>
    </row>
    <row r="14" spans="1:9" s="23" customFormat="1" ht="13.5" customHeight="1" x14ac:dyDescent="0.3">
      <c r="A14" s="24" t="s">
        <v>15</v>
      </c>
      <c r="B14" s="25">
        <v>333</v>
      </c>
      <c r="C14" s="26">
        <v>95</v>
      </c>
      <c r="D14" s="27">
        <v>238</v>
      </c>
      <c r="E14" s="26">
        <v>242</v>
      </c>
      <c r="F14" s="27">
        <v>91</v>
      </c>
      <c r="G14" s="28">
        <v>39</v>
      </c>
      <c r="H14" s="29">
        <v>171</v>
      </c>
      <c r="I14" s="28">
        <v>123</v>
      </c>
    </row>
    <row r="15" spans="1:9" s="23" customFormat="1" ht="13.5" customHeight="1" x14ac:dyDescent="0.3">
      <c r="A15" s="83" t="s">
        <v>39</v>
      </c>
      <c r="B15" s="25">
        <v>175</v>
      </c>
      <c r="C15" s="26">
        <v>96</v>
      </c>
      <c r="D15" s="27">
        <v>79</v>
      </c>
      <c r="E15" s="26">
        <v>83</v>
      </c>
      <c r="F15" s="27">
        <v>92</v>
      </c>
      <c r="G15" s="28">
        <v>7</v>
      </c>
      <c r="H15" s="29">
        <v>54</v>
      </c>
      <c r="I15" s="28">
        <v>114</v>
      </c>
    </row>
    <row r="16" spans="1:9" s="23" customFormat="1" ht="13.5" customHeight="1" x14ac:dyDescent="0.3">
      <c r="A16" s="83" t="s">
        <v>40</v>
      </c>
      <c r="B16" s="25">
        <v>2090</v>
      </c>
      <c r="C16" s="26">
        <v>1195</v>
      </c>
      <c r="D16" s="27">
        <v>895</v>
      </c>
      <c r="E16" s="26">
        <v>1465</v>
      </c>
      <c r="F16" s="27">
        <v>625</v>
      </c>
      <c r="G16" s="28">
        <v>198</v>
      </c>
      <c r="H16" s="29">
        <v>869</v>
      </c>
      <c r="I16" s="28">
        <v>1023</v>
      </c>
    </row>
    <row r="17" spans="1:10" s="23" customFormat="1" ht="13.5" customHeight="1" x14ac:dyDescent="0.3">
      <c r="A17" s="24" t="s">
        <v>16</v>
      </c>
      <c r="B17" s="25">
        <v>666</v>
      </c>
      <c r="C17" s="26">
        <v>393</v>
      </c>
      <c r="D17" s="27">
        <v>273</v>
      </c>
      <c r="E17" s="26">
        <v>518</v>
      </c>
      <c r="F17" s="27">
        <v>148</v>
      </c>
      <c r="G17" s="28">
        <v>108</v>
      </c>
      <c r="H17" s="29">
        <v>293</v>
      </c>
      <c r="I17" s="28">
        <v>265</v>
      </c>
    </row>
    <row r="18" spans="1:10" s="45" customFormat="1" ht="18" customHeight="1" x14ac:dyDescent="0.3">
      <c r="A18" s="46" t="s">
        <v>17</v>
      </c>
      <c r="B18" s="47">
        <v>874</v>
      </c>
      <c r="C18" s="48">
        <v>413</v>
      </c>
      <c r="D18" s="49">
        <v>461</v>
      </c>
      <c r="E18" s="48">
        <v>226</v>
      </c>
      <c r="F18" s="49">
        <v>648</v>
      </c>
      <c r="G18" s="50">
        <v>420</v>
      </c>
      <c r="H18" s="51">
        <v>244</v>
      </c>
      <c r="I18" s="50">
        <v>210</v>
      </c>
    </row>
    <row r="19" spans="1:10" s="23" customFormat="1" ht="13.5" customHeight="1" x14ac:dyDescent="0.3">
      <c r="A19" s="24" t="s">
        <v>18</v>
      </c>
      <c r="B19" s="25">
        <v>127</v>
      </c>
      <c r="C19" s="26">
        <v>70</v>
      </c>
      <c r="D19" s="27">
        <v>57</v>
      </c>
      <c r="E19" s="26">
        <v>92</v>
      </c>
      <c r="F19" s="27">
        <v>35</v>
      </c>
      <c r="G19" s="28">
        <v>80</v>
      </c>
      <c r="H19" s="29">
        <v>34</v>
      </c>
      <c r="I19" s="28">
        <v>13</v>
      </c>
    </row>
    <row r="20" spans="1:10" s="23" customFormat="1" ht="13.5" customHeight="1" x14ac:dyDescent="0.3">
      <c r="A20" s="83" t="s">
        <v>35</v>
      </c>
      <c r="B20" s="25">
        <v>747</v>
      </c>
      <c r="C20" s="26">
        <v>343</v>
      </c>
      <c r="D20" s="27">
        <v>404</v>
      </c>
      <c r="E20" s="26">
        <v>134</v>
      </c>
      <c r="F20" s="27">
        <v>613</v>
      </c>
      <c r="G20" s="28">
        <v>340</v>
      </c>
      <c r="H20" s="29">
        <v>210</v>
      </c>
      <c r="I20" s="28">
        <v>197</v>
      </c>
    </row>
    <row r="21" spans="1:10" s="68" customFormat="1" ht="18" customHeight="1" x14ac:dyDescent="0.25">
      <c r="A21" s="62" t="s">
        <v>37</v>
      </c>
      <c r="B21" s="63">
        <v>570</v>
      </c>
      <c r="C21" s="64">
        <v>155</v>
      </c>
      <c r="D21" s="65">
        <v>415</v>
      </c>
      <c r="E21" s="64">
        <v>244</v>
      </c>
      <c r="F21" s="65">
        <v>326</v>
      </c>
      <c r="G21" s="66">
        <v>18</v>
      </c>
      <c r="H21" s="67">
        <v>47</v>
      </c>
      <c r="I21" s="66">
        <v>505</v>
      </c>
    </row>
    <row r="22" spans="1:10" s="23" customFormat="1" ht="18" customHeight="1" x14ac:dyDescent="0.3">
      <c r="A22" s="22" t="s">
        <v>46</v>
      </c>
      <c r="B22" s="30">
        <v>6213</v>
      </c>
      <c r="C22" s="31">
        <v>2469</v>
      </c>
      <c r="D22" s="32">
        <v>3744</v>
      </c>
      <c r="E22" s="31">
        <v>3825</v>
      </c>
      <c r="F22" s="32">
        <v>2388</v>
      </c>
      <c r="G22" s="73" t="s">
        <v>20</v>
      </c>
      <c r="H22" s="74" t="s">
        <v>20</v>
      </c>
      <c r="I22" s="73" t="s">
        <v>20</v>
      </c>
    </row>
    <row r="23" spans="1:10" s="23" customFormat="1" ht="18" customHeight="1" x14ac:dyDescent="0.3">
      <c r="A23" s="24" t="s">
        <v>19</v>
      </c>
      <c r="B23" s="92">
        <f>165+16</f>
        <v>181</v>
      </c>
      <c r="C23" s="93">
        <f>80+1</f>
        <v>81</v>
      </c>
      <c r="D23" s="94">
        <f>85+15</f>
        <v>100</v>
      </c>
      <c r="E23" s="93">
        <f>138+13</f>
        <v>151</v>
      </c>
      <c r="F23" s="94">
        <f>27+3</f>
        <v>30</v>
      </c>
      <c r="G23" s="28" t="s">
        <v>20</v>
      </c>
      <c r="H23" s="29" t="s">
        <v>20</v>
      </c>
      <c r="I23" s="28" t="s">
        <v>20</v>
      </c>
    </row>
    <row r="24" spans="1:10" s="23" customFormat="1" ht="18" customHeight="1" x14ac:dyDescent="0.3">
      <c r="A24" s="98" t="s">
        <v>21</v>
      </c>
      <c r="B24" s="99">
        <v>1272</v>
      </c>
      <c r="C24" s="100">
        <v>527</v>
      </c>
      <c r="D24" s="101">
        <v>745</v>
      </c>
      <c r="E24" s="100">
        <v>674</v>
      </c>
      <c r="F24" s="101">
        <v>598</v>
      </c>
      <c r="G24" s="77" t="s">
        <v>20</v>
      </c>
      <c r="H24" s="78" t="s">
        <v>20</v>
      </c>
      <c r="I24" s="77" t="s">
        <v>20</v>
      </c>
    </row>
    <row r="25" spans="1:10" s="23" customFormat="1" ht="18" customHeight="1" x14ac:dyDescent="0.3">
      <c r="A25" s="102" t="s">
        <v>22</v>
      </c>
      <c r="B25" s="99">
        <v>4760</v>
      </c>
      <c r="C25" s="100">
        <v>1861</v>
      </c>
      <c r="D25" s="101">
        <v>2899</v>
      </c>
      <c r="E25" s="100">
        <v>3000</v>
      </c>
      <c r="F25" s="101">
        <v>1760</v>
      </c>
      <c r="G25" s="77" t="s">
        <v>20</v>
      </c>
      <c r="H25" s="78" t="s">
        <v>20</v>
      </c>
      <c r="I25" s="77" t="s">
        <v>20</v>
      </c>
    </row>
    <row r="26" spans="1:10" s="23" customFormat="1" ht="16.5" customHeight="1" thickBot="1" x14ac:dyDescent="0.35">
      <c r="A26" s="70" t="s">
        <v>24</v>
      </c>
      <c r="B26" s="58">
        <v>13281</v>
      </c>
      <c r="C26" s="59">
        <v>5753</v>
      </c>
      <c r="D26" s="60">
        <v>7528</v>
      </c>
      <c r="E26" s="59">
        <v>8461</v>
      </c>
      <c r="F26" s="60">
        <v>4820</v>
      </c>
      <c r="G26" s="75" t="s">
        <v>20</v>
      </c>
      <c r="H26" s="76" t="s">
        <v>20</v>
      </c>
      <c r="I26" s="75" t="s">
        <v>20</v>
      </c>
      <c r="J26" s="39"/>
    </row>
    <row r="27" spans="1:10" s="10" customFormat="1" ht="13.5" customHeight="1" thickTop="1" x14ac:dyDescent="0.2">
      <c r="A27" s="69"/>
      <c r="B27" s="13"/>
      <c r="C27" s="13"/>
      <c r="D27" s="13"/>
      <c r="E27" s="13"/>
      <c r="F27" s="13"/>
      <c r="G27" s="13"/>
      <c r="H27" s="13"/>
      <c r="I27" s="13"/>
      <c r="J27" s="12"/>
    </row>
    <row r="28" spans="1:10" s="10" customFormat="1" ht="13.5" customHeight="1" x14ac:dyDescent="0.2">
      <c r="A28" s="82" t="s">
        <v>56</v>
      </c>
      <c r="B28" s="12"/>
      <c r="C28" s="12"/>
      <c r="D28" s="12"/>
      <c r="E28" s="12"/>
      <c r="F28" s="12"/>
      <c r="G28" s="12"/>
      <c r="H28" s="12"/>
      <c r="I28" s="12"/>
      <c r="J28" s="12"/>
    </row>
    <row r="29" spans="1:10" s="10" customFormat="1" ht="13.5" customHeight="1" x14ac:dyDescent="0.2">
      <c r="A29" s="82" t="s">
        <v>49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0" customFormat="1" ht="13.5" customHeight="1" x14ac:dyDescent="0.2">
      <c r="A30" s="82"/>
      <c r="B30" s="12"/>
      <c r="C30" s="12"/>
      <c r="D30" s="12"/>
      <c r="E30" s="12"/>
      <c r="F30" s="12"/>
      <c r="G30" s="12"/>
      <c r="H30" s="12"/>
      <c r="I30" s="12"/>
      <c r="J30" s="12"/>
    </row>
    <row r="31" spans="1:10" s="8" customFormat="1" ht="13.5" customHeight="1" x14ac:dyDescent="0.25">
      <c r="A31" s="2" t="s">
        <v>9</v>
      </c>
    </row>
    <row r="32" spans="1:10" s="8" customFormat="1" ht="13.5" customHeight="1" thickBot="1" x14ac:dyDescent="0.3">
      <c r="A32" s="3"/>
      <c r="B32" s="4"/>
      <c r="C32" s="4"/>
      <c r="D32" s="4"/>
      <c r="E32" s="4"/>
      <c r="F32" s="4"/>
      <c r="G32" s="4"/>
      <c r="H32" s="4"/>
      <c r="I32" s="103" t="s">
        <v>38</v>
      </c>
    </row>
    <row r="33" spans="1:12" s="1" customFormat="1" ht="13.5" customHeight="1" x14ac:dyDescent="0.25"/>
    <row r="34" spans="1:12" s="1" customFormat="1" ht="13.5" customHeight="1" x14ac:dyDescent="0.25">
      <c r="A34"/>
    </row>
    <row r="35" spans="1:12" s="1" customFormat="1" ht="13.5" customHeight="1" x14ac:dyDescent="0.25">
      <c r="L35" s="1" t="s">
        <v>25</v>
      </c>
    </row>
    <row r="36" spans="1:12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" customHeight="1" x14ac:dyDescent="0.25">
      <c r="A1" s="5" t="s">
        <v>4</v>
      </c>
    </row>
    <row r="2" spans="1:9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" customHeight="1" x14ac:dyDescent="0.25"/>
    <row r="4" spans="1:9" s="8" customFormat="1" ht="15" customHeight="1" x14ac:dyDescent="0.25">
      <c r="A4" s="7" t="s">
        <v>29</v>
      </c>
    </row>
    <row r="5" spans="1:9" s="8" customFormat="1" ht="15" customHeight="1" x14ac:dyDescent="0.25">
      <c r="A5" s="89" t="s">
        <v>33</v>
      </c>
      <c r="I5" s="9" t="s">
        <v>60</v>
      </c>
    </row>
    <row r="6" spans="1:9" s="8" customFormat="1" ht="15" customHeight="1" x14ac:dyDescent="0.25">
      <c r="A6" s="10" t="s">
        <v>26</v>
      </c>
    </row>
    <row r="7" spans="1:9" s="10" customFormat="1" ht="15" customHeight="1" thickBot="1" x14ac:dyDescent="0.3"/>
    <row r="8" spans="1:9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9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3">
      <c r="A10" s="22" t="s">
        <v>28</v>
      </c>
      <c r="B10" s="61">
        <v>6190</v>
      </c>
      <c r="C10" s="40">
        <v>2984</v>
      </c>
      <c r="D10" s="41">
        <v>3206</v>
      </c>
      <c r="E10" s="72">
        <v>4211</v>
      </c>
      <c r="F10" s="42">
        <v>1979</v>
      </c>
      <c r="G10" s="43">
        <v>1168</v>
      </c>
      <c r="H10" s="44">
        <v>2451</v>
      </c>
      <c r="I10" s="43">
        <v>2571</v>
      </c>
    </row>
    <row r="11" spans="1:9" s="45" customFormat="1" ht="18" customHeight="1" x14ac:dyDescent="0.3">
      <c r="A11" s="52" t="s">
        <v>12</v>
      </c>
      <c r="B11" s="53">
        <v>5059</v>
      </c>
      <c r="C11" s="54">
        <v>2483</v>
      </c>
      <c r="D11" s="55">
        <v>2576</v>
      </c>
      <c r="E11" s="54">
        <v>3842</v>
      </c>
      <c r="F11" s="55">
        <v>1217</v>
      </c>
      <c r="G11" s="56">
        <v>860</v>
      </c>
      <c r="H11" s="57">
        <v>2195</v>
      </c>
      <c r="I11" s="56">
        <v>2004</v>
      </c>
    </row>
    <row r="12" spans="1:9" s="23" customFormat="1" ht="13.5" customHeight="1" x14ac:dyDescent="0.3">
      <c r="A12" s="24" t="s">
        <v>13</v>
      </c>
      <c r="B12" s="25">
        <v>1465</v>
      </c>
      <c r="C12" s="26">
        <v>611</v>
      </c>
      <c r="D12" s="27">
        <v>854</v>
      </c>
      <c r="E12" s="26">
        <v>1244</v>
      </c>
      <c r="F12" s="27">
        <v>221</v>
      </c>
      <c r="G12" s="28">
        <v>466</v>
      </c>
      <c r="H12" s="29">
        <v>683</v>
      </c>
      <c r="I12" s="28">
        <v>316</v>
      </c>
    </row>
    <row r="13" spans="1:9" s="23" customFormat="1" ht="13.5" customHeight="1" x14ac:dyDescent="0.3">
      <c r="A13" s="24" t="s">
        <v>14</v>
      </c>
      <c r="B13" s="25">
        <v>708</v>
      </c>
      <c r="C13" s="26">
        <v>229</v>
      </c>
      <c r="D13" s="27">
        <v>479</v>
      </c>
      <c r="E13" s="26">
        <v>492</v>
      </c>
      <c r="F13" s="27">
        <v>216</v>
      </c>
      <c r="G13" s="28">
        <v>69</v>
      </c>
      <c r="H13" s="29">
        <v>342</v>
      </c>
      <c r="I13" s="28">
        <v>297</v>
      </c>
    </row>
    <row r="14" spans="1:9" s="23" customFormat="1" ht="13.5" customHeight="1" x14ac:dyDescent="0.3">
      <c r="A14" s="24" t="s">
        <v>15</v>
      </c>
      <c r="B14" s="25">
        <v>331</v>
      </c>
      <c r="C14" s="26">
        <v>97</v>
      </c>
      <c r="D14" s="27">
        <v>234</v>
      </c>
      <c r="E14" s="26">
        <v>242</v>
      </c>
      <c r="F14" s="27">
        <v>89</v>
      </c>
      <c r="G14" s="28">
        <v>41</v>
      </c>
      <c r="H14" s="29">
        <v>141</v>
      </c>
      <c r="I14" s="28">
        <v>149</v>
      </c>
    </row>
    <row r="15" spans="1:9" s="23" customFormat="1" ht="13.5" customHeight="1" x14ac:dyDescent="0.3">
      <c r="A15" s="83" t="s">
        <v>39</v>
      </c>
      <c r="B15" s="25">
        <v>138</v>
      </c>
      <c r="C15" s="26">
        <v>96</v>
      </c>
      <c r="D15" s="27">
        <v>42</v>
      </c>
      <c r="E15" s="26">
        <v>106</v>
      </c>
      <c r="F15" s="27">
        <v>32</v>
      </c>
      <c r="G15" s="28">
        <v>3</v>
      </c>
      <c r="H15" s="29">
        <v>30</v>
      </c>
      <c r="I15" s="28">
        <v>105</v>
      </c>
    </row>
    <row r="16" spans="1:9" s="23" customFormat="1" ht="13.5" customHeight="1" x14ac:dyDescent="0.3">
      <c r="A16" s="83" t="s">
        <v>40</v>
      </c>
      <c r="B16" s="25">
        <v>1899</v>
      </c>
      <c r="C16" s="26">
        <v>1133</v>
      </c>
      <c r="D16" s="27">
        <v>766</v>
      </c>
      <c r="E16" s="26">
        <v>1364</v>
      </c>
      <c r="F16" s="27">
        <v>535</v>
      </c>
      <c r="G16" s="28">
        <v>189</v>
      </c>
      <c r="H16" s="29">
        <v>779</v>
      </c>
      <c r="I16" s="28">
        <v>931</v>
      </c>
    </row>
    <row r="17" spans="1:10" s="23" customFormat="1" ht="13.5" customHeight="1" x14ac:dyDescent="0.3">
      <c r="A17" s="24" t="s">
        <v>16</v>
      </c>
      <c r="B17" s="25">
        <v>518</v>
      </c>
      <c r="C17" s="26">
        <v>317</v>
      </c>
      <c r="D17" s="27">
        <v>201</v>
      </c>
      <c r="E17" s="26">
        <v>394</v>
      </c>
      <c r="F17" s="27">
        <v>124</v>
      </c>
      <c r="G17" s="28">
        <v>92</v>
      </c>
      <c r="H17" s="29">
        <v>220</v>
      </c>
      <c r="I17" s="28">
        <v>206</v>
      </c>
    </row>
    <row r="18" spans="1:10" s="45" customFormat="1" ht="18" customHeight="1" x14ac:dyDescent="0.3">
      <c r="A18" s="46" t="s">
        <v>17</v>
      </c>
      <c r="B18" s="47">
        <v>787</v>
      </c>
      <c r="C18" s="48">
        <v>388</v>
      </c>
      <c r="D18" s="49">
        <v>399</v>
      </c>
      <c r="E18" s="48">
        <v>201</v>
      </c>
      <c r="F18" s="49">
        <v>586</v>
      </c>
      <c r="G18" s="50">
        <v>301</v>
      </c>
      <c r="H18" s="51">
        <v>218</v>
      </c>
      <c r="I18" s="50">
        <v>268</v>
      </c>
    </row>
    <row r="19" spans="1:10" s="23" customFormat="1" ht="13.5" customHeight="1" x14ac:dyDescent="0.3">
      <c r="A19" s="24" t="s">
        <v>18</v>
      </c>
      <c r="B19" s="25">
        <v>117</v>
      </c>
      <c r="C19" s="26">
        <v>51</v>
      </c>
      <c r="D19" s="27">
        <v>66</v>
      </c>
      <c r="E19" s="26">
        <v>80</v>
      </c>
      <c r="F19" s="27">
        <v>37</v>
      </c>
      <c r="G19" s="28">
        <v>68</v>
      </c>
      <c r="H19" s="29">
        <v>33</v>
      </c>
      <c r="I19" s="28">
        <v>16</v>
      </c>
    </row>
    <row r="20" spans="1:10" s="23" customFormat="1" ht="13.5" customHeight="1" x14ac:dyDescent="0.3">
      <c r="A20" s="83" t="s">
        <v>35</v>
      </c>
      <c r="B20" s="25">
        <v>670</v>
      </c>
      <c r="C20" s="26">
        <v>337</v>
      </c>
      <c r="D20" s="27">
        <v>333</v>
      </c>
      <c r="E20" s="26">
        <v>121</v>
      </c>
      <c r="F20" s="27">
        <v>549</v>
      </c>
      <c r="G20" s="28">
        <v>233</v>
      </c>
      <c r="H20" s="29">
        <v>185</v>
      </c>
      <c r="I20" s="28">
        <v>252</v>
      </c>
    </row>
    <row r="21" spans="1:10" s="68" customFormat="1" ht="18" customHeight="1" x14ac:dyDescent="0.25">
      <c r="A21" s="62" t="s">
        <v>37</v>
      </c>
      <c r="B21" s="63">
        <v>344</v>
      </c>
      <c r="C21" s="64">
        <v>113</v>
      </c>
      <c r="D21" s="65">
        <v>231</v>
      </c>
      <c r="E21" s="64">
        <v>168</v>
      </c>
      <c r="F21" s="65">
        <v>176</v>
      </c>
      <c r="G21" s="66">
        <v>7</v>
      </c>
      <c r="H21" s="67">
        <v>38</v>
      </c>
      <c r="I21" s="66">
        <v>299</v>
      </c>
    </row>
    <row r="22" spans="1:10" s="23" customFormat="1" ht="18" customHeight="1" x14ac:dyDescent="0.3">
      <c r="A22" s="22" t="s">
        <v>46</v>
      </c>
      <c r="B22" s="30">
        <v>5984</v>
      </c>
      <c r="C22" s="31">
        <v>2310</v>
      </c>
      <c r="D22" s="32">
        <v>3674</v>
      </c>
      <c r="E22" s="31">
        <v>3816</v>
      </c>
      <c r="F22" s="32">
        <v>2168</v>
      </c>
      <c r="G22" s="73" t="s">
        <v>20</v>
      </c>
      <c r="H22" s="74" t="s">
        <v>20</v>
      </c>
      <c r="I22" s="73" t="s">
        <v>20</v>
      </c>
    </row>
    <row r="23" spans="1:10" s="23" customFormat="1" ht="18" customHeight="1" x14ac:dyDescent="0.3">
      <c r="A23" s="24" t="s">
        <v>19</v>
      </c>
      <c r="B23" s="92">
        <v>154</v>
      </c>
      <c r="C23" s="93">
        <v>57</v>
      </c>
      <c r="D23" s="94">
        <v>97</v>
      </c>
      <c r="E23" s="93">
        <v>117</v>
      </c>
      <c r="F23" s="94">
        <v>37</v>
      </c>
      <c r="G23" s="28" t="s">
        <v>20</v>
      </c>
      <c r="H23" s="29" t="s">
        <v>20</v>
      </c>
      <c r="I23" s="28" t="s">
        <v>20</v>
      </c>
    </row>
    <row r="24" spans="1:10" s="23" customFormat="1" ht="17.25" customHeight="1" x14ac:dyDescent="0.3">
      <c r="A24" s="104" t="s">
        <v>21</v>
      </c>
      <c r="B24" s="105">
        <v>1183</v>
      </c>
      <c r="C24" s="106">
        <v>496</v>
      </c>
      <c r="D24" s="107">
        <v>687</v>
      </c>
      <c r="E24" s="106">
        <v>679</v>
      </c>
      <c r="F24" s="107">
        <v>504</v>
      </c>
      <c r="G24" s="108" t="s">
        <v>20</v>
      </c>
      <c r="H24" s="109" t="s">
        <v>20</v>
      </c>
      <c r="I24" s="108" t="s">
        <v>20</v>
      </c>
    </row>
    <row r="25" spans="1:10" s="23" customFormat="1" ht="18.75" customHeight="1" x14ac:dyDescent="0.3">
      <c r="A25" s="33" t="s">
        <v>22</v>
      </c>
      <c r="B25" s="34">
        <v>4647</v>
      </c>
      <c r="C25" s="35">
        <v>1757</v>
      </c>
      <c r="D25" s="36">
        <v>2890</v>
      </c>
      <c r="E25" s="35">
        <v>3020</v>
      </c>
      <c r="F25" s="36">
        <v>1627</v>
      </c>
      <c r="G25" s="37" t="s">
        <v>20</v>
      </c>
      <c r="H25" s="38" t="s">
        <v>20</v>
      </c>
      <c r="I25" s="37" t="s">
        <v>20</v>
      </c>
    </row>
    <row r="26" spans="1:10" s="23" customFormat="1" ht="18" customHeight="1" thickBot="1" x14ac:dyDescent="0.35">
      <c r="A26" s="70" t="s">
        <v>24</v>
      </c>
      <c r="B26" s="84">
        <v>12174</v>
      </c>
      <c r="C26" s="85">
        <v>5294</v>
      </c>
      <c r="D26" s="86">
        <v>6880</v>
      </c>
      <c r="E26" s="85">
        <v>8027</v>
      </c>
      <c r="F26" s="86">
        <v>4147</v>
      </c>
      <c r="G26" s="87" t="s">
        <v>20</v>
      </c>
      <c r="H26" s="88" t="s">
        <v>20</v>
      </c>
      <c r="I26" s="87" t="s">
        <v>20</v>
      </c>
      <c r="J26" s="39"/>
    </row>
    <row r="27" spans="1:10" s="23" customFormat="1" ht="13.5" customHeight="1" thickTop="1" x14ac:dyDescent="0.3">
      <c r="A27" s="79"/>
      <c r="B27" s="80"/>
      <c r="C27" s="80"/>
      <c r="D27" s="80"/>
      <c r="E27" s="80"/>
      <c r="F27" s="80"/>
      <c r="G27" s="81"/>
      <c r="H27" s="81"/>
      <c r="I27" s="81"/>
      <c r="J27" s="39"/>
    </row>
    <row r="28" spans="1:10" s="23" customFormat="1" ht="13.5" customHeight="1" x14ac:dyDescent="0.3">
      <c r="A28" s="82" t="s">
        <v>56</v>
      </c>
      <c r="B28" s="80"/>
      <c r="C28" s="80"/>
      <c r="D28" s="80"/>
      <c r="E28" s="80"/>
      <c r="F28" s="80"/>
      <c r="G28" s="81"/>
      <c r="H28" s="81"/>
      <c r="I28" s="81"/>
      <c r="J28" s="39"/>
    </row>
    <row r="29" spans="1:10" s="23" customFormat="1" ht="13.5" customHeight="1" x14ac:dyDescent="0.3">
      <c r="A29" s="82" t="s">
        <v>49</v>
      </c>
      <c r="B29" s="80"/>
      <c r="C29" s="80"/>
      <c r="D29" s="80"/>
      <c r="E29" s="80"/>
      <c r="F29" s="80"/>
      <c r="G29" s="81"/>
      <c r="H29" s="81"/>
      <c r="I29" s="81"/>
      <c r="J29" s="39"/>
    </row>
    <row r="30" spans="1:10" s="8" customFormat="1" ht="13.5" customHeight="1" x14ac:dyDescent="0.25"/>
    <row r="31" spans="1:10" s="8" customFormat="1" ht="13.5" customHeight="1" x14ac:dyDescent="0.25">
      <c r="A31" s="2" t="s">
        <v>9</v>
      </c>
      <c r="I31" s="97" t="s">
        <v>38</v>
      </c>
    </row>
    <row r="32" spans="1:10" s="8" customFormat="1" ht="13.5" customHeight="1" thickBot="1" x14ac:dyDescent="0.3">
      <c r="A32" s="3"/>
      <c r="B32" s="4"/>
      <c r="C32" s="4"/>
      <c r="D32" s="4"/>
      <c r="E32" s="4"/>
      <c r="F32" s="4"/>
      <c r="G32" s="4"/>
      <c r="H32" s="4"/>
      <c r="I32" s="4"/>
    </row>
    <row r="33" spans="1:1" s="1" customFormat="1" ht="13.5" customHeight="1" x14ac:dyDescent="0.25"/>
    <row r="34" spans="1:1" s="1" customFormat="1" ht="13.5" customHeight="1" x14ac:dyDescent="0.25">
      <c r="A34"/>
    </row>
    <row r="35" spans="1:1" s="1" customFormat="1" ht="13.5" customHeight="1" x14ac:dyDescent="0.25"/>
    <row r="36" spans="1:1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showZeros="0" zoomScaleNormal="100" workbookViewId="0">
      <pane ySplit="9" topLeftCell="A20" activePane="bottomLeft" state="frozen"/>
      <selection activeCell="I6" sqref="I6"/>
      <selection pane="bottomLeft" activeCell="A20" sqref="A20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11" s="1" customFormat="1" ht="22.5" customHeight="1" x14ac:dyDescent="0.25">
      <c r="A1" s="5" t="s">
        <v>4</v>
      </c>
    </row>
    <row r="2" spans="1:11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11" s="1" customFormat="1" ht="15" customHeight="1" x14ac:dyDescent="0.25"/>
    <row r="4" spans="1:11" s="8" customFormat="1" ht="15" customHeight="1" x14ac:dyDescent="0.25">
      <c r="A4" s="7" t="s">
        <v>29</v>
      </c>
    </row>
    <row r="5" spans="1:11" s="8" customFormat="1" ht="15" customHeight="1" x14ac:dyDescent="0.25">
      <c r="A5" s="89" t="s">
        <v>33</v>
      </c>
      <c r="I5" s="9" t="s">
        <v>60</v>
      </c>
    </row>
    <row r="6" spans="1:11" s="8" customFormat="1" ht="15" customHeight="1" x14ac:dyDescent="0.25">
      <c r="A6" s="10" t="s">
        <v>59</v>
      </c>
    </row>
    <row r="7" spans="1:11" s="10" customFormat="1" ht="15" customHeight="1" thickBot="1" x14ac:dyDescent="0.3"/>
    <row r="8" spans="1:11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11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11" s="23" customFormat="1" ht="18" customHeight="1" x14ac:dyDescent="0.3">
      <c r="A10" s="22" t="s">
        <v>28</v>
      </c>
      <c r="B10" s="61">
        <f>B11+B19+B22</f>
        <v>8051</v>
      </c>
      <c r="C10" s="40">
        <f t="shared" ref="C10:I10" si="0">C11+C19+C22</f>
        <v>3869</v>
      </c>
      <c r="D10" s="41">
        <f t="shared" si="0"/>
        <v>4182</v>
      </c>
      <c r="E10" s="72">
        <f t="shared" si="0"/>
        <v>5102</v>
      </c>
      <c r="F10" s="42">
        <f t="shared" si="0"/>
        <v>2949</v>
      </c>
      <c r="G10" s="43">
        <f t="shared" si="0"/>
        <v>1562</v>
      </c>
      <c r="H10" s="44">
        <f t="shared" si="0"/>
        <v>3103</v>
      </c>
      <c r="I10" s="43">
        <f t="shared" si="0"/>
        <v>3386</v>
      </c>
      <c r="K10" s="116"/>
    </row>
    <row r="11" spans="1:11" s="45" customFormat="1" ht="18" customHeight="1" x14ac:dyDescent="0.3">
      <c r="A11" s="52" t="s">
        <v>12</v>
      </c>
      <c r="B11" s="53">
        <f>SUM(B12:B18)</f>
        <v>6137</v>
      </c>
      <c r="C11" s="117">
        <f>SUM(C12:C18)</f>
        <v>2990</v>
      </c>
      <c r="D11" s="118">
        <f t="shared" ref="D11:I11" si="1">SUM(D12:D18)</f>
        <v>3147</v>
      </c>
      <c r="E11" s="117">
        <f t="shared" si="1"/>
        <v>4509</v>
      </c>
      <c r="F11" s="118">
        <f t="shared" si="1"/>
        <v>1628</v>
      </c>
      <c r="G11" s="119">
        <f t="shared" si="1"/>
        <v>1089</v>
      </c>
      <c r="H11" s="120">
        <f t="shared" si="1"/>
        <v>2717</v>
      </c>
      <c r="I11" s="119">
        <f t="shared" si="1"/>
        <v>2331</v>
      </c>
      <c r="K11" s="116"/>
    </row>
    <row r="12" spans="1:11" s="23" customFormat="1" ht="13.5" customHeight="1" x14ac:dyDescent="0.3">
      <c r="A12" s="24" t="s">
        <v>13</v>
      </c>
      <c r="B12" s="25">
        <v>1723</v>
      </c>
      <c r="C12" s="93">
        <v>696</v>
      </c>
      <c r="D12" s="94">
        <v>1027</v>
      </c>
      <c r="E12" s="93">
        <v>1473</v>
      </c>
      <c r="F12" s="94">
        <v>250</v>
      </c>
      <c r="G12" s="95">
        <v>587</v>
      </c>
      <c r="H12" s="96">
        <v>837</v>
      </c>
      <c r="I12" s="95">
        <v>299</v>
      </c>
      <c r="K12" s="116"/>
    </row>
    <row r="13" spans="1:11" s="23" customFormat="1" ht="13.5" customHeight="1" x14ac:dyDescent="0.3">
      <c r="A13" s="24" t="s">
        <v>14</v>
      </c>
      <c r="B13" s="25">
        <v>830</v>
      </c>
      <c r="C13" s="93">
        <v>271</v>
      </c>
      <c r="D13" s="94">
        <v>559</v>
      </c>
      <c r="E13" s="93">
        <v>569</v>
      </c>
      <c r="F13" s="94">
        <v>261</v>
      </c>
      <c r="G13" s="95">
        <v>113</v>
      </c>
      <c r="H13" s="96">
        <v>399</v>
      </c>
      <c r="I13" s="95">
        <v>318</v>
      </c>
      <c r="K13" s="116"/>
    </row>
    <row r="14" spans="1:11" s="23" customFormat="1" ht="13.5" customHeight="1" x14ac:dyDescent="0.3">
      <c r="A14" s="24" t="s">
        <v>15</v>
      </c>
      <c r="B14" s="25">
        <v>440</v>
      </c>
      <c r="C14" s="93">
        <v>150</v>
      </c>
      <c r="D14" s="94">
        <v>290</v>
      </c>
      <c r="E14" s="93">
        <v>324</v>
      </c>
      <c r="F14" s="94">
        <v>116</v>
      </c>
      <c r="G14" s="95">
        <v>60</v>
      </c>
      <c r="H14" s="96">
        <v>189</v>
      </c>
      <c r="I14" s="95">
        <v>191</v>
      </c>
      <c r="K14" s="116"/>
    </row>
    <row r="15" spans="1:11" s="23" customFormat="1" ht="13.5" customHeight="1" x14ac:dyDescent="0.3">
      <c r="A15" s="83" t="s">
        <v>51</v>
      </c>
      <c r="B15" s="25">
        <v>250</v>
      </c>
      <c r="C15" s="93">
        <v>143</v>
      </c>
      <c r="D15" s="94">
        <v>107</v>
      </c>
      <c r="E15" s="93">
        <v>105</v>
      </c>
      <c r="F15" s="94">
        <v>145</v>
      </c>
      <c r="G15" s="95">
        <v>10</v>
      </c>
      <c r="H15" s="96">
        <v>65</v>
      </c>
      <c r="I15" s="95">
        <v>175</v>
      </c>
      <c r="K15" s="116"/>
    </row>
    <row r="16" spans="1:11" s="23" customFormat="1" ht="13.5" customHeight="1" x14ac:dyDescent="0.3">
      <c r="A16" s="110" t="s">
        <v>40</v>
      </c>
      <c r="B16" s="92">
        <v>2227</v>
      </c>
      <c r="C16" s="93">
        <v>1339</v>
      </c>
      <c r="D16" s="94">
        <v>888</v>
      </c>
      <c r="E16" s="93">
        <v>1505</v>
      </c>
      <c r="F16" s="94">
        <v>722</v>
      </c>
      <c r="G16" s="95">
        <v>224</v>
      </c>
      <c r="H16" s="96">
        <v>906</v>
      </c>
      <c r="I16" s="95">
        <v>1097</v>
      </c>
      <c r="K16" s="116"/>
    </row>
    <row r="17" spans="1:11" s="23" customFormat="1" ht="13.5" customHeight="1" x14ac:dyDescent="0.3">
      <c r="A17" s="24" t="s">
        <v>16</v>
      </c>
      <c r="B17" s="25">
        <v>578</v>
      </c>
      <c r="C17" s="93">
        <v>358</v>
      </c>
      <c r="D17" s="94">
        <v>220</v>
      </c>
      <c r="E17" s="93">
        <v>457</v>
      </c>
      <c r="F17" s="94">
        <v>121</v>
      </c>
      <c r="G17" s="95">
        <v>82</v>
      </c>
      <c r="H17" s="96">
        <v>275</v>
      </c>
      <c r="I17" s="95">
        <v>221</v>
      </c>
      <c r="K17" s="116"/>
    </row>
    <row r="18" spans="1:11" s="23" customFormat="1" ht="13.5" customHeight="1" x14ac:dyDescent="0.3">
      <c r="A18" s="83" t="s">
        <v>48</v>
      </c>
      <c r="B18" s="25">
        <v>89</v>
      </c>
      <c r="C18" s="93">
        <v>33</v>
      </c>
      <c r="D18" s="94">
        <v>56</v>
      </c>
      <c r="E18" s="93">
        <v>76</v>
      </c>
      <c r="F18" s="94">
        <v>13</v>
      </c>
      <c r="G18" s="95">
        <v>13</v>
      </c>
      <c r="H18" s="96">
        <v>46</v>
      </c>
      <c r="I18" s="95">
        <v>30</v>
      </c>
      <c r="K18" s="116"/>
    </row>
    <row r="19" spans="1:11" s="45" customFormat="1" ht="18" customHeight="1" x14ac:dyDescent="0.3">
      <c r="A19" s="46" t="s">
        <v>17</v>
      </c>
      <c r="B19" s="47">
        <f>SUM(B20:B21)</f>
        <v>1183</v>
      </c>
      <c r="C19" s="121">
        <f>SUM(C20:C21)</f>
        <v>591</v>
      </c>
      <c r="D19" s="122">
        <f t="shared" ref="D19:I19" si="2">SUM(D20:D21)</f>
        <v>592</v>
      </c>
      <c r="E19" s="121">
        <f t="shared" si="2"/>
        <v>330</v>
      </c>
      <c r="F19" s="122">
        <f t="shared" si="2"/>
        <v>853</v>
      </c>
      <c r="G19" s="123">
        <f t="shared" si="2"/>
        <v>450</v>
      </c>
      <c r="H19" s="124">
        <f t="shared" si="2"/>
        <v>325</v>
      </c>
      <c r="I19" s="123">
        <f t="shared" si="2"/>
        <v>408</v>
      </c>
      <c r="K19" s="116"/>
    </row>
    <row r="20" spans="1:11" s="23" customFormat="1" ht="13.5" customHeight="1" x14ac:dyDescent="0.3">
      <c r="A20" s="24" t="s">
        <v>18</v>
      </c>
      <c r="B20" s="25">
        <v>157</v>
      </c>
      <c r="C20" s="93">
        <v>79</v>
      </c>
      <c r="D20" s="94">
        <v>78</v>
      </c>
      <c r="E20" s="93">
        <v>101</v>
      </c>
      <c r="F20" s="94">
        <v>56</v>
      </c>
      <c r="G20" s="95">
        <v>93</v>
      </c>
      <c r="H20" s="96">
        <v>54</v>
      </c>
      <c r="I20" s="95">
        <v>10</v>
      </c>
      <c r="K20" s="116"/>
    </row>
    <row r="21" spans="1:11" s="23" customFormat="1" ht="13.5" customHeight="1" x14ac:dyDescent="0.3">
      <c r="A21" s="83" t="s">
        <v>35</v>
      </c>
      <c r="B21" s="25">
        <v>1026</v>
      </c>
      <c r="C21" s="93">
        <v>512</v>
      </c>
      <c r="D21" s="94">
        <v>514</v>
      </c>
      <c r="E21" s="93">
        <v>229</v>
      </c>
      <c r="F21" s="94">
        <v>797</v>
      </c>
      <c r="G21" s="95">
        <v>357</v>
      </c>
      <c r="H21" s="96">
        <v>271</v>
      </c>
      <c r="I21" s="95">
        <v>398</v>
      </c>
      <c r="K21" s="116"/>
    </row>
    <row r="22" spans="1:11" s="68" customFormat="1" ht="18" customHeight="1" x14ac:dyDescent="0.3">
      <c r="A22" s="62" t="s">
        <v>37</v>
      </c>
      <c r="B22" s="63">
        <v>731</v>
      </c>
      <c r="C22" s="125">
        <v>288</v>
      </c>
      <c r="D22" s="126">
        <v>443</v>
      </c>
      <c r="E22" s="125">
        <v>263</v>
      </c>
      <c r="F22" s="126">
        <v>468</v>
      </c>
      <c r="G22" s="127">
        <v>23</v>
      </c>
      <c r="H22" s="128">
        <v>61</v>
      </c>
      <c r="I22" s="127">
        <v>647</v>
      </c>
      <c r="K22" s="116"/>
    </row>
    <row r="23" spans="1:11" s="23" customFormat="1" ht="18" customHeight="1" x14ac:dyDescent="0.3">
      <c r="A23" s="22" t="s">
        <v>46</v>
      </c>
      <c r="B23" s="30">
        <f>B24+B25+B26</f>
        <v>7048</v>
      </c>
      <c r="C23" s="31">
        <f>C24+C25+C26</f>
        <v>2714</v>
      </c>
      <c r="D23" s="32">
        <f>D24+D25+D26</f>
        <v>4334</v>
      </c>
      <c r="E23" s="31">
        <f>E24+E25+E26</f>
        <v>4558</v>
      </c>
      <c r="F23" s="32">
        <f>F24+F25+F26</f>
        <v>2490</v>
      </c>
      <c r="G23" s="73" t="s">
        <v>20</v>
      </c>
      <c r="H23" s="74" t="s">
        <v>20</v>
      </c>
      <c r="I23" s="73" t="s">
        <v>20</v>
      </c>
      <c r="K23" s="116"/>
    </row>
    <row r="24" spans="1:11" s="45" customFormat="1" ht="18" customHeight="1" x14ac:dyDescent="0.3">
      <c r="A24" s="24" t="s">
        <v>19</v>
      </c>
      <c r="B24" s="92">
        <v>174</v>
      </c>
      <c r="C24" s="93">
        <v>71</v>
      </c>
      <c r="D24" s="94">
        <v>103</v>
      </c>
      <c r="E24" s="93">
        <v>145</v>
      </c>
      <c r="F24" s="94">
        <v>29</v>
      </c>
      <c r="G24" s="95" t="s">
        <v>20</v>
      </c>
      <c r="H24" s="96" t="s">
        <v>20</v>
      </c>
      <c r="I24" s="95" t="s">
        <v>20</v>
      </c>
      <c r="K24" s="116"/>
    </row>
    <row r="25" spans="1:11" s="45" customFormat="1" ht="18" customHeight="1" x14ac:dyDescent="0.3">
      <c r="A25" s="98" t="s">
        <v>21</v>
      </c>
      <c r="B25" s="112">
        <v>1662</v>
      </c>
      <c r="C25" s="113">
        <v>759</v>
      </c>
      <c r="D25" s="114">
        <v>903</v>
      </c>
      <c r="E25" s="113">
        <v>1141</v>
      </c>
      <c r="F25" s="114">
        <v>521</v>
      </c>
      <c r="G25" s="129" t="s">
        <v>20</v>
      </c>
      <c r="H25" s="130" t="s">
        <v>20</v>
      </c>
      <c r="I25" s="129" t="s">
        <v>20</v>
      </c>
      <c r="K25" s="116"/>
    </row>
    <row r="26" spans="1:11" s="45" customFormat="1" ht="18" customHeight="1" x14ac:dyDescent="0.3">
      <c r="A26" s="98" t="s">
        <v>45</v>
      </c>
      <c r="B26" s="112">
        <v>5212</v>
      </c>
      <c r="C26" s="113">
        <v>1884</v>
      </c>
      <c r="D26" s="114">
        <v>3328</v>
      </c>
      <c r="E26" s="113">
        <v>3272</v>
      </c>
      <c r="F26" s="114">
        <v>1940</v>
      </c>
      <c r="G26" s="129" t="s">
        <v>20</v>
      </c>
      <c r="H26" s="130" t="s">
        <v>20</v>
      </c>
      <c r="I26" s="129" t="s">
        <v>20</v>
      </c>
      <c r="K26" s="116"/>
    </row>
    <row r="27" spans="1:11" s="23" customFormat="1" ht="18" customHeight="1" thickBot="1" x14ac:dyDescent="0.35">
      <c r="A27" s="70" t="s">
        <v>24</v>
      </c>
      <c r="B27" s="58">
        <f>B23+B10</f>
        <v>15099</v>
      </c>
      <c r="C27" s="59">
        <f>C23+C10</f>
        <v>6583</v>
      </c>
      <c r="D27" s="60">
        <f>D23+D10</f>
        <v>8516</v>
      </c>
      <c r="E27" s="59">
        <f>E23+E10</f>
        <v>9660</v>
      </c>
      <c r="F27" s="60">
        <f>F23+F10</f>
        <v>5439</v>
      </c>
      <c r="G27" s="75" t="s">
        <v>20</v>
      </c>
      <c r="H27" s="76" t="s">
        <v>20</v>
      </c>
      <c r="I27" s="75" t="s">
        <v>20</v>
      </c>
      <c r="J27" s="39"/>
      <c r="K27" s="116"/>
    </row>
    <row r="28" spans="1:11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1" s="11" customFormat="1" ht="13.5" customHeight="1" x14ac:dyDescent="0.3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1" s="11" customFormat="1" ht="13.5" customHeight="1" x14ac:dyDescent="0.3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1" s="8" customFormat="1" ht="13.5" customHeight="1" x14ac:dyDescent="0.25"/>
    <row r="32" spans="1:11" s="8" customFormat="1" ht="13.5" customHeight="1" x14ac:dyDescent="0.25">
      <c r="A32" s="2" t="s">
        <v>9</v>
      </c>
      <c r="I32" s="97" t="s">
        <v>63</v>
      </c>
    </row>
    <row r="33" spans="1:9" s="8" customFormat="1" ht="13.5" customHeight="1" thickBot="1" x14ac:dyDescent="0.3">
      <c r="A33" s="3"/>
      <c r="B33" s="4"/>
      <c r="C33" s="4"/>
      <c r="D33" s="4"/>
      <c r="E33" s="4"/>
      <c r="F33" s="4"/>
      <c r="G33" s="4"/>
      <c r="H33" s="4"/>
      <c r="I33" s="115"/>
    </row>
    <row r="34" spans="1:9" s="1" customFormat="1" ht="13.5" customHeight="1" x14ac:dyDescent="0.25"/>
    <row r="35" spans="1:9" s="1" customFormat="1" ht="13.5" customHeight="1" x14ac:dyDescent="0.25">
      <c r="A35"/>
    </row>
    <row r="36" spans="1:9" s="1" customFormat="1" ht="13.5" customHeight="1" x14ac:dyDescent="0.25"/>
    <row r="37" spans="1:9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showZeros="0" zoomScaleNormal="100" workbookViewId="0">
      <pane ySplit="9" topLeftCell="A10" activePane="bottomLeft" state="frozen"/>
      <selection activeCell="I6" sqref="I6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11" s="1" customFormat="1" ht="22.5" customHeight="1" x14ac:dyDescent="0.25">
      <c r="A1" s="5" t="s">
        <v>4</v>
      </c>
    </row>
    <row r="2" spans="1:11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11" s="1" customFormat="1" ht="15" customHeight="1" x14ac:dyDescent="0.25"/>
    <row r="4" spans="1:11" s="8" customFormat="1" ht="15" customHeight="1" x14ac:dyDescent="0.25">
      <c r="A4" s="7" t="s">
        <v>29</v>
      </c>
    </row>
    <row r="5" spans="1:11" s="8" customFormat="1" ht="15" customHeight="1" x14ac:dyDescent="0.25">
      <c r="A5" s="89" t="s">
        <v>33</v>
      </c>
      <c r="I5" s="9" t="s">
        <v>60</v>
      </c>
    </row>
    <row r="6" spans="1:11" s="8" customFormat="1" ht="15" customHeight="1" x14ac:dyDescent="0.25">
      <c r="A6" s="10" t="s">
        <v>58</v>
      </c>
    </row>
    <row r="7" spans="1:11" s="10" customFormat="1" ht="15" customHeight="1" thickBot="1" x14ac:dyDescent="0.3"/>
    <row r="8" spans="1:11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11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11" s="23" customFormat="1" ht="18" customHeight="1" x14ac:dyDescent="0.3">
      <c r="A10" s="22" t="s">
        <v>28</v>
      </c>
      <c r="B10" s="61">
        <f>B11+B19+B22</f>
        <v>7622</v>
      </c>
      <c r="C10" s="40">
        <f t="shared" ref="C10:I10" si="0">C11+C19+C22</f>
        <v>3783</v>
      </c>
      <c r="D10" s="41">
        <f t="shared" si="0"/>
        <v>3839</v>
      </c>
      <c r="E10" s="72">
        <f t="shared" si="0"/>
        <v>4824</v>
      </c>
      <c r="F10" s="42">
        <f t="shared" si="0"/>
        <v>2798</v>
      </c>
      <c r="G10" s="43">
        <f t="shared" si="0"/>
        <v>1445</v>
      </c>
      <c r="H10" s="44">
        <f t="shared" si="0"/>
        <v>2974</v>
      </c>
      <c r="I10" s="43">
        <f t="shared" si="0"/>
        <v>3203</v>
      </c>
      <c r="K10" s="116"/>
    </row>
    <row r="11" spans="1:11" s="45" customFormat="1" ht="18" customHeight="1" x14ac:dyDescent="0.3">
      <c r="A11" s="52" t="s">
        <v>12</v>
      </c>
      <c r="B11" s="53">
        <f>SUM(B12:B18)</f>
        <v>5722</v>
      </c>
      <c r="C11" s="117">
        <f>SUM(C12:C18)</f>
        <v>2885</v>
      </c>
      <c r="D11" s="118">
        <f t="shared" ref="D11:I11" si="1">SUM(D12:D18)</f>
        <v>2837</v>
      </c>
      <c r="E11" s="117">
        <f t="shared" si="1"/>
        <v>4193</v>
      </c>
      <c r="F11" s="118">
        <f t="shared" si="1"/>
        <v>1529</v>
      </c>
      <c r="G11" s="119">
        <f t="shared" si="1"/>
        <v>975</v>
      </c>
      <c r="H11" s="120">
        <f t="shared" si="1"/>
        <v>2541</v>
      </c>
      <c r="I11" s="119">
        <f t="shared" si="1"/>
        <v>2206</v>
      </c>
      <c r="K11" s="116"/>
    </row>
    <row r="12" spans="1:11" s="23" customFormat="1" ht="13.5" customHeight="1" x14ac:dyDescent="0.3">
      <c r="A12" s="24" t="s">
        <v>13</v>
      </c>
      <c r="B12" s="25">
        <v>1557</v>
      </c>
      <c r="C12" s="93">
        <v>674</v>
      </c>
      <c r="D12" s="94">
        <v>883</v>
      </c>
      <c r="E12" s="93">
        <v>1303</v>
      </c>
      <c r="F12" s="94">
        <v>254</v>
      </c>
      <c r="G12" s="95">
        <v>501</v>
      </c>
      <c r="H12" s="96">
        <v>773</v>
      </c>
      <c r="I12" s="95">
        <v>283</v>
      </c>
      <c r="K12" s="116"/>
    </row>
    <row r="13" spans="1:11" s="23" customFormat="1" ht="13.5" customHeight="1" x14ac:dyDescent="0.3">
      <c r="A13" s="24" t="s">
        <v>14</v>
      </c>
      <c r="B13" s="25">
        <v>849</v>
      </c>
      <c r="C13" s="93">
        <v>315</v>
      </c>
      <c r="D13" s="94">
        <v>534</v>
      </c>
      <c r="E13" s="93">
        <v>576</v>
      </c>
      <c r="F13" s="94">
        <v>273</v>
      </c>
      <c r="G13" s="95">
        <v>94</v>
      </c>
      <c r="H13" s="96">
        <v>373</v>
      </c>
      <c r="I13" s="95">
        <v>382</v>
      </c>
      <c r="K13" s="116"/>
    </row>
    <row r="14" spans="1:11" s="23" customFormat="1" ht="13.5" customHeight="1" x14ac:dyDescent="0.3">
      <c r="A14" s="24" t="s">
        <v>15</v>
      </c>
      <c r="B14" s="25">
        <v>407</v>
      </c>
      <c r="C14" s="93">
        <v>145</v>
      </c>
      <c r="D14" s="94">
        <v>262</v>
      </c>
      <c r="E14" s="93">
        <v>292</v>
      </c>
      <c r="F14" s="94">
        <v>115</v>
      </c>
      <c r="G14" s="95">
        <v>51</v>
      </c>
      <c r="H14" s="96">
        <v>193</v>
      </c>
      <c r="I14" s="95">
        <v>163</v>
      </c>
      <c r="K14" s="116"/>
    </row>
    <row r="15" spans="1:11" s="23" customFormat="1" ht="13.5" customHeight="1" x14ac:dyDescent="0.3">
      <c r="A15" s="83" t="s">
        <v>51</v>
      </c>
      <c r="B15" s="25">
        <v>185</v>
      </c>
      <c r="C15" s="93">
        <v>112</v>
      </c>
      <c r="D15" s="94">
        <v>73</v>
      </c>
      <c r="E15" s="93">
        <v>74</v>
      </c>
      <c r="F15" s="94">
        <v>111</v>
      </c>
      <c r="G15" s="95">
        <v>6</v>
      </c>
      <c r="H15" s="96">
        <v>43</v>
      </c>
      <c r="I15" s="95">
        <v>136</v>
      </c>
      <c r="K15" s="116"/>
    </row>
    <row r="16" spans="1:11" s="23" customFormat="1" ht="13.5" customHeight="1" x14ac:dyDescent="0.3">
      <c r="A16" s="110" t="s">
        <v>40</v>
      </c>
      <c r="B16" s="92">
        <f>2092+11</f>
        <v>2103</v>
      </c>
      <c r="C16" s="93">
        <v>1278</v>
      </c>
      <c r="D16" s="94">
        <v>825</v>
      </c>
      <c r="E16" s="93">
        <v>1454</v>
      </c>
      <c r="F16" s="94">
        <v>649</v>
      </c>
      <c r="G16" s="95">
        <v>233</v>
      </c>
      <c r="H16" s="96">
        <v>843</v>
      </c>
      <c r="I16" s="95">
        <v>1027</v>
      </c>
      <c r="K16" s="116"/>
    </row>
    <row r="17" spans="1:11" s="23" customFormat="1" ht="13.5" customHeight="1" x14ac:dyDescent="0.3">
      <c r="A17" s="24" t="s">
        <v>16</v>
      </c>
      <c r="B17" s="25">
        <v>557</v>
      </c>
      <c r="C17" s="93">
        <v>332</v>
      </c>
      <c r="D17" s="94">
        <v>225</v>
      </c>
      <c r="E17" s="93">
        <v>440</v>
      </c>
      <c r="F17" s="94">
        <v>117</v>
      </c>
      <c r="G17" s="95">
        <v>80</v>
      </c>
      <c r="H17" s="96">
        <v>281</v>
      </c>
      <c r="I17" s="95">
        <v>196</v>
      </c>
      <c r="K17" s="116"/>
    </row>
    <row r="18" spans="1:11" s="23" customFormat="1" ht="13.5" customHeight="1" x14ac:dyDescent="0.3">
      <c r="A18" s="83" t="s">
        <v>48</v>
      </c>
      <c r="B18" s="25">
        <v>64</v>
      </c>
      <c r="C18" s="93">
        <v>29</v>
      </c>
      <c r="D18" s="94">
        <v>35</v>
      </c>
      <c r="E18" s="93">
        <v>54</v>
      </c>
      <c r="F18" s="94">
        <v>10</v>
      </c>
      <c r="G18" s="95">
        <v>10</v>
      </c>
      <c r="H18" s="96">
        <v>35</v>
      </c>
      <c r="I18" s="95">
        <v>19</v>
      </c>
      <c r="K18" s="116"/>
    </row>
    <row r="19" spans="1:11" s="45" customFormat="1" ht="18" customHeight="1" x14ac:dyDescent="0.3">
      <c r="A19" s="46" t="s">
        <v>17</v>
      </c>
      <c r="B19" s="47">
        <f>SUM(B20:B21)</f>
        <v>1171</v>
      </c>
      <c r="C19" s="121">
        <f>SUM(C20:C21)</f>
        <v>580</v>
      </c>
      <c r="D19" s="122">
        <f t="shared" ref="D19:I19" si="2">SUM(D20:D21)</f>
        <v>591</v>
      </c>
      <c r="E19" s="121">
        <f t="shared" si="2"/>
        <v>360</v>
      </c>
      <c r="F19" s="122">
        <f t="shared" si="2"/>
        <v>811</v>
      </c>
      <c r="G19" s="123">
        <f t="shared" si="2"/>
        <v>453</v>
      </c>
      <c r="H19" s="124">
        <f t="shared" si="2"/>
        <v>359</v>
      </c>
      <c r="I19" s="123">
        <f t="shared" si="2"/>
        <v>359</v>
      </c>
      <c r="K19" s="116"/>
    </row>
    <row r="20" spans="1:11" s="23" customFormat="1" ht="13.5" customHeight="1" x14ac:dyDescent="0.3">
      <c r="A20" s="24" t="s">
        <v>18</v>
      </c>
      <c r="B20" s="25">
        <v>164</v>
      </c>
      <c r="C20" s="93">
        <v>88</v>
      </c>
      <c r="D20" s="94">
        <v>76</v>
      </c>
      <c r="E20" s="93">
        <v>103</v>
      </c>
      <c r="F20" s="94">
        <v>61</v>
      </c>
      <c r="G20" s="95">
        <v>85</v>
      </c>
      <c r="H20" s="96">
        <v>65</v>
      </c>
      <c r="I20" s="95">
        <v>14</v>
      </c>
      <c r="K20" s="116"/>
    </row>
    <row r="21" spans="1:11" s="23" customFormat="1" ht="13.5" customHeight="1" x14ac:dyDescent="0.3">
      <c r="A21" s="83" t="s">
        <v>35</v>
      </c>
      <c r="B21" s="25">
        <v>1007</v>
      </c>
      <c r="C21" s="93">
        <v>492</v>
      </c>
      <c r="D21" s="94">
        <v>515</v>
      </c>
      <c r="E21" s="93">
        <v>257</v>
      </c>
      <c r="F21" s="94">
        <v>750</v>
      </c>
      <c r="G21" s="95">
        <v>368</v>
      </c>
      <c r="H21" s="96">
        <v>294</v>
      </c>
      <c r="I21" s="95">
        <v>345</v>
      </c>
      <c r="K21" s="116"/>
    </row>
    <row r="22" spans="1:11" s="68" customFormat="1" ht="18" customHeight="1" x14ac:dyDescent="0.3">
      <c r="A22" s="62" t="s">
        <v>37</v>
      </c>
      <c r="B22" s="63">
        <v>729</v>
      </c>
      <c r="C22" s="125">
        <v>318</v>
      </c>
      <c r="D22" s="126">
        <v>411</v>
      </c>
      <c r="E22" s="125">
        <v>271</v>
      </c>
      <c r="F22" s="126">
        <v>458</v>
      </c>
      <c r="G22" s="127">
        <v>17</v>
      </c>
      <c r="H22" s="128">
        <v>74</v>
      </c>
      <c r="I22" s="127">
        <v>638</v>
      </c>
      <c r="K22" s="116"/>
    </row>
    <row r="23" spans="1:11" s="23" customFormat="1" ht="18" customHeight="1" x14ac:dyDescent="0.3">
      <c r="A23" s="22" t="s">
        <v>46</v>
      </c>
      <c r="B23" s="30">
        <f>B24+B25+B26</f>
        <v>6918</v>
      </c>
      <c r="C23" s="31">
        <f>C24+C25+C26</f>
        <v>2653</v>
      </c>
      <c r="D23" s="32">
        <f>D24+D25+D26</f>
        <v>4265</v>
      </c>
      <c r="E23" s="31">
        <f>E24+E25+E26</f>
        <v>4447</v>
      </c>
      <c r="F23" s="32">
        <f>F24+F25+F26</f>
        <v>2471</v>
      </c>
      <c r="G23" s="73" t="s">
        <v>20</v>
      </c>
      <c r="H23" s="74" t="s">
        <v>20</v>
      </c>
      <c r="I23" s="73" t="s">
        <v>20</v>
      </c>
      <c r="K23" s="116"/>
    </row>
    <row r="24" spans="1:11" s="45" customFormat="1" ht="18" customHeight="1" x14ac:dyDescent="0.3">
      <c r="A24" s="24" t="s">
        <v>19</v>
      </c>
      <c r="B24" s="92">
        <v>209</v>
      </c>
      <c r="C24" s="93">
        <v>89</v>
      </c>
      <c r="D24" s="94">
        <v>120</v>
      </c>
      <c r="E24" s="93">
        <v>171</v>
      </c>
      <c r="F24" s="94">
        <v>38</v>
      </c>
      <c r="G24" s="95" t="s">
        <v>20</v>
      </c>
      <c r="H24" s="96" t="s">
        <v>20</v>
      </c>
      <c r="I24" s="95" t="s">
        <v>20</v>
      </c>
      <c r="K24" s="116"/>
    </row>
    <row r="25" spans="1:11" s="45" customFormat="1" ht="18" customHeight="1" x14ac:dyDescent="0.3">
      <c r="A25" s="98" t="s">
        <v>21</v>
      </c>
      <c r="B25" s="112">
        <v>1588</v>
      </c>
      <c r="C25" s="113">
        <v>716</v>
      </c>
      <c r="D25" s="114">
        <v>872</v>
      </c>
      <c r="E25" s="113">
        <v>1015</v>
      </c>
      <c r="F25" s="114">
        <v>573</v>
      </c>
      <c r="G25" s="129" t="s">
        <v>20</v>
      </c>
      <c r="H25" s="130" t="s">
        <v>20</v>
      </c>
      <c r="I25" s="129" t="s">
        <v>20</v>
      </c>
      <c r="K25" s="116"/>
    </row>
    <row r="26" spans="1:11" s="45" customFormat="1" ht="18" customHeight="1" x14ac:dyDescent="0.3">
      <c r="A26" s="98" t="s">
        <v>45</v>
      </c>
      <c r="B26" s="112">
        <v>5121</v>
      </c>
      <c r="C26" s="113">
        <v>1848</v>
      </c>
      <c r="D26" s="114">
        <v>3273</v>
      </c>
      <c r="E26" s="113">
        <v>3261</v>
      </c>
      <c r="F26" s="114">
        <v>1860</v>
      </c>
      <c r="G26" s="129" t="s">
        <v>20</v>
      </c>
      <c r="H26" s="130" t="s">
        <v>20</v>
      </c>
      <c r="I26" s="129" t="s">
        <v>20</v>
      </c>
      <c r="K26" s="116"/>
    </row>
    <row r="27" spans="1:11" s="23" customFormat="1" ht="18" customHeight="1" thickBot="1" x14ac:dyDescent="0.35">
      <c r="A27" s="70" t="s">
        <v>24</v>
      </c>
      <c r="B27" s="58">
        <f>B23+B10</f>
        <v>14540</v>
      </c>
      <c r="C27" s="59">
        <f>C23+C10</f>
        <v>6436</v>
      </c>
      <c r="D27" s="60">
        <f>D23+D10</f>
        <v>8104</v>
      </c>
      <c r="E27" s="59">
        <f>E23+E10</f>
        <v>9271</v>
      </c>
      <c r="F27" s="60">
        <f>F23+F10</f>
        <v>5269</v>
      </c>
      <c r="G27" s="75" t="s">
        <v>20</v>
      </c>
      <c r="H27" s="76" t="s">
        <v>20</v>
      </c>
      <c r="I27" s="75" t="s">
        <v>20</v>
      </c>
      <c r="J27" s="39"/>
      <c r="K27" s="116"/>
    </row>
    <row r="28" spans="1:11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1" s="11" customFormat="1" ht="13.5" customHeight="1" x14ac:dyDescent="0.3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1" s="11" customFormat="1" ht="13.5" customHeight="1" x14ac:dyDescent="0.3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1" s="8" customFormat="1" ht="13.5" customHeight="1" x14ac:dyDescent="0.25"/>
    <row r="32" spans="1:11" s="8" customFormat="1" ht="13.5" customHeight="1" x14ac:dyDescent="0.25">
      <c r="A32" s="2" t="s">
        <v>9</v>
      </c>
      <c r="I32" s="97"/>
    </row>
    <row r="33" spans="1:9" s="8" customFormat="1" ht="13.5" customHeight="1" thickBot="1" x14ac:dyDescent="0.3">
      <c r="A33" s="3"/>
      <c r="B33" s="4"/>
      <c r="C33" s="4"/>
      <c r="D33" s="4"/>
      <c r="E33" s="4"/>
      <c r="F33" s="4"/>
      <c r="G33" s="4"/>
      <c r="H33" s="4"/>
      <c r="I33" s="115"/>
    </row>
    <row r="34" spans="1:9" s="1" customFormat="1" ht="13.5" customHeight="1" x14ac:dyDescent="0.25"/>
    <row r="35" spans="1:9" s="1" customFormat="1" ht="13.5" customHeight="1" x14ac:dyDescent="0.25">
      <c r="A35"/>
    </row>
    <row r="36" spans="1:9" s="1" customFormat="1" ht="13.5" customHeight="1" x14ac:dyDescent="0.25"/>
    <row r="37" spans="1:9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" customHeight="1" x14ac:dyDescent="0.25">
      <c r="A1" s="5" t="s">
        <v>4</v>
      </c>
    </row>
    <row r="2" spans="1:9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" customHeight="1" x14ac:dyDescent="0.25"/>
    <row r="4" spans="1:9" s="8" customFormat="1" ht="15" customHeight="1" x14ac:dyDescent="0.25">
      <c r="A4" s="7" t="s">
        <v>29</v>
      </c>
    </row>
    <row r="5" spans="1:9" s="8" customFormat="1" ht="15" customHeight="1" x14ac:dyDescent="0.25">
      <c r="A5" s="89" t="s">
        <v>33</v>
      </c>
      <c r="I5" s="9" t="s">
        <v>60</v>
      </c>
    </row>
    <row r="6" spans="1:9" s="8" customFormat="1" ht="15" customHeight="1" x14ac:dyDescent="0.25">
      <c r="A6" s="10" t="s">
        <v>55</v>
      </c>
    </row>
    <row r="7" spans="1:9" s="10" customFormat="1" ht="15" customHeight="1" thickBot="1" x14ac:dyDescent="0.3"/>
    <row r="8" spans="1:9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9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3">
      <c r="A10" s="22" t="s">
        <v>28</v>
      </c>
      <c r="B10" s="61">
        <f>B11+B19+B22</f>
        <v>7898</v>
      </c>
      <c r="C10" s="40">
        <f t="shared" ref="C10:I10" si="0">C11+C19+C22</f>
        <v>3887</v>
      </c>
      <c r="D10" s="41">
        <f t="shared" si="0"/>
        <v>4011</v>
      </c>
      <c r="E10" s="72">
        <f t="shared" si="0"/>
        <v>5167</v>
      </c>
      <c r="F10" s="42">
        <f t="shared" si="0"/>
        <v>2731</v>
      </c>
      <c r="G10" s="43">
        <f t="shared" si="0"/>
        <v>1546</v>
      </c>
      <c r="H10" s="44">
        <f t="shared" si="0"/>
        <v>3078</v>
      </c>
      <c r="I10" s="43">
        <f t="shared" si="0"/>
        <v>3274</v>
      </c>
    </row>
    <row r="11" spans="1:9" s="45" customFormat="1" ht="18" customHeight="1" x14ac:dyDescent="0.3">
      <c r="A11" s="52" t="s">
        <v>12</v>
      </c>
      <c r="B11" s="53">
        <f>SUM(B12:B18)</f>
        <v>6119</v>
      </c>
      <c r="C11" s="54">
        <f>SUM(C12:C18)</f>
        <v>3047</v>
      </c>
      <c r="D11" s="55">
        <f t="shared" ref="D11:I11" si="1">SUM(D12:D18)</f>
        <v>3072</v>
      </c>
      <c r="E11" s="54">
        <f t="shared" si="1"/>
        <v>4552</v>
      </c>
      <c r="F11" s="55">
        <f t="shared" si="1"/>
        <v>1567</v>
      </c>
      <c r="G11" s="56">
        <f t="shared" si="1"/>
        <v>1101</v>
      </c>
      <c r="H11" s="57">
        <f t="shared" si="1"/>
        <v>2695</v>
      </c>
      <c r="I11" s="56">
        <f t="shared" si="1"/>
        <v>2323</v>
      </c>
    </row>
    <row r="12" spans="1:9" s="23" customFormat="1" ht="13.5" customHeight="1" x14ac:dyDescent="0.3">
      <c r="A12" s="24" t="s">
        <v>13</v>
      </c>
      <c r="B12" s="25">
        <v>1647</v>
      </c>
      <c r="C12" s="26">
        <v>685</v>
      </c>
      <c r="D12" s="27">
        <v>962</v>
      </c>
      <c r="E12" s="26">
        <v>1394</v>
      </c>
      <c r="F12" s="27">
        <v>253</v>
      </c>
      <c r="G12" s="28">
        <v>528</v>
      </c>
      <c r="H12" s="29">
        <v>796</v>
      </c>
      <c r="I12" s="28">
        <v>323</v>
      </c>
    </row>
    <row r="13" spans="1:9" s="23" customFormat="1" ht="13.5" customHeight="1" x14ac:dyDescent="0.3">
      <c r="A13" s="24" t="s">
        <v>14</v>
      </c>
      <c r="B13" s="25">
        <v>741</v>
      </c>
      <c r="C13" s="26">
        <v>258</v>
      </c>
      <c r="D13" s="27">
        <v>483</v>
      </c>
      <c r="E13" s="26">
        <v>524</v>
      </c>
      <c r="F13" s="27">
        <v>217</v>
      </c>
      <c r="G13" s="28">
        <v>81</v>
      </c>
      <c r="H13" s="29">
        <v>335</v>
      </c>
      <c r="I13" s="28">
        <v>325</v>
      </c>
    </row>
    <row r="14" spans="1:9" s="23" customFormat="1" ht="13.5" customHeight="1" x14ac:dyDescent="0.3">
      <c r="A14" s="24" t="s">
        <v>15</v>
      </c>
      <c r="B14" s="25">
        <v>480</v>
      </c>
      <c r="C14" s="26">
        <v>153</v>
      </c>
      <c r="D14" s="27">
        <v>327</v>
      </c>
      <c r="E14" s="26">
        <v>370</v>
      </c>
      <c r="F14" s="27">
        <v>110</v>
      </c>
      <c r="G14" s="28">
        <v>63</v>
      </c>
      <c r="H14" s="29">
        <v>239</v>
      </c>
      <c r="I14" s="28">
        <v>178</v>
      </c>
    </row>
    <row r="15" spans="1:9" s="23" customFormat="1" ht="13.5" customHeight="1" x14ac:dyDescent="0.3">
      <c r="A15" s="83" t="s">
        <v>51</v>
      </c>
      <c r="B15" s="25">
        <v>246</v>
      </c>
      <c r="C15" s="26">
        <v>164</v>
      </c>
      <c r="D15" s="27">
        <v>82</v>
      </c>
      <c r="E15" s="26">
        <v>95</v>
      </c>
      <c r="F15" s="27">
        <v>151</v>
      </c>
      <c r="G15" s="28">
        <v>12</v>
      </c>
      <c r="H15" s="29">
        <v>60</v>
      </c>
      <c r="I15" s="28">
        <v>174</v>
      </c>
    </row>
    <row r="16" spans="1:9" s="23" customFormat="1" ht="13.5" customHeight="1" x14ac:dyDescent="0.3">
      <c r="A16" s="110" t="s">
        <v>40</v>
      </c>
      <c r="B16" s="92">
        <v>2155</v>
      </c>
      <c r="C16" s="93">
        <v>1300</v>
      </c>
      <c r="D16" s="94">
        <v>855</v>
      </c>
      <c r="E16" s="93">
        <v>1495</v>
      </c>
      <c r="F16" s="94">
        <v>660</v>
      </c>
      <c r="G16" s="95">
        <v>267</v>
      </c>
      <c r="H16" s="96">
        <v>892</v>
      </c>
      <c r="I16" s="95">
        <v>996</v>
      </c>
    </row>
    <row r="17" spans="1:10" s="23" customFormat="1" ht="13.5" customHeight="1" x14ac:dyDescent="0.3">
      <c r="A17" s="24" t="s">
        <v>16</v>
      </c>
      <c r="B17" s="25">
        <v>766</v>
      </c>
      <c r="C17" s="26">
        <v>463</v>
      </c>
      <c r="D17" s="27">
        <v>303</v>
      </c>
      <c r="E17" s="26">
        <v>603</v>
      </c>
      <c r="F17" s="27">
        <v>163</v>
      </c>
      <c r="G17" s="28">
        <v>131</v>
      </c>
      <c r="H17" s="29">
        <v>336</v>
      </c>
      <c r="I17" s="28">
        <v>299</v>
      </c>
    </row>
    <row r="18" spans="1:10" s="23" customFormat="1" ht="13.5" customHeight="1" x14ac:dyDescent="0.3">
      <c r="A18" s="83" t="s">
        <v>48</v>
      </c>
      <c r="B18" s="25">
        <v>84</v>
      </c>
      <c r="C18" s="26">
        <v>24</v>
      </c>
      <c r="D18" s="27">
        <v>60</v>
      </c>
      <c r="E18" s="26">
        <v>71</v>
      </c>
      <c r="F18" s="27">
        <v>13</v>
      </c>
      <c r="G18" s="28">
        <v>19</v>
      </c>
      <c r="H18" s="29">
        <v>37</v>
      </c>
      <c r="I18" s="28">
        <v>28</v>
      </c>
    </row>
    <row r="19" spans="1:10" s="45" customFormat="1" ht="18" customHeight="1" x14ac:dyDescent="0.3">
      <c r="A19" s="46" t="s">
        <v>17</v>
      </c>
      <c r="B19" s="47">
        <f>SUM(B20:B21)</f>
        <v>1057</v>
      </c>
      <c r="C19" s="48">
        <f>SUM(C20:C21)</f>
        <v>544</v>
      </c>
      <c r="D19" s="49">
        <f t="shared" ref="D19:I19" si="2">SUM(D20:D21)</f>
        <v>513</v>
      </c>
      <c r="E19" s="48">
        <f t="shared" si="2"/>
        <v>369</v>
      </c>
      <c r="F19" s="49">
        <f t="shared" si="2"/>
        <v>688</v>
      </c>
      <c r="G19" s="50">
        <f t="shared" si="2"/>
        <v>426</v>
      </c>
      <c r="H19" s="51">
        <f t="shared" si="2"/>
        <v>324</v>
      </c>
      <c r="I19" s="50">
        <f t="shared" si="2"/>
        <v>307</v>
      </c>
    </row>
    <row r="20" spans="1:10" s="23" customFormat="1" ht="13.5" customHeight="1" x14ac:dyDescent="0.3">
      <c r="A20" s="24" t="s">
        <v>18</v>
      </c>
      <c r="B20" s="25">
        <v>148</v>
      </c>
      <c r="C20" s="26">
        <v>85</v>
      </c>
      <c r="D20" s="27">
        <v>63</v>
      </c>
      <c r="E20" s="26">
        <v>92</v>
      </c>
      <c r="F20" s="27">
        <v>56</v>
      </c>
      <c r="G20" s="28">
        <v>90</v>
      </c>
      <c r="H20" s="29">
        <v>48</v>
      </c>
      <c r="I20" s="28">
        <v>10</v>
      </c>
    </row>
    <row r="21" spans="1:10" s="23" customFormat="1" ht="13.5" customHeight="1" x14ac:dyDescent="0.3">
      <c r="A21" s="83" t="s">
        <v>35</v>
      </c>
      <c r="B21" s="25">
        <v>909</v>
      </c>
      <c r="C21" s="26">
        <v>459</v>
      </c>
      <c r="D21" s="27">
        <v>450</v>
      </c>
      <c r="E21" s="26">
        <v>277</v>
      </c>
      <c r="F21" s="27">
        <v>632</v>
      </c>
      <c r="G21" s="28">
        <v>336</v>
      </c>
      <c r="H21" s="29">
        <v>276</v>
      </c>
      <c r="I21" s="28">
        <v>297</v>
      </c>
    </row>
    <row r="22" spans="1:10" s="68" customFormat="1" ht="18" customHeight="1" x14ac:dyDescent="0.25">
      <c r="A22" s="62" t="s">
        <v>37</v>
      </c>
      <c r="B22" s="63">
        <v>722</v>
      </c>
      <c r="C22" s="64">
        <v>296</v>
      </c>
      <c r="D22" s="65">
        <v>426</v>
      </c>
      <c r="E22" s="64">
        <v>246</v>
      </c>
      <c r="F22" s="65">
        <v>476</v>
      </c>
      <c r="G22" s="66">
        <v>19</v>
      </c>
      <c r="H22" s="67">
        <v>59</v>
      </c>
      <c r="I22" s="66">
        <v>644</v>
      </c>
    </row>
    <row r="23" spans="1:10" s="23" customFormat="1" ht="18" customHeight="1" x14ac:dyDescent="0.3">
      <c r="A23" s="22" t="s">
        <v>46</v>
      </c>
      <c r="B23" s="30">
        <f>B24+B25+B26</f>
        <v>6918</v>
      </c>
      <c r="C23" s="31">
        <f>C24+C25+C26</f>
        <v>2657</v>
      </c>
      <c r="D23" s="32">
        <f>D24+D25+D26</f>
        <v>4261</v>
      </c>
      <c r="E23" s="31">
        <f>E24+E25+E26</f>
        <v>4477</v>
      </c>
      <c r="F23" s="32">
        <f>F24+F25+F26</f>
        <v>2441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3">
      <c r="A24" s="24" t="s">
        <v>19</v>
      </c>
      <c r="B24" s="92">
        <v>208</v>
      </c>
      <c r="C24" s="93">
        <v>90</v>
      </c>
      <c r="D24" s="94">
        <v>118</v>
      </c>
      <c r="E24" s="93">
        <v>169</v>
      </c>
      <c r="F24" s="94">
        <v>39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3">
      <c r="A25" s="98" t="s">
        <v>21</v>
      </c>
      <c r="B25" s="112">
        <v>1516</v>
      </c>
      <c r="C25" s="113">
        <v>665</v>
      </c>
      <c r="D25" s="114">
        <v>851</v>
      </c>
      <c r="E25" s="113">
        <v>985</v>
      </c>
      <c r="F25" s="114">
        <v>531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3">
      <c r="A26" s="98" t="s">
        <v>45</v>
      </c>
      <c r="B26" s="112">
        <v>5194</v>
      </c>
      <c r="C26" s="113">
        <v>1902</v>
      </c>
      <c r="D26" s="114">
        <v>3292</v>
      </c>
      <c r="E26" s="113">
        <v>3323</v>
      </c>
      <c r="F26" s="114">
        <v>1871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35">
      <c r="A27" s="70" t="s">
        <v>24</v>
      </c>
      <c r="B27" s="58">
        <f>B23+B10</f>
        <v>14816</v>
      </c>
      <c r="C27" s="59">
        <f>C23+C10</f>
        <v>6544</v>
      </c>
      <c r="D27" s="60">
        <f>D23+D10</f>
        <v>8272</v>
      </c>
      <c r="E27" s="59">
        <f>E23+E10</f>
        <v>9644</v>
      </c>
      <c r="F27" s="60">
        <f>F23+F10</f>
        <v>5172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3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3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5"/>
    <row r="32" spans="1:10" s="8" customFormat="1" ht="13.5" customHeight="1" x14ac:dyDescent="0.25">
      <c r="A32" s="2" t="s">
        <v>9</v>
      </c>
      <c r="I32" s="97"/>
    </row>
    <row r="33" spans="1:9" s="8" customFormat="1" ht="13.5" customHeight="1" thickBot="1" x14ac:dyDescent="0.3">
      <c r="A33" s="3"/>
      <c r="B33" s="4"/>
      <c r="C33" s="4"/>
      <c r="D33" s="4"/>
      <c r="E33" s="4"/>
      <c r="F33" s="4"/>
      <c r="G33" s="4"/>
      <c r="H33" s="4"/>
      <c r="I33" s="115" t="s">
        <v>57</v>
      </c>
    </row>
    <row r="34" spans="1:9" s="1" customFormat="1" ht="13.5" customHeight="1" x14ac:dyDescent="0.25"/>
    <row r="35" spans="1:9" s="1" customFormat="1" ht="13.5" customHeight="1" x14ac:dyDescent="0.25">
      <c r="A35"/>
    </row>
    <row r="36" spans="1:9" s="1" customFormat="1" ht="13.5" customHeight="1" x14ac:dyDescent="0.25"/>
    <row r="37" spans="1:9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" customHeight="1" x14ac:dyDescent="0.25">
      <c r="A1" s="5" t="s">
        <v>4</v>
      </c>
    </row>
    <row r="2" spans="1:9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" customHeight="1" x14ac:dyDescent="0.25"/>
    <row r="4" spans="1:9" s="8" customFormat="1" ht="15" customHeight="1" x14ac:dyDescent="0.25">
      <c r="A4" s="7" t="s">
        <v>29</v>
      </c>
    </row>
    <row r="5" spans="1:9" s="8" customFormat="1" ht="15" customHeight="1" x14ac:dyDescent="0.25">
      <c r="A5" s="89" t="s">
        <v>33</v>
      </c>
      <c r="I5" s="9" t="s">
        <v>60</v>
      </c>
    </row>
    <row r="6" spans="1:9" s="8" customFormat="1" ht="15" customHeight="1" x14ac:dyDescent="0.25">
      <c r="A6" s="10" t="s">
        <v>53</v>
      </c>
    </row>
    <row r="7" spans="1:9" s="10" customFormat="1" ht="15" customHeight="1" thickBot="1" x14ac:dyDescent="0.3"/>
    <row r="8" spans="1:9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9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3">
      <c r="A10" s="22" t="s">
        <v>28</v>
      </c>
      <c r="B10" s="61">
        <f>B11+B19+B22</f>
        <v>8323</v>
      </c>
      <c r="C10" s="40">
        <f t="shared" ref="C10:I10" si="0">C11+C19+C22</f>
        <v>4133</v>
      </c>
      <c r="D10" s="41">
        <f t="shared" si="0"/>
        <v>4190</v>
      </c>
      <c r="E10" s="72">
        <f t="shared" si="0"/>
        <v>5607</v>
      </c>
      <c r="F10" s="42">
        <f t="shared" si="0"/>
        <v>2716</v>
      </c>
      <c r="G10" s="43">
        <f t="shared" si="0"/>
        <v>1516</v>
      </c>
      <c r="H10" s="44">
        <f t="shared" si="0"/>
        <v>3309</v>
      </c>
      <c r="I10" s="43">
        <f t="shared" si="0"/>
        <v>3498</v>
      </c>
    </row>
    <row r="11" spans="1:9" s="45" customFormat="1" ht="18" customHeight="1" x14ac:dyDescent="0.3">
      <c r="A11" s="52" t="s">
        <v>12</v>
      </c>
      <c r="B11" s="53">
        <f>SUM(B12:B18)</f>
        <v>6556</v>
      </c>
      <c r="C11" s="54">
        <f>SUM(C12:C18)</f>
        <v>3252</v>
      </c>
      <c r="D11" s="55">
        <f t="shared" ref="D11:I11" si="1">SUM(D12:D18)</f>
        <v>3304</v>
      </c>
      <c r="E11" s="54">
        <f t="shared" si="1"/>
        <v>4954</v>
      </c>
      <c r="F11" s="55">
        <f t="shared" si="1"/>
        <v>1602</v>
      </c>
      <c r="G11" s="56">
        <f t="shared" si="1"/>
        <v>1037</v>
      </c>
      <c r="H11" s="57">
        <f t="shared" si="1"/>
        <v>2919</v>
      </c>
      <c r="I11" s="56">
        <f t="shared" si="1"/>
        <v>2600</v>
      </c>
    </row>
    <row r="12" spans="1:9" s="23" customFormat="1" ht="13.5" customHeight="1" x14ac:dyDescent="0.3">
      <c r="A12" s="24" t="s">
        <v>13</v>
      </c>
      <c r="B12" s="25">
        <v>1630</v>
      </c>
      <c r="C12" s="26">
        <v>671</v>
      </c>
      <c r="D12" s="27">
        <v>959</v>
      </c>
      <c r="E12" s="26">
        <v>1386</v>
      </c>
      <c r="F12" s="27">
        <v>244</v>
      </c>
      <c r="G12" s="28">
        <v>481</v>
      </c>
      <c r="H12" s="29">
        <v>819</v>
      </c>
      <c r="I12" s="28">
        <v>330</v>
      </c>
    </row>
    <row r="13" spans="1:9" s="23" customFormat="1" ht="13.5" customHeight="1" x14ac:dyDescent="0.3">
      <c r="A13" s="24" t="s">
        <v>14</v>
      </c>
      <c r="B13" s="25">
        <v>934</v>
      </c>
      <c r="C13" s="26">
        <v>320</v>
      </c>
      <c r="D13" s="27">
        <v>614</v>
      </c>
      <c r="E13" s="26">
        <v>688</v>
      </c>
      <c r="F13" s="27">
        <v>246</v>
      </c>
      <c r="G13" s="28">
        <v>114</v>
      </c>
      <c r="H13" s="29">
        <v>454</v>
      </c>
      <c r="I13" s="28">
        <v>366</v>
      </c>
    </row>
    <row r="14" spans="1:9" s="23" customFormat="1" ht="13.5" customHeight="1" x14ac:dyDescent="0.3">
      <c r="A14" s="24" t="s">
        <v>15</v>
      </c>
      <c r="B14" s="25">
        <v>384</v>
      </c>
      <c r="C14" s="26">
        <v>120</v>
      </c>
      <c r="D14" s="27">
        <v>264</v>
      </c>
      <c r="E14" s="26">
        <v>301</v>
      </c>
      <c r="F14" s="27">
        <v>83</v>
      </c>
      <c r="G14" s="28">
        <v>51</v>
      </c>
      <c r="H14" s="29">
        <v>201</v>
      </c>
      <c r="I14" s="28">
        <v>132</v>
      </c>
    </row>
    <row r="15" spans="1:9" s="23" customFormat="1" ht="13.5" customHeight="1" x14ac:dyDescent="0.3">
      <c r="A15" s="83" t="s">
        <v>51</v>
      </c>
      <c r="B15" s="25">
        <v>236</v>
      </c>
      <c r="C15" s="26">
        <v>135</v>
      </c>
      <c r="D15" s="27">
        <v>101</v>
      </c>
      <c r="E15" s="26">
        <v>110</v>
      </c>
      <c r="F15" s="27">
        <v>126</v>
      </c>
      <c r="G15" s="28">
        <v>7</v>
      </c>
      <c r="H15" s="29">
        <v>51</v>
      </c>
      <c r="I15" s="28">
        <v>178</v>
      </c>
    </row>
    <row r="16" spans="1:9" s="23" customFormat="1" ht="13.5" customHeight="1" x14ac:dyDescent="0.3">
      <c r="A16" s="110" t="s">
        <v>40</v>
      </c>
      <c r="B16" s="92">
        <v>2571</v>
      </c>
      <c r="C16" s="93">
        <v>1566</v>
      </c>
      <c r="D16" s="94">
        <v>1005</v>
      </c>
      <c r="E16" s="93">
        <v>1821</v>
      </c>
      <c r="F16" s="94">
        <v>750</v>
      </c>
      <c r="G16" s="95">
        <v>270</v>
      </c>
      <c r="H16" s="96">
        <v>1023</v>
      </c>
      <c r="I16" s="95">
        <v>1278</v>
      </c>
    </row>
    <row r="17" spans="1:10" s="23" customFormat="1" ht="13.5" customHeight="1" x14ac:dyDescent="0.3">
      <c r="A17" s="24" t="s">
        <v>16</v>
      </c>
      <c r="B17" s="25">
        <v>734</v>
      </c>
      <c r="C17" s="26">
        <v>410</v>
      </c>
      <c r="D17" s="27">
        <v>324</v>
      </c>
      <c r="E17" s="26">
        <v>593</v>
      </c>
      <c r="F17" s="27">
        <v>141</v>
      </c>
      <c r="G17" s="28">
        <v>110</v>
      </c>
      <c r="H17" s="29">
        <v>332</v>
      </c>
      <c r="I17" s="28">
        <v>292</v>
      </c>
    </row>
    <row r="18" spans="1:10" s="23" customFormat="1" ht="13.5" customHeight="1" x14ac:dyDescent="0.3">
      <c r="A18" s="83" t="s">
        <v>48</v>
      </c>
      <c r="B18" s="25">
        <v>67</v>
      </c>
      <c r="C18" s="26">
        <v>30</v>
      </c>
      <c r="D18" s="27">
        <v>37</v>
      </c>
      <c r="E18" s="26">
        <v>55</v>
      </c>
      <c r="F18" s="27">
        <v>12</v>
      </c>
      <c r="G18" s="28">
        <v>4</v>
      </c>
      <c r="H18" s="29">
        <v>39</v>
      </c>
      <c r="I18" s="28">
        <v>24</v>
      </c>
    </row>
    <row r="19" spans="1:10" s="45" customFormat="1" ht="18" customHeight="1" x14ac:dyDescent="0.3">
      <c r="A19" s="46" t="s">
        <v>17</v>
      </c>
      <c r="B19" s="47">
        <f>SUM(B20:B21)</f>
        <v>1124</v>
      </c>
      <c r="C19" s="48">
        <f>SUM(C20:C21)</f>
        <v>612</v>
      </c>
      <c r="D19" s="49">
        <f t="shared" ref="D19:I19" si="2">SUM(D20:D21)</f>
        <v>512</v>
      </c>
      <c r="E19" s="48">
        <f t="shared" si="2"/>
        <v>405</v>
      </c>
      <c r="F19" s="49">
        <f t="shared" si="2"/>
        <v>719</v>
      </c>
      <c r="G19" s="50">
        <f t="shared" si="2"/>
        <v>470</v>
      </c>
      <c r="H19" s="51">
        <f t="shared" si="2"/>
        <v>329</v>
      </c>
      <c r="I19" s="50">
        <f t="shared" si="2"/>
        <v>325</v>
      </c>
    </row>
    <row r="20" spans="1:10" s="23" customFormat="1" ht="13.5" customHeight="1" x14ac:dyDescent="0.3">
      <c r="A20" s="24" t="s">
        <v>18</v>
      </c>
      <c r="B20" s="25">
        <v>163</v>
      </c>
      <c r="C20" s="26">
        <v>84</v>
      </c>
      <c r="D20" s="27">
        <v>79</v>
      </c>
      <c r="E20" s="26">
        <v>122</v>
      </c>
      <c r="F20" s="27">
        <v>41</v>
      </c>
      <c r="G20" s="28">
        <v>88</v>
      </c>
      <c r="H20" s="29">
        <v>65</v>
      </c>
      <c r="I20" s="28">
        <v>10</v>
      </c>
    </row>
    <row r="21" spans="1:10" s="23" customFormat="1" ht="13.5" customHeight="1" x14ac:dyDescent="0.3">
      <c r="A21" s="83" t="s">
        <v>35</v>
      </c>
      <c r="B21" s="25">
        <v>961</v>
      </c>
      <c r="C21" s="26">
        <v>528</v>
      </c>
      <c r="D21" s="27">
        <v>433</v>
      </c>
      <c r="E21" s="26">
        <v>283</v>
      </c>
      <c r="F21" s="27">
        <v>678</v>
      </c>
      <c r="G21" s="28">
        <v>382</v>
      </c>
      <c r="H21" s="29">
        <v>264</v>
      </c>
      <c r="I21" s="28">
        <v>315</v>
      </c>
    </row>
    <row r="22" spans="1:10" s="68" customFormat="1" ht="18" customHeight="1" x14ac:dyDescent="0.25">
      <c r="A22" s="62" t="s">
        <v>37</v>
      </c>
      <c r="B22" s="63">
        <v>643</v>
      </c>
      <c r="C22" s="64">
        <v>269</v>
      </c>
      <c r="D22" s="65">
        <v>374</v>
      </c>
      <c r="E22" s="64">
        <v>248</v>
      </c>
      <c r="F22" s="65">
        <v>395</v>
      </c>
      <c r="G22" s="66">
        <v>9</v>
      </c>
      <c r="H22" s="67">
        <v>61</v>
      </c>
      <c r="I22" s="66">
        <v>573</v>
      </c>
    </row>
    <row r="23" spans="1:10" s="23" customFormat="1" ht="18" customHeight="1" x14ac:dyDescent="0.3">
      <c r="A23" s="22" t="s">
        <v>46</v>
      </c>
      <c r="B23" s="30">
        <f>B24+B25+B26</f>
        <v>6508</v>
      </c>
      <c r="C23" s="31">
        <f>C24+C25+C26</f>
        <v>2528</v>
      </c>
      <c r="D23" s="32">
        <f>D24+D25+D26</f>
        <v>3980</v>
      </c>
      <c r="E23" s="31">
        <f>E24+E25+E26</f>
        <v>4307</v>
      </c>
      <c r="F23" s="32">
        <f>F24+F25+F26</f>
        <v>2201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3">
      <c r="A24" s="24" t="s">
        <v>19</v>
      </c>
      <c r="B24" s="92">
        <v>208</v>
      </c>
      <c r="C24" s="93">
        <v>90</v>
      </c>
      <c r="D24" s="94">
        <v>118</v>
      </c>
      <c r="E24" s="93">
        <v>172</v>
      </c>
      <c r="F24" s="94">
        <v>36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3">
      <c r="A25" s="98" t="s">
        <v>21</v>
      </c>
      <c r="B25" s="112">
        <v>1441</v>
      </c>
      <c r="C25" s="113">
        <v>671</v>
      </c>
      <c r="D25" s="114">
        <v>770</v>
      </c>
      <c r="E25" s="113">
        <v>973</v>
      </c>
      <c r="F25" s="114">
        <v>468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3">
      <c r="A26" s="98" t="s">
        <v>45</v>
      </c>
      <c r="B26" s="112">
        <v>4859</v>
      </c>
      <c r="C26" s="113">
        <v>1767</v>
      </c>
      <c r="D26" s="114">
        <v>3092</v>
      </c>
      <c r="E26" s="113">
        <v>3162</v>
      </c>
      <c r="F26" s="114">
        <v>1697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35">
      <c r="A27" s="70" t="s">
        <v>24</v>
      </c>
      <c r="B27" s="58">
        <f>B23+B10</f>
        <v>14831</v>
      </c>
      <c r="C27" s="59">
        <f>C23+C10</f>
        <v>6661</v>
      </c>
      <c r="D27" s="60">
        <f>D23+D10</f>
        <v>8170</v>
      </c>
      <c r="E27" s="59">
        <f>E23+E10</f>
        <v>9914</v>
      </c>
      <c r="F27" s="60">
        <f>F23+F10</f>
        <v>4917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3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3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5"/>
    <row r="32" spans="1:10" s="8" customFormat="1" ht="13.5" customHeight="1" x14ac:dyDescent="0.25">
      <c r="A32" s="2" t="s">
        <v>9</v>
      </c>
      <c r="I32" s="97" t="s">
        <v>54</v>
      </c>
    </row>
    <row r="33" spans="1:9" s="8" customFormat="1" ht="13.5" customHeight="1" thickBot="1" x14ac:dyDescent="0.3">
      <c r="A33" s="3"/>
      <c r="B33" s="4"/>
      <c r="C33" s="4"/>
      <c r="D33" s="4"/>
      <c r="E33" s="4"/>
      <c r="F33" s="4"/>
      <c r="G33" s="4"/>
      <c r="H33" s="4"/>
      <c r="I33" s="4"/>
    </row>
    <row r="34" spans="1:9" s="1" customFormat="1" ht="13.5" customHeight="1" x14ac:dyDescent="0.25"/>
    <row r="35" spans="1:9" s="1" customFormat="1" ht="13.5" customHeight="1" x14ac:dyDescent="0.25">
      <c r="A35"/>
    </row>
    <row r="36" spans="1:9" s="1" customFormat="1" ht="13.5" customHeight="1" x14ac:dyDescent="0.25"/>
    <row r="37" spans="1:9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" customHeight="1" x14ac:dyDescent="0.25">
      <c r="A1" s="5" t="s">
        <v>4</v>
      </c>
    </row>
    <row r="2" spans="1:9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" customHeight="1" x14ac:dyDescent="0.25"/>
    <row r="4" spans="1:9" s="8" customFormat="1" ht="15" customHeight="1" x14ac:dyDescent="0.25">
      <c r="A4" s="7" t="s">
        <v>29</v>
      </c>
    </row>
    <row r="5" spans="1:9" s="8" customFormat="1" ht="15" customHeight="1" x14ac:dyDescent="0.25">
      <c r="A5" s="89" t="s">
        <v>33</v>
      </c>
      <c r="I5" s="9" t="s">
        <v>60</v>
      </c>
    </row>
    <row r="6" spans="1:9" s="8" customFormat="1" ht="15" customHeight="1" x14ac:dyDescent="0.25">
      <c r="A6" s="10" t="s">
        <v>52</v>
      </c>
    </row>
    <row r="7" spans="1:9" s="10" customFormat="1" ht="15" customHeight="1" thickBot="1" x14ac:dyDescent="0.3"/>
    <row r="8" spans="1:9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9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3">
      <c r="A10" s="22" t="s">
        <v>28</v>
      </c>
      <c r="B10" s="61">
        <f>B11+B19+B22</f>
        <v>7665</v>
      </c>
      <c r="C10" s="40">
        <f t="shared" ref="C10:I10" si="0">C11+C19+C22</f>
        <v>3714</v>
      </c>
      <c r="D10" s="41">
        <f t="shared" si="0"/>
        <v>3951</v>
      </c>
      <c r="E10" s="72">
        <f t="shared" si="0"/>
        <v>5222</v>
      </c>
      <c r="F10" s="42">
        <f t="shared" si="0"/>
        <v>2443</v>
      </c>
      <c r="G10" s="43">
        <f t="shared" si="0"/>
        <v>1514</v>
      </c>
      <c r="H10" s="44">
        <f t="shared" si="0"/>
        <v>3079</v>
      </c>
      <c r="I10" s="43">
        <f t="shared" si="0"/>
        <v>3072</v>
      </c>
    </row>
    <row r="11" spans="1:9" s="45" customFormat="1" ht="18" customHeight="1" x14ac:dyDescent="0.3">
      <c r="A11" s="52" t="s">
        <v>12</v>
      </c>
      <c r="B11" s="53">
        <f>SUM(B12:B18)</f>
        <v>6048</v>
      </c>
      <c r="C11" s="54">
        <f>SUM(C12:C18)</f>
        <v>2992</v>
      </c>
      <c r="D11" s="55">
        <f t="shared" ref="D11:I11" si="1">SUM(D12:D18)</f>
        <v>3056</v>
      </c>
      <c r="E11" s="54">
        <f t="shared" si="1"/>
        <v>4620</v>
      </c>
      <c r="F11" s="55">
        <f t="shared" si="1"/>
        <v>1428</v>
      </c>
      <c r="G11" s="56">
        <f t="shared" si="1"/>
        <v>1079</v>
      </c>
      <c r="H11" s="57">
        <f t="shared" si="1"/>
        <v>2742</v>
      </c>
      <c r="I11" s="56">
        <f t="shared" si="1"/>
        <v>2227</v>
      </c>
    </row>
    <row r="12" spans="1:9" s="23" customFormat="1" ht="13.5" customHeight="1" x14ac:dyDescent="0.3">
      <c r="A12" s="24" t="s">
        <v>13</v>
      </c>
      <c r="B12" s="25">
        <v>1660</v>
      </c>
      <c r="C12" s="26">
        <v>679</v>
      </c>
      <c r="D12" s="27">
        <v>981</v>
      </c>
      <c r="E12" s="26">
        <v>1464</v>
      </c>
      <c r="F12" s="27">
        <v>196</v>
      </c>
      <c r="G12" s="28">
        <v>551</v>
      </c>
      <c r="H12" s="29">
        <v>773</v>
      </c>
      <c r="I12" s="28">
        <v>336</v>
      </c>
    </row>
    <row r="13" spans="1:9" s="23" customFormat="1" ht="13.5" customHeight="1" x14ac:dyDescent="0.3">
      <c r="A13" s="24" t="s">
        <v>14</v>
      </c>
      <c r="B13" s="25">
        <v>712</v>
      </c>
      <c r="C13" s="26">
        <v>239</v>
      </c>
      <c r="D13" s="27">
        <v>473</v>
      </c>
      <c r="E13" s="26">
        <v>504</v>
      </c>
      <c r="F13" s="27">
        <v>208</v>
      </c>
      <c r="G13" s="28">
        <v>90</v>
      </c>
      <c r="H13" s="29">
        <v>342</v>
      </c>
      <c r="I13" s="28">
        <v>280</v>
      </c>
    </row>
    <row r="14" spans="1:9" s="23" customFormat="1" ht="13.5" customHeight="1" x14ac:dyDescent="0.3">
      <c r="A14" s="24" t="s">
        <v>15</v>
      </c>
      <c r="B14" s="25">
        <v>367</v>
      </c>
      <c r="C14" s="26">
        <v>127</v>
      </c>
      <c r="D14" s="27">
        <v>240</v>
      </c>
      <c r="E14" s="26">
        <v>275</v>
      </c>
      <c r="F14" s="27">
        <v>92</v>
      </c>
      <c r="G14" s="28">
        <v>57</v>
      </c>
      <c r="H14" s="29">
        <v>177</v>
      </c>
      <c r="I14" s="28">
        <v>133</v>
      </c>
    </row>
    <row r="15" spans="1:9" s="23" customFormat="1" ht="13.5" customHeight="1" x14ac:dyDescent="0.3">
      <c r="A15" s="83" t="s">
        <v>51</v>
      </c>
      <c r="B15" s="25">
        <v>224</v>
      </c>
      <c r="C15" s="26">
        <v>122</v>
      </c>
      <c r="D15" s="27">
        <v>102</v>
      </c>
      <c r="E15" s="26">
        <v>93</v>
      </c>
      <c r="F15" s="27">
        <v>131</v>
      </c>
      <c r="G15" s="28">
        <v>10</v>
      </c>
      <c r="H15" s="29">
        <v>57</v>
      </c>
      <c r="I15" s="28">
        <v>157</v>
      </c>
    </row>
    <row r="16" spans="1:9" s="23" customFormat="1" ht="13.5" customHeight="1" x14ac:dyDescent="0.3">
      <c r="A16" s="110" t="s">
        <v>40</v>
      </c>
      <c r="B16" s="92">
        <v>2362</v>
      </c>
      <c r="C16" s="93">
        <v>1420</v>
      </c>
      <c r="D16" s="94">
        <v>942</v>
      </c>
      <c r="E16" s="93">
        <v>1695</v>
      </c>
      <c r="F16" s="94">
        <v>667</v>
      </c>
      <c r="G16" s="95">
        <v>263</v>
      </c>
      <c r="H16" s="96">
        <v>1028</v>
      </c>
      <c r="I16" s="95">
        <v>1071</v>
      </c>
    </row>
    <row r="17" spans="1:10" s="23" customFormat="1" ht="13.5" customHeight="1" x14ac:dyDescent="0.3">
      <c r="A17" s="24" t="s">
        <v>16</v>
      </c>
      <c r="B17" s="25">
        <v>651</v>
      </c>
      <c r="C17" s="26">
        <v>372</v>
      </c>
      <c r="D17" s="27">
        <v>279</v>
      </c>
      <c r="E17" s="26">
        <v>531</v>
      </c>
      <c r="F17" s="27">
        <v>120</v>
      </c>
      <c r="G17" s="28">
        <v>94</v>
      </c>
      <c r="H17" s="29">
        <v>334</v>
      </c>
      <c r="I17" s="28">
        <v>223</v>
      </c>
    </row>
    <row r="18" spans="1:10" s="23" customFormat="1" ht="13.5" customHeight="1" x14ac:dyDescent="0.3">
      <c r="A18" s="83" t="s">
        <v>48</v>
      </c>
      <c r="B18" s="25">
        <v>72</v>
      </c>
      <c r="C18" s="26">
        <v>33</v>
      </c>
      <c r="D18" s="27">
        <v>39</v>
      </c>
      <c r="E18" s="26">
        <v>58</v>
      </c>
      <c r="F18" s="27">
        <v>14</v>
      </c>
      <c r="G18" s="28">
        <v>14</v>
      </c>
      <c r="H18" s="29">
        <v>31</v>
      </c>
      <c r="I18" s="28">
        <v>27</v>
      </c>
    </row>
    <row r="19" spans="1:10" s="45" customFormat="1" ht="18" customHeight="1" x14ac:dyDescent="0.3">
      <c r="A19" s="46" t="s">
        <v>17</v>
      </c>
      <c r="B19" s="47">
        <f>SUM(B20:B21)</f>
        <v>968</v>
      </c>
      <c r="C19" s="48">
        <f>SUM(C20:C21)</f>
        <v>493</v>
      </c>
      <c r="D19" s="49">
        <f t="shared" ref="D19:I19" si="2">SUM(D20:D21)</f>
        <v>475</v>
      </c>
      <c r="E19" s="48">
        <f t="shared" si="2"/>
        <v>344</v>
      </c>
      <c r="F19" s="49">
        <f t="shared" si="2"/>
        <v>624</v>
      </c>
      <c r="G19" s="50">
        <f t="shared" si="2"/>
        <v>426</v>
      </c>
      <c r="H19" s="51">
        <f t="shared" si="2"/>
        <v>274</v>
      </c>
      <c r="I19" s="50">
        <f t="shared" si="2"/>
        <v>268</v>
      </c>
    </row>
    <row r="20" spans="1:10" s="23" customFormat="1" ht="13.5" customHeight="1" x14ac:dyDescent="0.3">
      <c r="A20" s="24" t="s">
        <v>18</v>
      </c>
      <c r="B20" s="25">
        <v>142</v>
      </c>
      <c r="C20" s="26">
        <v>77</v>
      </c>
      <c r="D20" s="27">
        <v>65</v>
      </c>
      <c r="E20" s="26">
        <v>109</v>
      </c>
      <c r="F20" s="27">
        <v>33</v>
      </c>
      <c r="G20" s="28">
        <v>99</v>
      </c>
      <c r="H20" s="29">
        <v>40</v>
      </c>
      <c r="I20" s="28">
        <v>3</v>
      </c>
    </row>
    <row r="21" spans="1:10" s="23" customFormat="1" ht="13.5" customHeight="1" x14ac:dyDescent="0.3">
      <c r="A21" s="83" t="s">
        <v>35</v>
      </c>
      <c r="B21" s="25">
        <v>826</v>
      </c>
      <c r="C21" s="26">
        <v>416</v>
      </c>
      <c r="D21" s="27">
        <v>410</v>
      </c>
      <c r="E21" s="26">
        <v>235</v>
      </c>
      <c r="F21" s="27">
        <v>591</v>
      </c>
      <c r="G21" s="28">
        <v>327</v>
      </c>
      <c r="H21" s="29">
        <v>234</v>
      </c>
      <c r="I21" s="28">
        <v>265</v>
      </c>
    </row>
    <row r="22" spans="1:10" s="68" customFormat="1" ht="18" customHeight="1" x14ac:dyDescent="0.25">
      <c r="A22" s="62" t="s">
        <v>37</v>
      </c>
      <c r="B22" s="63">
        <v>649</v>
      </c>
      <c r="C22" s="64">
        <v>229</v>
      </c>
      <c r="D22" s="65">
        <v>420</v>
      </c>
      <c r="E22" s="64">
        <v>258</v>
      </c>
      <c r="F22" s="65">
        <v>391</v>
      </c>
      <c r="G22" s="66">
        <v>9</v>
      </c>
      <c r="H22" s="67">
        <v>63</v>
      </c>
      <c r="I22" s="66">
        <v>577</v>
      </c>
    </row>
    <row r="23" spans="1:10" s="23" customFormat="1" ht="18" customHeight="1" x14ac:dyDescent="0.3">
      <c r="A23" s="22" t="s">
        <v>46</v>
      </c>
      <c r="B23" s="30">
        <f>B24+B25+B26</f>
        <v>6279</v>
      </c>
      <c r="C23" s="31">
        <f>C24+C25+C26</f>
        <v>2493</v>
      </c>
      <c r="D23" s="32">
        <f>D24+D25+D26</f>
        <v>3786</v>
      </c>
      <c r="E23" s="31">
        <f>E24+E25+E26</f>
        <v>4045</v>
      </c>
      <c r="F23" s="32">
        <f>F24+F25+F26</f>
        <v>2234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3">
      <c r="A24" s="24" t="s">
        <v>19</v>
      </c>
      <c r="B24" s="92">
        <v>184</v>
      </c>
      <c r="C24" s="93">
        <v>79</v>
      </c>
      <c r="D24" s="94">
        <v>105</v>
      </c>
      <c r="E24" s="93">
        <v>154</v>
      </c>
      <c r="F24" s="94">
        <v>30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3">
      <c r="A25" s="98" t="s">
        <v>21</v>
      </c>
      <c r="B25" s="99">
        <v>1370</v>
      </c>
      <c r="C25" s="100">
        <v>641</v>
      </c>
      <c r="D25" s="101">
        <v>729</v>
      </c>
      <c r="E25" s="100">
        <v>867</v>
      </c>
      <c r="F25" s="101">
        <v>503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3">
      <c r="A26" s="98" t="s">
        <v>45</v>
      </c>
      <c r="B26" s="112">
        <v>4725</v>
      </c>
      <c r="C26" s="113">
        <v>1773</v>
      </c>
      <c r="D26" s="114">
        <v>2952</v>
      </c>
      <c r="E26" s="113">
        <v>3024</v>
      </c>
      <c r="F26" s="114">
        <v>1701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35">
      <c r="A27" s="70" t="s">
        <v>24</v>
      </c>
      <c r="B27" s="58">
        <f>B23+B10</f>
        <v>13944</v>
      </c>
      <c r="C27" s="59">
        <f>C23+C10</f>
        <v>6207</v>
      </c>
      <c r="D27" s="60">
        <f>D23+D10</f>
        <v>7737</v>
      </c>
      <c r="E27" s="59">
        <f>E23+E10</f>
        <v>9267</v>
      </c>
      <c r="F27" s="60">
        <f>F23+F10</f>
        <v>4677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3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3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5"/>
    <row r="32" spans="1:10" s="8" customFormat="1" ht="13.5" customHeight="1" x14ac:dyDescent="0.25">
      <c r="A32" s="2" t="s">
        <v>9</v>
      </c>
      <c r="I32" s="97"/>
    </row>
    <row r="33" spans="1:12" s="8" customFormat="1" ht="13.5" customHeight="1" thickBot="1" x14ac:dyDescent="0.3">
      <c r="A33" s="3"/>
      <c r="B33" s="4"/>
      <c r="C33" s="4"/>
      <c r="D33" s="4"/>
      <c r="E33" s="4"/>
      <c r="F33" s="4"/>
      <c r="G33" s="4"/>
      <c r="H33" s="4"/>
      <c r="I33" s="4"/>
    </row>
    <row r="34" spans="1:12" s="1" customFormat="1" ht="13.5" customHeight="1" x14ac:dyDescent="0.25"/>
    <row r="35" spans="1:12" s="1" customFormat="1" ht="13.5" customHeight="1" x14ac:dyDescent="0.25">
      <c r="A35"/>
    </row>
    <row r="36" spans="1:12" s="1" customFormat="1" ht="13.5" customHeight="1" x14ac:dyDescent="0.25">
      <c r="L36" s="1" t="s">
        <v>25</v>
      </c>
    </row>
    <row r="37" spans="1:12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" customHeight="1" x14ac:dyDescent="0.25">
      <c r="A1" s="5" t="s">
        <v>4</v>
      </c>
    </row>
    <row r="2" spans="1:9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" customHeight="1" x14ac:dyDescent="0.25"/>
    <row r="4" spans="1:9" s="8" customFormat="1" ht="15" customHeight="1" x14ac:dyDescent="0.25">
      <c r="A4" s="7" t="s">
        <v>29</v>
      </c>
    </row>
    <row r="5" spans="1:9" s="8" customFormat="1" ht="15" customHeight="1" x14ac:dyDescent="0.25">
      <c r="A5" s="89" t="s">
        <v>33</v>
      </c>
      <c r="I5" s="9" t="s">
        <v>60</v>
      </c>
    </row>
    <row r="6" spans="1:9" s="8" customFormat="1" ht="15" customHeight="1" x14ac:dyDescent="0.25">
      <c r="A6" s="10" t="s">
        <v>50</v>
      </c>
    </row>
    <row r="7" spans="1:9" s="10" customFormat="1" ht="15" customHeight="1" thickBot="1" x14ac:dyDescent="0.3"/>
    <row r="8" spans="1:9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9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3">
      <c r="A10" s="22" t="s">
        <v>28</v>
      </c>
      <c r="B10" s="61">
        <f t="shared" ref="B10:I10" si="0">B11+B19+B22</f>
        <v>7654</v>
      </c>
      <c r="C10" s="40">
        <f t="shared" si="0"/>
        <v>3690</v>
      </c>
      <c r="D10" s="41">
        <f t="shared" si="0"/>
        <v>3964</v>
      </c>
      <c r="E10" s="72">
        <f t="shared" si="0"/>
        <v>5100</v>
      </c>
      <c r="F10" s="42">
        <f t="shared" si="0"/>
        <v>2554</v>
      </c>
      <c r="G10" s="43">
        <f t="shared" si="0"/>
        <v>1461</v>
      </c>
      <c r="H10" s="44">
        <f t="shared" si="0"/>
        <v>2981</v>
      </c>
      <c r="I10" s="43">
        <f t="shared" si="0"/>
        <v>3212</v>
      </c>
    </row>
    <row r="11" spans="1:9" s="45" customFormat="1" ht="18" customHeight="1" x14ac:dyDescent="0.3">
      <c r="A11" s="52" t="s">
        <v>12</v>
      </c>
      <c r="B11" s="53">
        <f>SUM(B12:B18)</f>
        <v>5865</v>
      </c>
      <c r="C11" s="54">
        <f t="shared" ref="C11:I11" si="1">SUM(C12:C18)</f>
        <v>2863</v>
      </c>
      <c r="D11" s="55">
        <f t="shared" si="1"/>
        <v>3002</v>
      </c>
      <c r="E11" s="54">
        <f t="shared" si="1"/>
        <v>4452</v>
      </c>
      <c r="F11" s="55">
        <f t="shared" si="1"/>
        <v>1413</v>
      </c>
      <c r="G11" s="56">
        <f t="shared" si="1"/>
        <v>983</v>
      </c>
      <c r="H11" s="57">
        <f t="shared" si="1"/>
        <v>2607</v>
      </c>
      <c r="I11" s="56">
        <f t="shared" si="1"/>
        <v>2275</v>
      </c>
    </row>
    <row r="12" spans="1:9" s="23" customFormat="1" ht="13.5" customHeight="1" x14ac:dyDescent="0.3">
      <c r="A12" s="24" t="s">
        <v>13</v>
      </c>
      <c r="B12" s="25">
        <v>1599</v>
      </c>
      <c r="C12" s="26">
        <v>650</v>
      </c>
      <c r="D12" s="27">
        <v>949</v>
      </c>
      <c r="E12" s="26">
        <v>1379</v>
      </c>
      <c r="F12" s="27">
        <v>220</v>
      </c>
      <c r="G12" s="28">
        <v>500</v>
      </c>
      <c r="H12" s="29">
        <v>752</v>
      </c>
      <c r="I12" s="28">
        <v>347</v>
      </c>
    </row>
    <row r="13" spans="1:9" s="23" customFormat="1" ht="13.5" customHeight="1" x14ac:dyDescent="0.3">
      <c r="A13" s="24" t="s">
        <v>14</v>
      </c>
      <c r="B13" s="25">
        <v>782</v>
      </c>
      <c r="C13" s="26">
        <v>269</v>
      </c>
      <c r="D13" s="27">
        <v>513</v>
      </c>
      <c r="E13" s="26">
        <v>565</v>
      </c>
      <c r="F13" s="27">
        <v>217</v>
      </c>
      <c r="G13" s="28">
        <v>101</v>
      </c>
      <c r="H13" s="29">
        <v>368</v>
      </c>
      <c r="I13" s="28">
        <v>313</v>
      </c>
    </row>
    <row r="14" spans="1:9" s="23" customFormat="1" ht="13.5" customHeight="1" x14ac:dyDescent="0.3">
      <c r="A14" s="24" t="s">
        <v>15</v>
      </c>
      <c r="B14" s="25">
        <v>324</v>
      </c>
      <c r="C14" s="26">
        <v>107</v>
      </c>
      <c r="D14" s="27">
        <v>217</v>
      </c>
      <c r="E14" s="26">
        <v>244</v>
      </c>
      <c r="F14" s="27">
        <v>80</v>
      </c>
      <c r="G14" s="28">
        <v>47</v>
      </c>
      <c r="H14" s="29">
        <v>153</v>
      </c>
      <c r="I14" s="28">
        <v>124</v>
      </c>
    </row>
    <row r="15" spans="1:9" s="23" customFormat="1" ht="13.5" customHeight="1" x14ac:dyDescent="0.3">
      <c r="A15" s="83" t="s">
        <v>51</v>
      </c>
      <c r="B15" s="25">
        <v>227</v>
      </c>
      <c r="C15" s="26">
        <v>115</v>
      </c>
      <c r="D15" s="27">
        <v>112</v>
      </c>
      <c r="E15" s="26">
        <v>97</v>
      </c>
      <c r="F15" s="27">
        <v>130</v>
      </c>
      <c r="G15" s="28">
        <v>8</v>
      </c>
      <c r="H15" s="29">
        <v>59</v>
      </c>
      <c r="I15" s="28">
        <v>160</v>
      </c>
    </row>
    <row r="16" spans="1:9" s="23" customFormat="1" ht="13.5" customHeight="1" x14ac:dyDescent="0.3">
      <c r="A16" s="110" t="s">
        <v>40</v>
      </c>
      <c r="B16" s="92">
        <v>2289</v>
      </c>
      <c r="C16" s="93">
        <f>'[1]Contrôle 2018'!E10+'[1]Contrôle 2018'!E9</f>
        <v>1351</v>
      </c>
      <c r="D16" s="94">
        <f>'[1]Contrôle 2018'!F10+'[1]Contrôle 2018'!F9</f>
        <v>938</v>
      </c>
      <c r="E16" s="93">
        <f>'[1]Contrôle 2018'!G10+'[1]Contrôle 2018'!G9</f>
        <v>1664</v>
      </c>
      <c r="F16" s="94">
        <f>'[1]Contrôle 2018'!H10+'[1]Contrôle 2018'!H9</f>
        <v>625</v>
      </c>
      <c r="G16" s="95">
        <f>'[1]Contrôle 2018'!I10+'[1]Contrôle 2018'!I9</f>
        <v>245</v>
      </c>
      <c r="H16" s="96">
        <f>'[1]Contrôle 2018'!J10+'[1]Contrôle 2018'!J9</f>
        <v>982</v>
      </c>
      <c r="I16" s="95">
        <f>'[1]Contrôle 2018'!K10+'[1]Contrôle 2018'!K9</f>
        <v>1062</v>
      </c>
    </row>
    <row r="17" spans="1:10" s="23" customFormat="1" ht="13.5" customHeight="1" x14ac:dyDescent="0.3">
      <c r="A17" s="24" t="s">
        <v>16</v>
      </c>
      <c r="B17" s="25">
        <v>573</v>
      </c>
      <c r="C17" s="26">
        <v>335</v>
      </c>
      <c r="D17" s="27">
        <v>238</v>
      </c>
      <c r="E17" s="26">
        <v>448</v>
      </c>
      <c r="F17" s="27">
        <v>125</v>
      </c>
      <c r="G17" s="28">
        <v>72</v>
      </c>
      <c r="H17" s="29">
        <v>266</v>
      </c>
      <c r="I17" s="28">
        <v>235</v>
      </c>
    </row>
    <row r="18" spans="1:10" s="23" customFormat="1" ht="13.5" customHeight="1" x14ac:dyDescent="0.3">
      <c r="A18" s="83" t="s">
        <v>48</v>
      </c>
      <c r="B18" s="25">
        <v>71</v>
      </c>
      <c r="C18" s="26">
        <v>36</v>
      </c>
      <c r="D18" s="27">
        <v>35</v>
      </c>
      <c r="E18" s="26">
        <v>55</v>
      </c>
      <c r="F18" s="27">
        <v>16</v>
      </c>
      <c r="G18" s="28">
        <v>10</v>
      </c>
      <c r="H18" s="29">
        <v>27</v>
      </c>
      <c r="I18" s="28">
        <v>34</v>
      </c>
    </row>
    <row r="19" spans="1:10" s="45" customFormat="1" ht="18" customHeight="1" x14ac:dyDescent="0.3">
      <c r="A19" s="46" t="s">
        <v>17</v>
      </c>
      <c r="B19" s="47">
        <v>1083</v>
      </c>
      <c r="C19" s="48">
        <v>547</v>
      </c>
      <c r="D19" s="49">
        <v>536</v>
      </c>
      <c r="E19" s="48">
        <v>369</v>
      </c>
      <c r="F19" s="49">
        <v>714</v>
      </c>
      <c r="G19" s="50">
        <v>469</v>
      </c>
      <c r="H19" s="51">
        <v>315</v>
      </c>
      <c r="I19" s="50">
        <v>299</v>
      </c>
    </row>
    <row r="20" spans="1:10" s="23" customFormat="1" ht="13.5" customHeight="1" x14ac:dyDescent="0.3">
      <c r="A20" s="24" t="s">
        <v>18</v>
      </c>
      <c r="B20" s="25">
        <v>134</v>
      </c>
      <c r="C20" s="26">
        <v>77</v>
      </c>
      <c r="D20" s="27">
        <v>57</v>
      </c>
      <c r="E20" s="26">
        <v>96</v>
      </c>
      <c r="F20" s="27">
        <v>38</v>
      </c>
      <c r="G20" s="28">
        <v>88</v>
      </c>
      <c r="H20" s="29">
        <v>38</v>
      </c>
      <c r="I20" s="28">
        <v>8</v>
      </c>
    </row>
    <row r="21" spans="1:10" s="23" customFormat="1" ht="13.5" customHeight="1" x14ac:dyDescent="0.3">
      <c r="A21" s="83" t="s">
        <v>35</v>
      </c>
      <c r="B21" s="25">
        <v>949</v>
      </c>
      <c r="C21" s="26">
        <v>470</v>
      </c>
      <c r="D21" s="27">
        <v>479</v>
      </c>
      <c r="E21" s="26">
        <v>273</v>
      </c>
      <c r="F21" s="27">
        <v>676</v>
      </c>
      <c r="G21" s="28">
        <v>381</v>
      </c>
      <c r="H21" s="29">
        <v>277</v>
      </c>
      <c r="I21" s="28">
        <v>291</v>
      </c>
    </row>
    <row r="22" spans="1:10" s="68" customFormat="1" ht="18" customHeight="1" x14ac:dyDescent="0.25">
      <c r="A22" s="62" t="s">
        <v>37</v>
      </c>
      <c r="B22" s="63">
        <v>706</v>
      </c>
      <c r="C22" s="64">
        <v>280</v>
      </c>
      <c r="D22" s="65">
        <v>426</v>
      </c>
      <c r="E22" s="64">
        <v>279</v>
      </c>
      <c r="F22" s="65">
        <v>427</v>
      </c>
      <c r="G22" s="66">
        <v>9</v>
      </c>
      <c r="H22" s="67">
        <v>59</v>
      </c>
      <c r="I22" s="66">
        <v>638</v>
      </c>
    </row>
    <row r="23" spans="1:10" s="23" customFormat="1" ht="18" customHeight="1" x14ac:dyDescent="0.3">
      <c r="A23" s="22" t="s">
        <v>46</v>
      </c>
      <c r="B23" s="30">
        <f>B24+B25+B26</f>
        <v>6185</v>
      </c>
      <c r="C23" s="31">
        <f>C24+C25+C26</f>
        <v>2431</v>
      </c>
      <c r="D23" s="32">
        <f>D24+D25+D26</f>
        <v>3754</v>
      </c>
      <c r="E23" s="31">
        <f>E24+E25+E26</f>
        <v>3910</v>
      </c>
      <c r="F23" s="32">
        <f>F24+F25+F26</f>
        <v>2275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3">
      <c r="A24" s="24" t="s">
        <v>19</v>
      </c>
      <c r="B24" s="92">
        <v>195</v>
      </c>
      <c r="C24" s="93">
        <v>88</v>
      </c>
      <c r="D24" s="94">
        <v>107</v>
      </c>
      <c r="E24" s="93">
        <v>150</v>
      </c>
      <c r="F24" s="94">
        <v>45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3">
      <c r="A25" s="98" t="s">
        <v>21</v>
      </c>
      <c r="B25" s="99">
        <v>1546</v>
      </c>
      <c r="C25" s="100">
        <v>661</v>
      </c>
      <c r="D25" s="101">
        <v>885</v>
      </c>
      <c r="E25" s="100">
        <v>849</v>
      </c>
      <c r="F25" s="101">
        <v>697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3">
      <c r="A26" s="98" t="s">
        <v>45</v>
      </c>
      <c r="B26" s="99">
        <v>4444</v>
      </c>
      <c r="C26" s="100">
        <v>1682</v>
      </c>
      <c r="D26" s="101">
        <v>2762</v>
      </c>
      <c r="E26" s="100">
        <v>2911</v>
      </c>
      <c r="F26" s="101">
        <v>1533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35">
      <c r="A27" s="70" t="s">
        <v>24</v>
      </c>
      <c r="B27" s="58">
        <f>B23+B10</f>
        <v>13839</v>
      </c>
      <c r="C27" s="59">
        <f>C23+C10</f>
        <v>6121</v>
      </c>
      <c r="D27" s="60">
        <f>D23+D10</f>
        <v>7718</v>
      </c>
      <c r="E27" s="59">
        <f>E23+E10</f>
        <v>9010</v>
      </c>
      <c r="F27" s="60">
        <f>F23+F10</f>
        <v>4829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3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3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5"/>
    <row r="32" spans="1:10" s="8" customFormat="1" ht="13.5" customHeight="1" x14ac:dyDescent="0.25">
      <c r="A32" s="2" t="s">
        <v>9</v>
      </c>
      <c r="I32" s="97"/>
    </row>
    <row r="33" spans="1:12" s="8" customFormat="1" ht="13.5" customHeight="1" thickBot="1" x14ac:dyDescent="0.3">
      <c r="A33" s="3"/>
      <c r="B33" s="4"/>
      <c r="C33" s="4"/>
      <c r="D33" s="4"/>
      <c r="E33" s="4"/>
      <c r="F33" s="4"/>
      <c r="G33" s="4"/>
      <c r="H33" s="4"/>
      <c r="I33" s="4"/>
    </row>
    <row r="34" spans="1:12" s="1" customFormat="1" ht="13.5" customHeight="1" x14ac:dyDescent="0.25"/>
    <row r="35" spans="1:12" s="1" customFormat="1" ht="13.5" customHeight="1" x14ac:dyDescent="0.25">
      <c r="A35"/>
    </row>
    <row r="36" spans="1:12" s="1" customFormat="1" ht="13.5" customHeight="1" x14ac:dyDescent="0.25">
      <c r="L36" s="1" t="s">
        <v>25</v>
      </c>
    </row>
    <row r="37" spans="1:12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" customHeight="1" x14ac:dyDescent="0.25">
      <c r="A1" s="5" t="s">
        <v>4</v>
      </c>
    </row>
    <row r="2" spans="1:9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" customHeight="1" x14ac:dyDescent="0.25"/>
    <row r="4" spans="1:9" s="8" customFormat="1" ht="15" customHeight="1" x14ac:dyDescent="0.25">
      <c r="A4" s="7" t="s">
        <v>29</v>
      </c>
    </row>
    <row r="5" spans="1:9" s="8" customFormat="1" ht="15" customHeight="1" x14ac:dyDescent="0.25">
      <c r="A5" s="89" t="s">
        <v>33</v>
      </c>
      <c r="I5" s="9" t="s">
        <v>60</v>
      </c>
    </row>
    <row r="6" spans="1:9" s="8" customFormat="1" ht="15" customHeight="1" x14ac:dyDescent="0.25">
      <c r="A6" s="10" t="s">
        <v>32</v>
      </c>
    </row>
    <row r="7" spans="1:9" s="10" customFormat="1" ht="15" customHeight="1" thickBot="1" x14ac:dyDescent="0.3"/>
    <row r="8" spans="1:9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9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3">
      <c r="A10" s="22" t="s">
        <v>28</v>
      </c>
      <c r="B10" s="61">
        <f t="shared" ref="B10:I10" si="0">B11+B19+B22</f>
        <v>7630</v>
      </c>
      <c r="C10" s="40">
        <f t="shared" si="0"/>
        <v>3757</v>
      </c>
      <c r="D10" s="41">
        <f t="shared" si="0"/>
        <v>3873</v>
      </c>
      <c r="E10" s="72">
        <f t="shared" si="0"/>
        <v>5039</v>
      </c>
      <c r="F10" s="42">
        <f t="shared" si="0"/>
        <v>2591</v>
      </c>
      <c r="G10" s="43">
        <f t="shared" si="0"/>
        <v>1549</v>
      </c>
      <c r="H10" s="44">
        <f t="shared" si="0"/>
        <v>3121</v>
      </c>
      <c r="I10" s="43">
        <f t="shared" si="0"/>
        <v>2960</v>
      </c>
    </row>
    <row r="11" spans="1:9" s="45" customFormat="1" ht="18" customHeight="1" x14ac:dyDescent="0.3">
      <c r="A11" s="52" t="s">
        <v>12</v>
      </c>
      <c r="B11" s="53">
        <v>5944</v>
      </c>
      <c r="C11" s="54">
        <v>2978</v>
      </c>
      <c r="D11" s="55">
        <v>2966</v>
      </c>
      <c r="E11" s="54">
        <v>4532</v>
      </c>
      <c r="F11" s="55">
        <v>1412</v>
      </c>
      <c r="G11" s="56">
        <v>1048</v>
      </c>
      <c r="H11" s="57">
        <v>2689</v>
      </c>
      <c r="I11" s="56">
        <v>2207</v>
      </c>
    </row>
    <row r="12" spans="1:9" s="23" customFormat="1" ht="13.5" customHeight="1" x14ac:dyDescent="0.3">
      <c r="A12" s="24" t="s">
        <v>13</v>
      </c>
      <c r="B12" s="25">
        <v>1653</v>
      </c>
      <c r="C12" s="26">
        <v>703</v>
      </c>
      <c r="D12" s="27">
        <v>950</v>
      </c>
      <c r="E12" s="26">
        <v>1430</v>
      </c>
      <c r="F12" s="27">
        <v>223</v>
      </c>
      <c r="G12" s="28">
        <v>535</v>
      </c>
      <c r="H12" s="29">
        <v>812</v>
      </c>
      <c r="I12" s="28">
        <v>306</v>
      </c>
    </row>
    <row r="13" spans="1:9" s="23" customFormat="1" ht="13.5" customHeight="1" x14ac:dyDescent="0.3">
      <c r="A13" s="24" t="s">
        <v>14</v>
      </c>
      <c r="B13" s="25">
        <v>740</v>
      </c>
      <c r="C13" s="26">
        <v>261</v>
      </c>
      <c r="D13" s="27">
        <v>479</v>
      </c>
      <c r="E13" s="26">
        <v>538</v>
      </c>
      <c r="F13" s="27">
        <v>202</v>
      </c>
      <c r="G13" s="28">
        <v>98</v>
      </c>
      <c r="H13" s="29">
        <v>347</v>
      </c>
      <c r="I13" s="28">
        <v>295</v>
      </c>
    </row>
    <row r="14" spans="1:9" s="23" customFormat="1" ht="13.5" customHeight="1" x14ac:dyDescent="0.3">
      <c r="A14" s="24" t="s">
        <v>15</v>
      </c>
      <c r="B14" s="25">
        <v>359</v>
      </c>
      <c r="C14" s="26">
        <v>107</v>
      </c>
      <c r="D14" s="27">
        <v>252</v>
      </c>
      <c r="E14" s="26">
        <v>260</v>
      </c>
      <c r="F14" s="27">
        <v>99</v>
      </c>
      <c r="G14" s="28">
        <v>34</v>
      </c>
      <c r="H14" s="29">
        <v>166</v>
      </c>
      <c r="I14" s="28">
        <v>159</v>
      </c>
    </row>
    <row r="15" spans="1:9" s="23" customFormat="1" ht="13.5" customHeight="1" x14ac:dyDescent="0.3">
      <c r="A15" s="83" t="s">
        <v>39</v>
      </c>
      <c r="B15" s="25">
        <v>215</v>
      </c>
      <c r="C15" s="26">
        <v>130</v>
      </c>
      <c r="D15" s="27">
        <v>85</v>
      </c>
      <c r="E15" s="26">
        <v>107</v>
      </c>
      <c r="F15" s="27">
        <v>108</v>
      </c>
      <c r="G15" s="28">
        <v>16</v>
      </c>
      <c r="H15" s="29">
        <v>68</v>
      </c>
      <c r="I15" s="28">
        <v>131</v>
      </c>
    </row>
    <row r="16" spans="1:9" s="23" customFormat="1" ht="13.5" customHeight="1" x14ac:dyDescent="0.3">
      <c r="A16" s="110" t="s">
        <v>40</v>
      </c>
      <c r="B16" s="92">
        <v>2327</v>
      </c>
      <c r="C16" s="93">
        <v>1397</v>
      </c>
      <c r="D16" s="94">
        <v>930</v>
      </c>
      <c r="E16" s="93">
        <v>1660</v>
      </c>
      <c r="F16" s="94">
        <v>667</v>
      </c>
      <c r="G16" s="95">
        <v>266</v>
      </c>
      <c r="H16" s="96">
        <v>997</v>
      </c>
      <c r="I16" s="95">
        <v>1064</v>
      </c>
    </row>
    <row r="17" spans="1:10" s="23" customFormat="1" ht="13.5" customHeight="1" x14ac:dyDescent="0.3">
      <c r="A17" s="24" t="s">
        <v>16</v>
      </c>
      <c r="B17" s="25">
        <v>589</v>
      </c>
      <c r="C17" s="26">
        <v>349</v>
      </c>
      <c r="D17" s="27">
        <v>240</v>
      </c>
      <c r="E17" s="26">
        <v>489</v>
      </c>
      <c r="F17" s="27">
        <v>100</v>
      </c>
      <c r="G17" s="28">
        <v>94</v>
      </c>
      <c r="H17" s="29">
        <v>273</v>
      </c>
      <c r="I17" s="28">
        <v>222</v>
      </c>
    </row>
    <row r="18" spans="1:10" s="23" customFormat="1" ht="13.5" customHeight="1" x14ac:dyDescent="0.3">
      <c r="A18" s="83" t="s">
        <v>48</v>
      </c>
      <c r="B18" s="25">
        <v>61</v>
      </c>
      <c r="C18" s="26">
        <v>31</v>
      </c>
      <c r="D18" s="27">
        <v>30</v>
      </c>
      <c r="E18" s="26">
        <v>48</v>
      </c>
      <c r="F18" s="27">
        <v>13</v>
      </c>
      <c r="G18" s="28">
        <v>5</v>
      </c>
      <c r="H18" s="29">
        <v>26</v>
      </c>
      <c r="I18" s="28">
        <v>30</v>
      </c>
    </row>
    <row r="19" spans="1:10" s="45" customFormat="1" ht="18" customHeight="1" x14ac:dyDescent="0.3">
      <c r="A19" s="46" t="s">
        <v>17</v>
      </c>
      <c r="B19" s="47">
        <v>1158</v>
      </c>
      <c r="C19" s="48">
        <v>561</v>
      </c>
      <c r="D19" s="49">
        <v>597</v>
      </c>
      <c r="E19" s="48">
        <v>319</v>
      </c>
      <c r="F19" s="49">
        <v>839</v>
      </c>
      <c r="G19" s="50">
        <v>493</v>
      </c>
      <c r="H19" s="51">
        <v>378</v>
      </c>
      <c r="I19" s="50">
        <v>287</v>
      </c>
    </row>
    <row r="20" spans="1:10" s="23" customFormat="1" ht="13.5" customHeight="1" x14ac:dyDescent="0.3">
      <c r="A20" s="24" t="s">
        <v>18</v>
      </c>
      <c r="B20" s="25">
        <v>119</v>
      </c>
      <c r="C20" s="26">
        <v>61</v>
      </c>
      <c r="D20" s="27">
        <v>58</v>
      </c>
      <c r="E20" s="26">
        <v>77</v>
      </c>
      <c r="F20" s="27">
        <v>42</v>
      </c>
      <c r="G20" s="28">
        <v>64</v>
      </c>
      <c r="H20" s="29">
        <v>43</v>
      </c>
      <c r="I20" s="28">
        <v>12</v>
      </c>
    </row>
    <row r="21" spans="1:10" s="23" customFormat="1" ht="13.5" customHeight="1" x14ac:dyDescent="0.3">
      <c r="A21" s="83" t="s">
        <v>35</v>
      </c>
      <c r="B21" s="25">
        <v>1039</v>
      </c>
      <c r="C21" s="26">
        <v>500</v>
      </c>
      <c r="D21" s="27">
        <v>539</v>
      </c>
      <c r="E21" s="26">
        <v>242</v>
      </c>
      <c r="F21" s="27">
        <v>797</v>
      </c>
      <c r="G21" s="28">
        <v>429</v>
      </c>
      <c r="H21" s="29">
        <v>335</v>
      </c>
      <c r="I21" s="28">
        <v>275</v>
      </c>
    </row>
    <row r="22" spans="1:10" s="68" customFormat="1" ht="18" customHeight="1" x14ac:dyDescent="0.25">
      <c r="A22" s="62" t="s">
        <v>37</v>
      </c>
      <c r="B22" s="63">
        <v>528</v>
      </c>
      <c r="C22" s="64">
        <v>218</v>
      </c>
      <c r="D22" s="65">
        <v>310</v>
      </c>
      <c r="E22" s="64">
        <v>188</v>
      </c>
      <c r="F22" s="65">
        <v>340</v>
      </c>
      <c r="G22" s="66">
        <v>8</v>
      </c>
      <c r="H22" s="67">
        <v>54</v>
      </c>
      <c r="I22" s="66">
        <v>466</v>
      </c>
    </row>
    <row r="23" spans="1:10" s="23" customFormat="1" ht="18" customHeight="1" x14ac:dyDescent="0.3">
      <c r="A23" s="22" t="s">
        <v>46</v>
      </c>
      <c r="B23" s="30">
        <f>B24+B25+B26</f>
        <v>6037</v>
      </c>
      <c r="C23" s="31">
        <f>C24+C25+C26</f>
        <v>2307</v>
      </c>
      <c r="D23" s="32">
        <f>D24+D25+D26</f>
        <v>3730</v>
      </c>
      <c r="E23" s="31">
        <f>E24+E25+E26</f>
        <v>3649</v>
      </c>
      <c r="F23" s="32">
        <f>F24+F25+F26</f>
        <v>2388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3">
      <c r="A24" s="24" t="s">
        <v>19</v>
      </c>
      <c r="B24" s="92">
        <v>187</v>
      </c>
      <c r="C24" s="93">
        <v>69</v>
      </c>
      <c r="D24" s="94">
        <v>118</v>
      </c>
      <c r="E24" s="93">
        <v>146</v>
      </c>
      <c r="F24" s="94">
        <v>41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3">
      <c r="A25" s="98" t="s">
        <v>21</v>
      </c>
      <c r="B25" s="99">
        <v>1414</v>
      </c>
      <c r="C25" s="100">
        <v>631</v>
      </c>
      <c r="D25" s="101">
        <v>783</v>
      </c>
      <c r="E25" s="100">
        <v>697</v>
      </c>
      <c r="F25" s="101">
        <v>717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3">
      <c r="A26" s="98" t="s">
        <v>45</v>
      </c>
      <c r="B26" s="99">
        <v>4436</v>
      </c>
      <c r="C26" s="100">
        <v>1607</v>
      </c>
      <c r="D26" s="101">
        <v>2829</v>
      </c>
      <c r="E26" s="100">
        <v>2806</v>
      </c>
      <c r="F26" s="101">
        <v>1630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35">
      <c r="A27" s="70" t="s">
        <v>24</v>
      </c>
      <c r="B27" s="58">
        <f>B23+B10</f>
        <v>13667</v>
      </c>
      <c r="C27" s="59">
        <f>C23+C10</f>
        <v>6064</v>
      </c>
      <c r="D27" s="60">
        <f>D23+D10</f>
        <v>7603</v>
      </c>
      <c r="E27" s="59">
        <f>E23+E10</f>
        <v>8688</v>
      </c>
      <c r="F27" s="60">
        <f>F23+F10</f>
        <v>4979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3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3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5"/>
    <row r="32" spans="1:10" s="8" customFormat="1" ht="13.5" customHeight="1" x14ac:dyDescent="0.25">
      <c r="A32" s="2" t="s">
        <v>9</v>
      </c>
      <c r="I32" s="97" t="s">
        <v>38</v>
      </c>
    </row>
    <row r="33" spans="1:12" s="8" customFormat="1" ht="13.5" customHeight="1" thickBot="1" x14ac:dyDescent="0.3">
      <c r="A33" s="3"/>
      <c r="B33" s="4"/>
      <c r="C33" s="4"/>
      <c r="D33" s="4"/>
      <c r="E33" s="4"/>
      <c r="F33" s="4"/>
      <c r="G33" s="4"/>
      <c r="H33" s="4"/>
      <c r="I33" s="4"/>
    </row>
    <row r="34" spans="1:12" s="1" customFormat="1" ht="13.5" customHeight="1" x14ac:dyDescent="0.25"/>
    <row r="35" spans="1:12" s="1" customFormat="1" ht="13.5" customHeight="1" x14ac:dyDescent="0.25">
      <c r="A35"/>
    </row>
    <row r="36" spans="1:12" s="1" customFormat="1" ht="13.5" customHeight="1" x14ac:dyDescent="0.25">
      <c r="L36" s="1" t="s">
        <v>25</v>
      </c>
    </row>
    <row r="37" spans="1:12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3.2" x14ac:dyDescent="0.25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" customHeight="1" x14ac:dyDescent="0.25">
      <c r="A1" s="5" t="s">
        <v>4</v>
      </c>
    </row>
    <row r="2" spans="1:9" s="1" customFormat="1" ht="22.5" customHeight="1" thickBot="1" x14ac:dyDescent="0.3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" customHeight="1" x14ac:dyDescent="0.25"/>
    <row r="4" spans="1:9" s="8" customFormat="1" ht="15" customHeight="1" x14ac:dyDescent="0.25">
      <c r="A4" s="7" t="s">
        <v>29</v>
      </c>
    </row>
    <row r="5" spans="1:9" s="8" customFormat="1" ht="15" customHeight="1" x14ac:dyDescent="0.25">
      <c r="A5" s="89" t="s">
        <v>33</v>
      </c>
      <c r="I5" s="9" t="s">
        <v>60</v>
      </c>
    </row>
    <row r="6" spans="1:9" s="8" customFormat="1" ht="15" customHeight="1" x14ac:dyDescent="0.25">
      <c r="A6" s="10" t="s">
        <v>31</v>
      </c>
    </row>
    <row r="7" spans="1:9" s="10" customFormat="1" ht="15" customHeight="1" thickBot="1" x14ac:dyDescent="0.3"/>
    <row r="8" spans="1:9" s="1" customFormat="1" ht="15" customHeight="1" thickTop="1" x14ac:dyDescent="0.25">
      <c r="A8" s="131"/>
      <c r="B8" s="133" t="s">
        <v>1</v>
      </c>
      <c r="C8" s="135" t="s">
        <v>34</v>
      </c>
      <c r="D8" s="136"/>
      <c r="E8" s="135" t="s">
        <v>30</v>
      </c>
      <c r="F8" s="136"/>
      <c r="G8" s="137" t="s">
        <v>0</v>
      </c>
      <c r="H8" s="137"/>
      <c r="I8" s="137"/>
    </row>
    <row r="9" spans="1:9" s="1" customFormat="1" ht="79.2" x14ac:dyDescent="0.25">
      <c r="A9" s="132"/>
      <c r="B9" s="134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3">
      <c r="A10" s="22" t="s">
        <v>28</v>
      </c>
      <c r="B10" s="61">
        <f t="shared" ref="B10:I10" si="0">B11+B19+B22</f>
        <v>7279</v>
      </c>
      <c r="C10" s="40">
        <f t="shared" si="0"/>
        <v>3552</v>
      </c>
      <c r="D10" s="41">
        <f t="shared" si="0"/>
        <v>3727</v>
      </c>
      <c r="E10" s="72">
        <f t="shared" si="0"/>
        <v>4777</v>
      </c>
      <c r="F10" s="42">
        <f t="shared" si="0"/>
        <v>2502</v>
      </c>
      <c r="G10" s="43">
        <f t="shared" si="0"/>
        <v>1382</v>
      </c>
      <c r="H10" s="44">
        <f t="shared" si="0"/>
        <v>2884</v>
      </c>
      <c r="I10" s="43">
        <f t="shared" si="0"/>
        <v>3013</v>
      </c>
    </row>
    <row r="11" spans="1:9" s="45" customFormat="1" ht="18" customHeight="1" x14ac:dyDescent="0.3">
      <c r="A11" s="52" t="s">
        <v>12</v>
      </c>
      <c r="B11" s="53">
        <v>5739</v>
      </c>
      <c r="C11" s="54">
        <v>2839</v>
      </c>
      <c r="D11" s="55">
        <v>2900</v>
      </c>
      <c r="E11" s="54">
        <v>4301</v>
      </c>
      <c r="F11" s="55">
        <v>1438</v>
      </c>
      <c r="G11" s="56">
        <v>980</v>
      </c>
      <c r="H11" s="57">
        <v>2528</v>
      </c>
      <c r="I11" s="56">
        <v>2231</v>
      </c>
    </row>
    <row r="12" spans="1:9" s="23" customFormat="1" ht="13.5" customHeight="1" x14ac:dyDescent="0.3">
      <c r="A12" s="24" t="s">
        <v>13</v>
      </c>
      <c r="B12" s="25">
        <v>1572</v>
      </c>
      <c r="C12" s="26">
        <v>625</v>
      </c>
      <c r="D12" s="27">
        <v>947</v>
      </c>
      <c r="E12" s="26">
        <v>1355</v>
      </c>
      <c r="F12" s="27">
        <v>217</v>
      </c>
      <c r="G12" s="28">
        <v>485</v>
      </c>
      <c r="H12" s="29">
        <v>785</v>
      </c>
      <c r="I12" s="28">
        <v>302</v>
      </c>
    </row>
    <row r="13" spans="1:9" s="23" customFormat="1" ht="13.5" customHeight="1" x14ac:dyDescent="0.3">
      <c r="A13" s="24" t="s">
        <v>14</v>
      </c>
      <c r="B13" s="25">
        <v>766</v>
      </c>
      <c r="C13" s="26">
        <v>259</v>
      </c>
      <c r="D13" s="27">
        <v>507</v>
      </c>
      <c r="E13" s="26">
        <v>529</v>
      </c>
      <c r="F13" s="27">
        <v>237</v>
      </c>
      <c r="G13" s="28">
        <v>89</v>
      </c>
      <c r="H13" s="29">
        <v>334</v>
      </c>
      <c r="I13" s="28">
        <v>343</v>
      </c>
    </row>
    <row r="14" spans="1:9" s="23" customFormat="1" ht="13.5" customHeight="1" x14ac:dyDescent="0.3">
      <c r="A14" s="24" t="s">
        <v>15</v>
      </c>
      <c r="B14" s="25">
        <v>330</v>
      </c>
      <c r="C14" s="26">
        <v>95</v>
      </c>
      <c r="D14" s="27">
        <v>235</v>
      </c>
      <c r="E14" s="26">
        <v>231</v>
      </c>
      <c r="F14" s="27">
        <v>99</v>
      </c>
      <c r="G14" s="28">
        <v>41</v>
      </c>
      <c r="H14" s="29">
        <v>147</v>
      </c>
      <c r="I14" s="28">
        <v>142</v>
      </c>
    </row>
    <row r="15" spans="1:9" s="23" customFormat="1" ht="13.5" customHeight="1" x14ac:dyDescent="0.3">
      <c r="A15" s="83" t="s">
        <v>39</v>
      </c>
      <c r="B15" s="25">
        <v>197</v>
      </c>
      <c r="C15" s="26">
        <v>115</v>
      </c>
      <c r="D15" s="27">
        <v>82</v>
      </c>
      <c r="E15" s="26">
        <v>90</v>
      </c>
      <c r="F15" s="27">
        <v>107</v>
      </c>
      <c r="G15" s="28">
        <v>10</v>
      </c>
      <c r="H15" s="29">
        <v>54</v>
      </c>
      <c r="I15" s="28">
        <v>133</v>
      </c>
    </row>
    <row r="16" spans="1:9" s="23" customFormat="1" ht="13.5" customHeight="1" x14ac:dyDescent="0.3">
      <c r="A16" s="110" t="s">
        <v>40</v>
      </c>
      <c r="B16" s="92">
        <v>2188</v>
      </c>
      <c r="C16" s="93">
        <v>1328</v>
      </c>
      <c r="D16" s="94">
        <v>860</v>
      </c>
      <c r="E16" s="93">
        <v>1557</v>
      </c>
      <c r="F16" s="94">
        <v>631</v>
      </c>
      <c r="G16" s="95">
        <v>242</v>
      </c>
      <c r="H16" s="96">
        <v>905</v>
      </c>
      <c r="I16" s="95">
        <v>1041</v>
      </c>
    </row>
    <row r="17" spans="1:10" s="23" customFormat="1" ht="13.5" customHeight="1" x14ac:dyDescent="0.3">
      <c r="A17" s="24" t="s">
        <v>16</v>
      </c>
      <c r="B17" s="25">
        <v>623</v>
      </c>
      <c r="C17" s="26">
        <v>396</v>
      </c>
      <c r="D17" s="27">
        <v>227</v>
      </c>
      <c r="E17" s="26">
        <v>489</v>
      </c>
      <c r="F17" s="27">
        <v>134</v>
      </c>
      <c r="G17" s="28">
        <v>101</v>
      </c>
      <c r="H17" s="29">
        <v>276</v>
      </c>
      <c r="I17" s="28">
        <v>246</v>
      </c>
    </row>
    <row r="18" spans="1:10" s="23" customFormat="1" ht="13.5" customHeight="1" x14ac:dyDescent="0.3">
      <c r="A18" s="83" t="s">
        <v>41</v>
      </c>
      <c r="B18" s="25">
        <v>63</v>
      </c>
      <c r="C18" s="26">
        <v>21</v>
      </c>
      <c r="D18" s="27">
        <v>42</v>
      </c>
      <c r="E18" s="26">
        <v>50</v>
      </c>
      <c r="F18" s="27">
        <v>13</v>
      </c>
      <c r="G18" s="28">
        <v>12</v>
      </c>
      <c r="H18" s="29">
        <v>27</v>
      </c>
      <c r="I18" s="28">
        <v>24</v>
      </c>
    </row>
    <row r="19" spans="1:10" s="45" customFormat="1" ht="18" customHeight="1" x14ac:dyDescent="0.3">
      <c r="A19" s="46" t="s">
        <v>17</v>
      </c>
      <c r="B19" s="47">
        <v>933</v>
      </c>
      <c r="C19" s="48">
        <v>464</v>
      </c>
      <c r="D19" s="49">
        <v>469</v>
      </c>
      <c r="E19" s="48">
        <v>222</v>
      </c>
      <c r="F19" s="49">
        <v>711</v>
      </c>
      <c r="G19" s="50">
        <v>384</v>
      </c>
      <c r="H19" s="51">
        <v>304</v>
      </c>
      <c r="I19" s="50">
        <v>245</v>
      </c>
    </row>
    <row r="20" spans="1:10" s="23" customFormat="1" ht="13.5" customHeight="1" x14ac:dyDescent="0.3">
      <c r="A20" s="24" t="s">
        <v>18</v>
      </c>
      <c r="B20" s="25">
        <v>70</v>
      </c>
      <c r="C20" s="26">
        <v>36</v>
      </c>
      <c r="D20" s="27">
        <v>34</v>
      </c>
      <c r="E20" s="26">
        <v>50</v>
      </c>
      <c r="F20" s="27">
        <v>20</v>
      </c>
      <c r="G20" s="28">
        <v>32</v>
      </c>
      <c r="H20" s="29">
        <v>32</v>
      </c>
      <c r="I20" s="28">
        <v>6</v>
      </c>
    </row>
    <row r="21" spans="1:10" s="23" customFormat="1" ht="13.5" customHeight="1" x14ac:dyDescent="0.3">
      <c r="A21" s="83" t="s">
        <v>36</v>
      </c>
      <c r="B21" s="25">
        <v>863</v>
      </c>
      <c r="C21" s="26">
        <v>428</v>
      </c>
      <c r="D21" s="27">
        <v>435</v>
      </c>
      <c r="E21" s="26">
        <v>172</v>
      </c>
      <c r="F21" s="27">
        <v>691</v>
      </c>
      <c r="G21" s="28">
        <v>352</v>
      </c>
      <c r="H21" s="29">
        <v>272</v>
      </c>
      <c r="I21" s="28">
        <v>239</v>
      </c>
    </row>
    <row r="22" spans="1:10" s="68" customFormat="1" ht="18" customHeight="1" x14ac:dyDescent="0.25">
      <c r="A22" s="62" t="s">
        <v>37</v>
      </c>
      <c r="B22" s="63">
        <v>607</v>
      </c>
      <c r="C22" s="64">
        <v>249</v>
      </c>
      <c r="D22" s="65">
        <v>358</v>
      </c>
      <c r="E22" s="64">
        <v>254</v>
      </c>
      <c r="F22" s="65">
        <v>353</v>
      </c>
      <c r="G22" s="66">
        <v>18</v>
      </c>
      <c r="H22" s="67">
        <v>52</v>
      </c>
      <c r="I22" s="66">
        <v>537</v>
      </c>
    </row>
    <row r="23" spans="1:10" s="23" customFormat="1" ht="18" customHeight="1" x14ac:dyDescent="0.3">
      <c r="A23" s="22" t="s">
        <v>46</v>
      </c>
      <c r="B23" s="30">
        <f>B24+B25+B26</f>
        <v>6077</v>
      </c>
      <c r="C23" s="31">
        <f>C24+C25+C26</f>
        <v>2282</v>
      </c>
      <c r="D23" s="32">
        <f>D24+D25+D26</f>
        <v>3795</v>
      </c>
      <c r="E23" s="31">
        <f>E24+E25+E26</f>
        <v>3793</v>
      </c>
      <c r="F23" s="32">
        <f>F24+F25+F26</f>
        <v>2284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3">
      <c r="A24" s="24" t="s">
        <v>19</v>
      </c>
      <c r="B24" s="92">
        <v>189</v>
      </c>
      <c r="C24" s="93">
        <v>64</v>
      </c>
      <c r="D24" s="94">
        <v>125</v>
      </c>
      <c r="E24" s="93">
        <v>141</v>
      </c>
      <c r="F24" s="94">
        <v>48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3">
      <c r="A25" s="98" t="s">
        <v>21</v>
      </c>
      <c r="B25" s="99">
        <v>1431</v>
      </c>
      <c r="C25" s="100">
        <v>606</v>
      </c>
      <c r="D25" s="101">
        <v>825</v>
      </c>
      <c r="E25" s="100">
        <v>736</v>
      </c>
      <c r="F25" s="101">
        <v>695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3">
      <c r="A26" s="111" t="s">
        <v>47</v>
      </c>
      <c r="B26" s="99">
        <v>4457</v>
      </c>
      <c r="C26" s="100">
        <v>1612</v>
      </c>
      <c r="D26" s="101">
        <v>2845</v>
      </c>
      <c r="E26" s="100">
        <v>2916</v>
      </c>
      <c r="F26" s="101">
        <v>1541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35">
      <c r="A27" s="70" t="s">
        <v>24</v>
      </c>
      <c r="B27" s="58">
        <f>B23+B10</f>
        <v>13356</v>
      </c>
      <c r="C27" s="59">
        <f>C23+C10</f>
        <v>5834</v>
      </c>
      <c r="D27" s="60">
        <f>D23+D10</f>
        <v>7522</v>
      </c>
      <c r="E27" s="59">
        <f>E23+E10</f>
        <v>8570</v>
      </c>
      <c r="F27" s="60">
        <f>F23+F10</f>
        <v>4786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3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0" customFormat="1" ht="13.5" customHeight="1" x14ac:dyDescent="0.2">
      <c r="A30" s="82" t="s">
        <v>42</v>
      </c>
      <c r="B30" s="12"/>
      <c r="C30" s="12"/>
      <c r="D30" s="12"/>
      <c r="E30" s="12"/>
      <c r="F30" s="12"/>
      <c r="G30" s="12"/>
      <c r="H30" s="12"/>
      <c r="I30" s="12"/>
      <c r="J30" s="12"/>
    </row>
    <row r="31" spans="1:10" s="11" customFormat="1" ht="13.5" customHeight="1" x14ac:dyDescent="0.3">
      <c r="A31" s="82" t="s">
        <v>44</v>
      </c>
      <c r="B31" s="12"/>
      <c r="C31" s="12"/>
      <c r="D31" s="12"/>
      <c r="E31" s="12"/>
      <c r="F31" s="12"/>
      <c r="G31" s="12"/>
      <c r="H31" s="12"/>
      <c r="I31" s="12"/>
      <c r="J31" s="14"/>
    </row>
    <row r="32" spans="1:10" s="10" customFormat="1" ht="13.5" customHeight="1" x14ac:dyDescent="0.25">
      <c r="A32" s="91" t="s">
        <v>43</v>
      </c>
      <c r="B32" s="90"/>
      <c r="C32" s="90"/>
      <c r="D32" s="90"/>
      <c r="E32" s="90"/>
      <c r="F32" s="90"/>
      <c r="G32" s="90"/>
      <c r="H32" s="90"/>
      <c r="I32" s="90"/>
      <c r="J32" s="71"/>
    </row>
    <row r="33" spans="1:12" s="8" customFormat="1" ht="13.5" customHeight="1" x14ac:dyDescent="0.25"/>
    <row r="34" spans="1:12" s="8" customFormat="1" ht="13.5" customHeight="1" x14ac:dyDescent="0.25">
      <c r="A34" s="2" t="s">
        <v>9</v>
      </c>
      <c r="I34" s="97" t="s">
        <v>38</v>
      </c>
    </row>
    <row r="35" spans="1:12" s="8" customFormat="1" ht="13.5" customHeight="1" thickBot="1" x14ac:dyDescent="0.3">
      <c r="A35" s="3"/>
      <c r="B35" s="4"/>
      <c r="C35" s="4"/>
      <c r="D35" s="4"/>
      <c r="E35" s="4"/>
      <c r="F35" s="4"/>
      <c r="G35" s="4"/>
      <c r="H35" s="4"/>
      <c r="I35" s="4"/>
    </row>
    <row r="36" spans="1:12" s="1" customFormat="1" ht="13.5" customHeight="1" x14ac:dyDescent="0.25"/>
    <row r="37" spans="1:12" s="1" customFormat="1" ht="13.5" customHeight="1" x14ac:dyDescent="0.25">
      <c r="A37"/>
    </row>
    <row r="38" spans="1:12" s="1" customFormat="1" ht="13.5" customHeight="1" x14ac:dyDescent="0.25">
      <c r="L38" s="1" t="s">
        <v>25</v>
      </c>
    </row>
    <row r="39" spans="1:12" s="1" customFormat="1" ht="13.5" customHeight="1" x14ac:dyDescent="0.25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Engel</dc:creator>
  <cp:lastModifiedBy>Martz Laure (DIP)</cp:lastModifiedBy>
  <cp:lastPrinted>2024-01-30T14:48:10Z</cp:lastPrinted>
  <dcterms:created xsi:type="dcterms:W3CDTF">2015-02-09T13:52:14Z</dcterms:created>
  <dcterms:modified xsi:type="dcterms:W3CDTF">2025-04-23T09:48:37Z</dcterms:modified>
</cp:coreProperties>
</file>